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120" windowHeight="9120" tabRatio="601" activeTab="0"/>
  </bookViews>
  <sheets>
    <sheet name="Item 55,60, pg 16" sheetId="1" r:id="rId1"/>
    <sheet name="Item 70, pg 17" sheetId="2" r:id="rId2"/>
    <sheet name="Item 80, pg 19" sheetId="3" r:id="rId3"/>
    <sheet name="Item 100, pg 21" sheetId="4" r:id="rId4"/>
    <sheet name="Item 100, pg 22" sheetId="5" r:id="rId5"/>
    <sheet name="Item 105, pg 25" sheetId="6" r:id="rId6"/>
    <sheet name="Item 105, Pg 26" sheetId="7" r:id="rId7"/>
    <sheet name="Item 105, pg 27" sheetId="8" r:id="rId8"/>
    <sheet name="Item 105, pg 28" sheetId="9" r:id="rId9"/>
    <sheet name="Item 105, pg 30" sheetId="10" r:id="rId10"/>
    <sheet name="Item 120,130,150, pg 32" sheetId="11" r:id="rId11"/>
    <sheet name="Item 205, pg 35" sheetId="12" r:id="rId12"/>
    <sheet name="Item 207, pg 36" sheetId="13" r:id="rId13"/>
    <sheet name="Item 240 pg 39" sheetId="14" r:id="rId14"/>
    <sheet name="Item 245, pg 40" sheetId="15" r:id="rId15"/>
    <sheet name="Item 255, pg 42" sheetId="16" r:id="rId16"/>
    <sheet name="Item 255, pg 43" sheetId="17" r:id="rId17"/>
    <sheet name="Item 255, pg 44" sheetId="18" r:id="rId18"/>
    <sheet name="Item 255, pg 45" sheetId="19" r:id="rId19"/>
    <sheet name="Item 255, pg 46" sheetId="20" r:id="rId20"/>
    <sheet name="Item 255, pg 47" sheetId="21" r:id="rId21"/>
    <sheet name="Item 255, pg 48" sheetId="22" r:id="rId22"/>
    <sheet name="Item 255, pg 49" sheetId="23" r:id="rId23"/>
    <sheet name="Item 260, pg 50" sheetId="24" r:id="rId24"/>
    <sheet name="Item 265, pg 51" sheetId="25" r:id="rId25"/>
    <sheet name="Item 275, pg 53" sheetId="26" r:id="rId26"/>
    <sheet name="Item 275, pg 54" sheetId="27" r:id="rId27"/>
  </sheets>
  <externalReferences>
    <externalReference r:id="rId30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<sst xmlns="http://schemas.openxmlformats.org/spreadsheetml/2006/main" count="1816" uniqueCount="500">
  <si>
    <t>$133.90(A)</t>
  </si>
  <si>
    <t>$142.20(A)</t>
  </si>
  <si>
    <t>$147.00(A)</t>
  </si>
  <si>
    <t>$152.90(A)</t>
  </si>
  <si>
    <t>$163.00(A)</t>
  </si>
  <si>
    <t>$175.00(A)</t>
  </si>
  <si>
    <t>(A) per haul</t>
  </si>
  <si>
    <t>cart or toter more than 5 feet in order to reach the truck.  The charge for this roll-out</t>
  </si>
  <si>
    <t>Docket No. TG-____________________  Date: __________________  By: ___________________</t>
  </si>
  <si>
    <t>toter more than 5 feet in order to reach the truck.  The charge for this roll-out service is: (see Item 205)</t>
  </si>
  <si>
    <t>per cart or toter, per pickup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</si>
  <si>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</si>
  <si>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</si>
  <si>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</si>
  <si>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</si>
  <si>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</si>
  <si>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For the purposes of this tariff, the following maximum weights apply:</t>
  </si>
  <si>
    <t>Type/Size of</t>
  </si>
  <si>
    <t>Container, Drop Box,</t>
  </si>
  <si>
    <t>Toter, or Cart</t>
  </si>
  <si>
    <t>Maximum Weight</t>
  </si>
  <si>
    <t>Allowance per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</si>
  <si>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</si>
  <si>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</si>
  <si>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</si>
  <si>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</si>
  <si>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$          Per</t>
  </si>
  <si>
    <t>MG</t>
  </si>
  <si>
    <t>Garbage and</t>
  </si>
  <si>
    <t>Recycling</t>
  </si>
  <si>
    <t>Service*</t>
  </si>
  <si>
    <t>* The charge included in this rate for recycling and/or yard waste is:</t>
  </si>
  <si>
    <t>Recycling :</t>
  </si>
  <si>
    <t>Yard Waste :</t>
  </si>
  <si>
    <t>other than normal scheduled pickup day, rates for special pickups will apply.</t>
  </si>
  <si>
    <t xml:space="preserve">area in which the customer resides.  Note:  If customer requires service to be provided on 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</si>
  <si>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</si>
  <si>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</si>
  <si>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</si>
  <si>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</si>
  <si>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</si>
  <si>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</si>
  <si>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</si>
  <si>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</si>
  <si>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</si>
  <si>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</si>
  <si>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</si>
  <si>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</si>
  <si>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</si>
  <si>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</si>
  <si>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</si>
  <si>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</si>
  <si>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</si>
  <si>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</si>
  <si>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</si>
  <si>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</si>
  <si>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</si>
  <si>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</si>
  <si>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</si>
  <si>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</si>
  <si>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</si>
  <si>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</si>
  <si>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___ gal. Toter</t>
  </si>
  <si>
    <t>Compacted Material (Customer-owned container)</t>
  </si>
  <si>
    <t>Item 255 -- Container Service -- Dumped in Company's Vehicle</t>
  </si>
  <si>
    <t>Non-Compacted Material (Company-owned container)</t>
  </si>
  <si>
    <t>Rates stated per drop box, per pickup</t>
  </si>
  <si>
    <t>Rates in this item are subject to disposal fees named in Item 230.</t>
  </si>
  <si>
    <t xml:space="preserve">Note 2:  </t>
  </si>
  <si>
    <t>Rates named in this item apply for all hauls not exceeding 5 miles from the point of pickup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</si>
  <si>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</si>
  <si>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</si>
  <si>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</si>
  <si>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>If rent is not shown, it is to be included in the rate for the first pickup.</t>
  </si>
  <si>
    <t>Memorial Day</t>
  </si>
  <si>
    <t>Labor Day</t>
  </si>
  <si>
    <t>Veterans Day</t>
  </si>
  <si>
    <t>Thanksgiving Day</t>
  </si>
  <si>
    <t>a holiday listed above falls on a Saturday, the preceding Friday shall be the legal holiday.</t>
  </si>
  <si>
    <t>When a holiday listed above falls on a Sunday, the following Monday will be observed.  When</t>
  </si>
  <si>
    <t>Accessorial charges assessed (lids, tarping, unlocking, unlatching, etc.):</t>
  </si>
  <si>
    <t>Non-Compacted Material (Customer-owned container)</t>
  </si>
  <si>
    <t xml:space="preserve">Note 3:  </t>
  </si>
  <si>
    <t xml:space="preserve">Permanent Service is defined as no less than scheduled, once a month pickup, unless local </t>
  </si>
  <si>
    <t>Item 275 -- Drop Box Service -- To Disposal Site and Return</t>
  </si>
  <si>
    <t>Recycl only</t>
  </si>
  <si>
    <t>Revised page No.</t>
  </si>
  <si>
    <t xml:space="preserve">     Revised page No.</t>
  </si>
  <si>
    <t xml:space="preserve">      Revised Page No.</t>
  </si>
  <si>
    <t xml:space="preserve">   Revised Page No.</t>
  </si>
  <si>
    <t xml:space="preserve"> 3rd    Revised Page No.  30</t>
  </si>
  <si>
    <t xml:space="preserve">    Revised Page No.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</si>
  <si>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</si>
  <si>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</si>
  <si>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</si>
  <si>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</si>
  <si>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(4) Would negatively impact or otherwise damage road surface integrity.</t>
  </si>
  <si>
    <t>(3) Would cause the company to violate load limitations or result in unsafe vehicle operation; and/or</t>
  </si>
  <si>
    <t>Item 260 -- Drop Box Service -- To Disposal Site and Return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</si>
  <si>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</si>
  <si>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</si>
  <si>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</si>
  <si>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</si>
  <si>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</si>
  <si>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</si>
  <si>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</si>
  <si>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</si>
  <si>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</si>
  <si>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</si>
  <si>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$        n/a</t>
  </si>
  <si>
    <t>Compactor</t>
  </si>
  <si>
    <t>$  n/a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</si>
  <si>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</si>
  <si>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</si>
  <si>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</si>
  <si>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</si>
  <si>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</si>
  <si>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 xml:space="preserve"> 40 Yard</t>
  </si>
  <si>
    <t xml:space="preserve"> 50 Yard</t>
  </si>
  <si>
    <t xml:space="preserve">  20 Yard</t>
  </si>
  <si>
    <t xml:space="preserve">  25 Yard</t>
  </si>
  <si>
    <t xml:space="preserve">  30 Yard</t>
  </si>
  <si>
    <t xml:space="preserve">  40 Yard</t>
  </si>
  <si>
    <t xml:space="preserve">  50 Yard</t>
  </si>
  <si>
    <t xml:space="preserve"> 10 Yard</t>
  </si>
  <si>
    <t xml:space="preserve"> 35 Yard</t>
  </si>
  <si>
    <t xml:space="preserve">(3) If rent is shown, the rate for the first pickup and each additional pickup must be the same.  </t>
  </si>
  <si>
    <t>Irmgard R Wilcox</t>
  </si>
  <si>
    <t>Note 1:  Description/rules related to recycling program are shown on page 23.</t>
  </si>
  <si>
    <t>Note 2:  Description/rules related to yardwaste program are shown on page 24.</t>
  </si>
  <si>
    <t>price adjustment will be adjusted annually using the defered accounting method.</t>
  </si>
  <si>
    <t xml:space="preserve">        Effective Date:</t>
  </si>
  <si>
    <t xml:space="preserve">               Effective Date:</t>
  </si>
  <si>
    <t xml:space="preserve">       Effective Date:</t>
  </si>
  <si>
    <t xml:space="preserve">              Effective Date:</t>
  </si>
  <si>
    <t xml:space="preserve">            Effective Date:</t>
  </si>
  <si>
    <t xml:space="preserve">    Effective Date:</t>
  </si>
  <si>
    <t xml:space="preserve">           Revised Page No.</t>
  </si>
  <si>
    <t xml:space="preserve">     Effective Date:</t>
  </si>
  <si>
    <t>as described in Item 75.</t>
  </si>
  <si>
    <t xml:space="preserve">A flat monthly charge, per container, for permanent regularly scheduled customers may be made if computed </t>
  </si>
  <si>
    <t xml:space="preserve">                  Effective Date: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</si>
  <si>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</si>
  <si>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</si>
  <si>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A</t>
  </si>
  <si>
    <t>(A)</t>
  </si>
  <si>
    <t>Service Area: Pierce County as described in Appendix A</t>
  </si>
  <si>
    <t>Service Area:   Pierce County as described in Appendix A</t>
  </si>
  <si>
    <t>program are shown on page 23.</t>
  </si>
  <si>
    <t>yardwaste program are shown on page 24.</t>
  </si>
  <si>
    <t>For customers on automated service routes:  The company will assess  roll-out charges where, due to</t>
  </si>
  <si>
    <t xml:space="preserve">The charge for an occasional extra can, unit, toter, mini-can, or micro-mini-can on a regular </t>
  </si>
  <si>
    <t>pickup is:</t>
  </si>
  <si>
    <t>than normal scheduled pickup day, rates for special pickups, Item 160,  will apply.</t>
  </si>
  <si>
    <t>An additional charge of $.75 per unit will be assessed to all Multi Family complexes who elect not to recycle.</t>
  </si>
  <si>
    <t xml:space="preserve">Regular Route:  </t>
  </si>
  <si>
    <t xml:space="preserve">Rates in this Item apply to commercial businesses. </t>
  </si>
  <si>
    <t xml:space="preserve"> 45 Yard</t>
  </si>
  <si>
    <t>__ Yard</t>
  </si>
  <si>
    <t>No additional charge will be assessed to customers for overtime or holiday work performed solely for the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</si>
  <si>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</si>
  <si>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</si>
  <si>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</si>
  <si>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</si>
  <si>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circumstances outside the control of the driver, the driver is required to move an automated cart or</t>
  </si>
  <si>
    <t xml:space="preserve">Yard Waste </t>
  </si>
  <si>
    <t>Flat Monthly Charge</t>
  </si>
  <si>
    <t>Flat monthly charges apply as defined in Item 75.</t>
  </si>
  <si>
    <t>Flat monthly charge may be assessed as defined in Item 75 and Item 80 for each weekly pickup.</t>
  </si>
  <si>
    <t>Flat monthly charges will be assessed as defined in Item 75.</t>
  </si>
  <si>
    <t>Item 265 -- Drop Box Service -- To Disposal Site and Return</t>
  </si>
  <si>
    <t>government ordinances require more frequent service or unless putrescibles are involved.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</si>
  <si>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</si>
  <si>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</si>
  <si>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</si>
  <si>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</si>
  <si>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</si>
  <si>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</si>
  <si>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</si>
  <si>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</si>
  <si>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</si>
  <si>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</si>
  <si>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</si>
  <si>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</si>
  <si>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</si>
  <si>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</si>
  <si>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</si>
  <si>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</si>
  <si>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Item 70 -- Return Trips</t>
  </si>
  <si>
    <t>When a company is required to make a return trip, that does not require the special dispatch of a truck,</t>
  </si>
  <si>
    <t>to pick up material that was unavailable for collection for reasons under the control of the customer, the</t>
  </si>
  <si>
    <t>following additional charges, per pickup, will apply:</t>
  </si>
  <si>
    <t>Type of receptacle</t>
  </si>
  <si>
    <t>Rate for Return Trip</t>
  </si>
  <si>
    <t xml:space="preserve"> </t>
  </si>
  <si>
    <t>Can, unit, mini-can, or micro-mini-can</t>
  </si>
  <si>
    <t>Drum</t>
  </si>
  <si>
    <t>Bale</t>
  </si>
  <si>
    <t>Litter Receptacle</t>
  </si>
  <si>
    <t>Drop Box</t>
  </si>
  <si>
    <t>Container</t>
  </si>
  <si>
    <t>Other</t>
  </si>
  <si>
    <t>………….</t>
  </si>
  <si>
    <t>NOTE: Return trips requiring the special dispatch of a truck are considered special pickups and are charged</t>
  </si>
  <si>
    <t xml:space="preserve"> 20 Yard</t>
  </si>
  <si>
    <t xml:space="preserve"> 25 Yard</t>
  </si>
  <si>
    <t xml:space="preserve"> 30 Yard</t>
  </si>
  <si>
    <t>mile.  Mileage charge is in addition to all regular charges.</t>
  </si>
  <si>
    <t>for under the provisions of Item 160 (Time Rates).</t>
  </si>
  <si>
    <t>Rate</t>
  </si>
  <si>
    <t>New Years Day (January 1)</t>
  </si>
  <si>
    <t>Washingtons Birthday</t>
  </si>
  <si>
    <t>Independence Day (July 4)</t>
  </si>
  <si>
    <t>Christmas Day (December 25)</t>
  </si>
  <si>
    <t>$ n/a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</si>
  <si>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</si>
  <si>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</si>
  <si>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</si>
  <si>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</si>
  <si>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</si>
  <si>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</si>
  <si>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</si>
  <si>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</si>
  <si>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</si>
  <si>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</si>
  <si>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</si>
  <si>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</si>
  <si>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</si>
  <si>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</si>
  <si>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</si>
  <si>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90 gal toter</t>
  </si>
  <si>
    <t>Number of Receptacles</t>
  </si>
  <si>
    <t>Frequency of pickup</t>
  </si>
  <si>
    <t>P</t>
  </si>
  <si>
    <t>Rent per day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</si>
  <si>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</si>
  <si>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</si>
  <si>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</si>
  <si>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</si>
  <si>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</si>
  <si>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A charge of $2.85 per residential living unit will be assessed to the owner/manager of a Multi-Family</t>
  </si>
  <si>
    <t>complex who are on irregular garbage service who do not elect to recycle.</t>
  </si>
  <si>
    <t xml:space="preserve">         Effective Date: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</si>
  <si>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</si>
  <si>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</si>
  <si>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</si>
  <si>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</si>
  <si>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</si>
  <si>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</si>
  <si>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</si>
  <si>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</si>
  <si>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</si>
  <si>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</si>
  <si>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</si>
  <si>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</si>
  <si>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$n/a</t>
  </si>
  <si>
    <t>Yard Waste-32 gal unit</t>
  </si>
  <si>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</si>
  <si>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</si>
  <si>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</si>
  <si>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</si>
  <si>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</si>
  <si>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</si>
  <si>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</si>
  <si>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</si>
  <si>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</si>
  <si>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</si>
  <si>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</si>
  <si>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</si>
  <si>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</si>
  <si>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</si>
  <si>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</si>
  <si>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</si>
  <si>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</si>
  <si>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</si>
  <si>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</si>
  <si>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</si>
  <si>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</si>
  <si>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</si>
  <si>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</si>
  <si>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</si>
  <si>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</si>
  <si>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</si>
  <si>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</si>
  <si>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</si>
  <si>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</si>
  <si>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</si>
  <si>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</si>
  <si>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</si>
  <si>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</si>
  <si>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90-gallon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</si>
  <si>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</si>
  <si>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</si>
  <si>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</si>
  <si>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</si>
  <si>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Lbs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</si>
  <si>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</si>
  <si>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</si>
  <si>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</si>
  <si>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</si>
  <si>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</si>
  <si>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</si>
  <si>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</si>
  <si>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</si>
  <si>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</si>
  <si>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</si>
  <si>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</si>
  <si>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Charge</t>
  </si>
  <si>
    <t>Special Pickup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</si>
  <si>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</si>
  <si>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</si>
  <si>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</si>
  <si>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</si>
  <si>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</si>
  <si>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Per pickup</t>
  </si>
  <si>
    <t>Micro-mini-can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</si>
  <si>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</si>
  <si>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</si>
  <si>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</si>
  <si>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</si>
  <si>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</si>
  <si>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</si>
  <si>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</si>
  <si>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</si>
  <si>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</si>
  <si>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</si>
  <si>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</si>
  <si>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</si>
  <si>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</si>
  <si>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</si>
  <si>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</si>
  <si>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</si>
  <si>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</si>
  <si>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</si>
  <si>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</si>
  <si>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</si>
  <si>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</si>
  <si>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</si>
  <si>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</si>
  <si>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</si>
  <si>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Recycling Carts</t>
  </si>
  <si>
    <t>(N)</t>
  </si>
  <si>
    <t>Yard Waste Toter</t>
  </si>
  <si>
    <t>Recycling Containers</t>
  </si>
  <si>
    <t>1st</t>
  </si>
  <si>
    <t>7th</t>
  </si>
  <si>
    <t>5th</t>
  </si>
  <si>
    <t>*Total weight = truck, compactor and/or drop box and content.</t>
  </si>
  <si>
    <r>
      <t>Total weight</t>
    </r>
    <r>
      <rPr>
        <sz val="8"/>
        <rFont val="Arial"/>
        <family val="2"/>
      </rPr>
      <t xml:space="preserve"> (in pounds)*</t>
    </r>
  </si>
  <si>
    <t xml:space="preserve">  3 Yard</t>
  </si>
  <si>
    <t xml:space="preserve"> 15 Yard</t>
  </si>
  <si>
    <t>Tarping</t>
  </si>
  <si>
    <t>2nd</t>
  </si>
  <si>
    <t>Docket No. TG-____________________  Date: ________________  By: ___________________</t>
  </si>
  <si>
    <t>Disconnect/Reconnect</t>
  </si>
  <si>
    <t>Accessorial charges assessed (lids, unlocking, unlatching, disconnect/reconnect, etc.)</t>
  </si>
  <si>
    <t>Item 80 -- Carry-out Service, Drive-Ins</t>
  </si>
  <si>
    <t>Companies will assess the following additional charges when customers request that company personnel provide carry-out service of cans/units not placed at the curb, the alley, or other point where the company's vehicle can be driven to within five feet of the cans/units using improved access roads commonly available for public use.  Driveways are not considered improved access roads commonly available for public use.</t>
  </si>
  <si>
    <t>Residential</t>
  </si>
  <si>
    <t>Commercial</t>
  </si>
  <si>
    <t>Charge for Carry-outs</t>
  </si>
  <si>
    <t>Per Unit, Per Month</t>
  </si>
  <si>
    <t>Per Unit, Per Pickup</t>
  </si>
  <si>
    <t>Cans, units, mini-cans, or micro-mini cans</t>
  </si>
  <si>
    <t>that must be carried out over 5 feet, but</t>
  </si>
  <si>
    <t>not over 25 feet.</t>
  </si>
  <si>
    <t>For each additional 25 feet, or fraction of</t>
  </si>
  <si>
    <t>25 feet, add</t>
  </si>
  <si>
    <t>NOTE:</t>
  </si>
  <si>
    <t>The company may elect to drive in at the rates shown above, except the</t>
  </si>
  <si>
    <t>charge will be limited to one can, unit, mini-can, or micro-mini can.  If cans,</t>
  </si>
  <si>
    <t>units, mini-cans, or micro-mini-cans are carried over 125 feet, but are safely</t>
  </si>
  <si>
    <t>accessible to the company's vehicle, the drive-in charges shown below</t>
  </si>
  <si>
    <t>must be assessed instead.</t>
  </si>
  <si>
    <t>Charge for Drive-ins (per pickup)</t>
  </si>
  <si>
    <t xml:space="preserve">        Per Month</t>
  </si>
  <si>
    <t>Drive-in on driveways of over 125 feet,</t>
  </si>
  <si>
    <t>Drive-in on private roads of over 125 feet,</t>
  </si>
  <si>
    <t>access to a single residence.  If a driveway provides access to multiple</t>
  </si>
  <si>
    <t>Applies to Curbside Recycling and Yard Waste:</t>
  </si>
  <si>
    <t>Drive-in on driveways</t>
  </si>
  <si>
    <t>Drive-in on privat roads</t>
  </si>
  <si>
    <t xml:space="preserve">Note:  </t>
  </si>
  <si>
    <t>For the purpose of assessing drive-in fees, a driveway is defined as providing</t>
  </si>
  <si>
    <t>Drive-in on driveways/private roads of over 250 feet,</t>
  </si>
  <si>
    <t>9th</t>
  </si>
  <si>
    <t>Customers receiving service will receive a commodity price adjustment of $.14 credit per month.  The commodity</t>
  </si>
  <si>
    <t>Recycling service rates on this page expire on: October 31, 2010</t>
  </si>
  <si>
    <t xml:space="preserve">price adjustment of $.14 credit per month.  The commodity price adjustment will be adjusted </t>
  </si>
  <si>
    <t>Recycling rates on this page expire: October 31, 2010</t>
  </si>
  <si>
    <t xml:space="preserve">                   Effective Date:   March 1, 2010</t>
  </si>
  <si>
    <t>price adjustment of $.14 credit per month.  The commodity price adjustment will be adjusted</t>
  </si>
  <si>
    <t>Customers receiving service will receive a commodity price adjustment of $.24 credit per yard per pick-up,</t>
  </si>
  <si>
    <t xml:space="preserve">   Yard</t>
  </si>
  <si>
    <t>Item 205 -- Roll-Out Charges -- Containers, Automated Carts, and Toters</t>
  </si>
  <si>
    <r>
      <t xml:space="preserve">Charges for containers.  </t>
    </r>
    <r>
      <rPr>
        <sz val="10"/>
        <rFont val="Arial"/>
        <family val="2"/>
      </rPr>
      <t>The company will assess roll-out charges where, due to circumstances outside</t>
    </r>
  </si>
  <si>
    <t>the control of the driver, the driver is required to move a container more than five feet, but less than 25 feet,</t>
  </si>
  <si>
    <t>in order to reach the truck.  The charge for this roll-out service is:</t>
  </si>
  <si>
    <t>The company will assess roll-out charges where, due</t>
  </si>
  <si>
    <t>to circumstances outside the control of the driver, the driver is required to move an automated cart</t>
  </si>
  <si>
    <t>Over 25 feet, the charge will be the charge for 25 feet, plus $.50 (N)  per increment of 5 feet.</t>
  </si>
  <si>
    <t>Charges for automated carts or toters:</t>
  </si>
  <si>
    <t>or toter more than 5 feet in order to reach the truck.  The charge for this roll-out service is:</t>
  </si>
  <si>
    <t>If a company employee disconnect/reconnect compactor a charge of $6.55 (A) per haul will be assessed.</t>
  </si>
  <si>
    <t>If a company employee disconnect/reconnect compactor a charge of $6.55 (A)) per haul will be assessed.</t>
  </si>
  <si>
    <t>Customers receiving service will receive a commodity price adjustment of $.24 credit per yard per pick-up.</t>
  </si>
  <si>
    <t>Recycling rates on this page expire on: October 31, 2010</t>
  </si>
  <si>
    <t>Recycling rates on this page expire on; October 31, 2010</t>
  </si>
  <si>
    <t>$  95.20(A)</t>
  </si>
  <si>
    <t>$ 86.85(A)</t>
  </si>
  <si>
    <t>$103.65(A)</t>
  </si>
  <si>
    <t>$   4.90(A)</t>
  </si>
  <si>
    <t>$116.60(A)</t>
  </si>
  <si>
    <t>$102.35(A)</t>
  </si>
  <si>
    <t>$123.75(A)</t>
  </si>
  <si>
    <t>$146.40(A)</t>
  </si>
  <si>
    <t>$155.00(A)</t>
  </si>
  <si>
    <t>$   7.75(A)</t>
  </si>
  <si>
    <t xml:space="preserve">per haul </t>
  </si>
  <si>
    <t>$ 95.20(A)</t>
  </si>
  <si>
    <t>$121.40(A)</t>
  </si>
  <si>
    <t>$136.85(A)</t>
  </si>
  <si>
    <t>11.90 (A)</t>
  </si>
  <si>
    <t>6.55 (A)</t>
  </si>
  <si>
    <t>$124.95(A)</t>
  </si>
  <si>
    <t>$129.10(A)</t>
  </si>
  <si>
    <t>but less than 250 feet, add</t>
  </si>
  <si>
    <t>but less than 1/10 mile, add</t>
  </si>
  <si>
    <t>For each 1/10 mile over 1/10 mile, add</t>
  </si>
  <si>
    <t xml:space="preserve">residences or accounts, no drive-in fees will be assessed, unless service is </t>
  </si>
  <si>
    <t>provided to multiple customers via primitive private road, in which case each</t>
  </si>
  <si>
    <t xml:space="preserve">A "primitive" road is defined as a road in which a garbage truck is unable to </t>
  </si>
  <si>
    <t>drive safely at a speed greater than five miles per hour. (N)</t>
  </si>
  <si>
    <t>Note 3: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</si>
  <si>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</si>
  <si>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 (N)</t>
  </si>
  <si>
    <t>N</t>
  </si>
  <si>
    <t xml:space="preserve">*Lost container charge will apply if hauler is unable to retrieve a container from a stopped customer.  Charge </t>
  </si>
  <si>
    <t xml:space="preserve"> will be reversed if container is subsequently retrieved within 45-days after charge is applied. (N)</t>
  </si>
  <si>
    <t>Lost Containers:*</t>
  </si>
  <si>
    <t>$110.65(A)</t>
  </si>
  <si>
    <t>$134.45(A)</t>
  </si>
  <si>
    <t>$17.40 (A) per can/unit.  Service will be rendered on the normal scheduled pickup day for the</t>
  </si>
  <si>
    <t>increments shall apply. (N)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</si>
  <si>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</si>
  <si>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(N)</t>
  </si>
  <si>
    <t>If a container is not ready and the driver must standby, the hourly rate in 15 minute</t>
  </si>
  <si>
    <t>$1.00 per pickup for unlatching, unlocking gates and/or containers (N)</t>
  </si>
  <si>
    <t xml:space="preserve">Note 3: </t>
  </si>
  <si>
    <t>$1.00 per pickup for unlatching, unlocking gates and/or containers. (N)</t>
  </si>
  <si>
    <t>Customers receiving service will receive a commodity price adjustment of $.24 credit per yard per pickup.</t>
  </si>
  <si>
    <t>Permanent Service:  Service is defined as no less than scheduled or a minimum of every other week pickup.</t>
  </si>
  <si>
    <t>$ 86.85(R)</t>
  </si>
  <si>
    <t>$  95.20(R)</t>
  </si>
  <si>
    <t>$123.75(R)</t>
  </si>
  <si>
    <t>$102.35(R)</t>
  </si>
  <si>
    <t>$146.40(R)</t>
  </si>
  <si>
    <t>service is: (see Item 205) per cart or toter, per pickup.(C)</t>
  </si>
  <si>
    <t>$ 89.00(A)</t>
  </si>
  <si>
    <t>$   4.70(A)</t>
  </si>
  <si>
    <t>$   5.12(A)</t>
  </si>
  <si>
    <t>$   6.20(A)</t>
  </si>
  <si>
    <t>to the disposal site.  Excess miles will be charged for at $3.50 (A) per mile or fraction of a</t>
  </si>
  <si>
    <t>(2) If a drop box is retained by a customer for a full month and no pickups are ordered, the</t>
  </si>
  <si>
    <t>monthly rent shall be assessed. (C)</t>
  </si>
  <si>
    <t>An initial delivery charge of $39.10 (A) will be assessed of customers request delivery of a compactor.</t>
  </si>
  <si>
    <t>Above rates include $3.71 (A) per yard, per pick-up for recycling service.</t>
  </si>
  <si>
    <t>$184.51(A)</t>
  </si>
  <si>
    <t>$190.51(A)</t>
  </si>
  <si>
    <t>$105.70(A)</t>
  </si>
  <si>
    <t>$111.70(A)</t>
  </si>
  <si>
    <t>$144.89(A)</t>
  </si>
  <si>
    <t>$150.89(A)</t>
  </si>
  <si>
    <t>An initial delivery charge of $39.10(A) will be assessed of customers request delivery of a compactor.</t>
  </si>
  <si>
    <t>137.95(A)</t>
  </si>
  <si>
    <t>143.95(A)</t>
  </si>
  <si>
    <t>$82.42(A)</t>
  </si>
  <si>
    <t>$88.42(A)</t>
  </si>
  <si>
    <t>$109.96(A)</t>
  </si>
  <si>
    <t>$115.96(A)</t>
  </si>
  <si>
    <t>Minimum monthly charge: $15.87 (A)</t>
  </si>
  <si>
    <t>Occasional extra units shall be charged at $3.75 (A)  per unit.</t>
  </si>
  <si>
    <t>$20.00 (A)  Per Haul</t>
  </si>
  <si>
    <t>$3.60(A) per container, per pickup</t>
  </si>
  <si>
    <t>$3.60 (N) per cart or toter, per pickup.</t>
  </si>
  <si>
    <t>34.28 (R)</t>
  </si>
  <si>
    <t>5.91 (A)</t>
  </si>
  <si>
    <t>$12.20 (A) per can/unit.  Service will be rendered on the normal scheduled pickup day for the</t>
  </si>
  <si>
    <t>$6.98 (A)  per dump.</t>
  </si>
  <si>
    <t>The charge included in this rate for recycling is $6.00.  Description/rules related to recycling</t>
  </si>
  <si>
    <t>$ 83.00(N)</t>
  </si>
  <si>
    <t>$ 93.00(N)</t>
  </si>
  <si>
    <t>$102.00(N)</t>
  </si>
  <si>
    <t>$104.00(N)</t>
  </si>
  <si>
    <t>$140.00(N)</t>
  </si>
  <si>
    <t>American Disposal Co., Inc G-87</t>
  </si>
  <si>
    <t>6th</t>
  </si>
  <si>
    <t>8th</t>
  </si>
  <si>
    <t>residential customer shall be charged $3.75 per month. (C)</t>
  </si>
  <si>
    <t>Recycling credit/debit (if applicable): Customers receiving service will receive a commodity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</si>
</sst>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dddd\,\ mmmm\ dd\,\ yyyy"/>
    <numFmt numFmtId="171" formatCode="[$-409]mmmm\ d\,\ yyyy;@"/>
    <numFmt numFmtId="172" formatCode="#,##0.000"/>
  </numFmts>
  <fonts count="44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indent="1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Fill="1" applyBorder="1" applyAlignment="1">
      <alignment horizontal="left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20" xfId="0" applyBorder="1" applyAlignment="1">
      <alignment horizontal="center"/>
    </xf>
    <xf numFmtId="8" fontId="0" fillId="0" borderId="0" xfId="0" applyNumberFormat="1" applyBorder="1" applyAlignment="1">
      <alignment/>
    </xf>
    <xf numFmtId="8" fontId="0" fillId="0" borderId="0" xfId="0" applyNumberFormat="1" applyBorder="1" applyAlignment="1">
      <alignment horizontal="left"/>
    </xf>
    <xf numFmtId="168" fontId="0" fillId="0" borderId="12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17" xfId="0" applyNumberFormat="1" applyBorder="1" applyAlignment="1">
      <alignment/>
    </xf>
    <xf numFmtId="0" fontId="0" fillId="0" borderId="20" xfId="0" applyBorder="1" applyAlignment="1">
      <alignment horizontal="left"/>
    </xf>
    <xf numFmtId="168" fontId="0" fillId="0" borderId="16" xfId="0" applyNumberFormat="1" applyBorder="1" applyAlignment="1">
      <alignment horizontal="center"/>
    </xf>
    <xf numFmtId="168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21" xfId="0" applyNumberFormat="1" applyBorder="1" applyAlignment="1">
      <alignment horizontal="right"/>
    </xf>
    <xf numFmtId="168" fontId="0" fillId="0" borderId="20" xfId="0" applyNumberFormat="1" applyBorder="1" applyAlignment="1">
      <alignment horizontal="left"/>
    </xf>
    <xf numFmtId="7" fontId="0" fillId="0" borderId="20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168" fontId="0" fillId="0" borderId="0" xfId="0" applyNumberFormat="1" applyBorder="1" applyAlignment="1">
      <alignment horizontal="left"/>
    </xf>
    <xf numFmtId="0" fontId="0" fillId="0" borderId="20" xfId="0" applyFont="1" applyBorder="1" applyAlignment="1">
      <alignment horizontal="right"/>
    </xf>
    <xf numFmtId="2" fontId="0" fillId="0" borderId="20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168" fontId="0" fillId="0" borderId="15" xfId="0" applyNumberFormat="1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4" xfId="0" applyBorder="1" applyAlignment="1">
      <alignment/>
    </xf>
    <xf numFmtId="0" fontId="5" fillId="34" borderId="0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1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left" indent="1"/>
    </xf>
    <xf numFmtId="8" fontId="0" fillId="0" borderId="0" xfId="0" applyNumberFormat="1" applyBorder="1" applyAlignment="1" quotePrefix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8" fontId="0" fillId="0" borderId="1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8" fontId="0" fillId="0" borderId="19" xfId="0" applyNumberFormat="1" applyBorder="1" applyAlignment="1">
      <alignment horizontal="left"/>
    </xf>
    <xf numFmtId="168" fontId="0" fillId="0" borderId="19" xfId="0" applyNumberFormat="1" applyBorder="1" applyAlignment="1">
      <alignment horizontal="left"/>
    </xf>
    <xf numFmtId="168" fontId="0" fillId="0" borderId="18" xfId="0" applyNumberFormat="1" applyBorder="1" applyAlignment="1">
      <alignment horizontal="left"/>
    </xf>
    <xf numFmtId="0" fontId="0" fillId="33" borderId="19" xfId="0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7" fontId="0" fillId="0" borderId="19" xfId="0" applyNumberFormat="1" applyBorder="1" applyAlignment="1">
      <alignment horizontal="left"/>
    </xf>
    <xf numFmtId="7" fontId="0" fillId="0" borderId="21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17" xfId="0" applyNumberFormat="1" applyBorder="1" applyAlignment="1">
      <alignment horizontal="left"/>
    </xf>
    <xf numFmtId="168" fontId="0" fillId="0" borderId="12" xfId="0" applyNumberForma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8" fontId="0" fillId="0" borderId="18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8" fontId="0" fillId="0" borderId="21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8" fontId="0" fillId="0" borderId="21" xfId="0" applyNumberFormat="1" applyFont="1" applyBorder="1" applyAlignment="1">
      <alignment/>
    </xf>
    <xf numFmtId="7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" fontId="0" fillId="0" borderId="21" xfId="0" applyNumberForma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0" fillId="0" borderId="16" xfId="0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4" fontId="0" fillId="0" borderId="20" xfId="0" applyNumberFormat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33" borderId="18" xfId="0" applyFill="1" applyBorder="1" applyAlignment="1">
      <alignment/>
    </xf>
    <xf numFmtId="171" fontId="0" fillId="0" borderId="17" xfId="0" applyNumberFormat="1" applyBorder="1" applyAlignment="1">
      <alignment horizontal="left"/>
    </xf>
    <xf numFmtId="171" fontId="0" fillId="0" borderId="16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171" fontId="0" fillId="0" borderId="16" xfId="0" applyNumberFormat="1" applyBorder="1" applyAlignment="1">
      <alignment/>
    </xf>
    <xf numFmtId="168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168" fontId="0" fillId="0" borderId="21" xfId="0" applyNumberFormat="1" applyFont="1" applyBorder="1" applyAlignment="1">
      <alignment horizontal="right"/>
    </xf>
    <xf numFmtId="0" fontId="0" fillId="33" borderId="0" xfId="0" applyFill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8" fontId="0" fillId="0" borderId="21" xfId="0" applyNumberFormat="1" applyFont="1" applyBorder="1" applyAlignment="1">
      <alignment horizontal="right"/>
    </xf>
    <xf numFmtId="8" fontId="0" fillId="0" borderId="21" xfId="0" applyNumberFormat="1" applyBorder="1" applyAlignment="1">
      <alignment horizontal="right"/>
    </xf>
    <xf numFmtId="8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8" fontId="0" fillId="0" borderId="13" xfId="0" applyNumberFormat="1" applyBorder="1" applyAlignment="1">
      <alignment/>
    </xf>
    <xf numFmtId="169" fontId="0" fillId="0" borderId="13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Border="1" applyAlignment="1" quotePrefix="1">
      <alignment horizontal="left"/>
    </xf>
    <xf numFmtId="168" fontId="0" fillId="0" borderId="15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0" fillId="0" borderId="15" xfId="0" applyFill="1" applyBorder="1" applyAlignment="1" quotePrefix="1">
      <alignment horizontal="left"/>
    </xf>
    <xf numFmtId="168" fontId="0" fillId="0" borderId="10" xfId="0" applyNumberFormat="1" applyBorder="1" applyAlignment="1">
      <alignment/>
    </xf>
    <xf numFmtId="0" fontId="0" fillId="0" borderId="15" xfId="0" applyFont="1" applyBorder="1" applyAlignment="1">
      <alignment horizontal="left"/>
    </xf>
    <xf numFmtId="168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17" xfId="0" applyNumberFormat="1" applyFont="1" applyBorder="1" applyAlignment="1">
      <alignment horizontal="left"/>
    </xf>
    <xf numFmtId="172" fontId="0" fillId="0" borderId="14" xfId="0" applyNumberFormat="1" applyBorder="1" applyAlignment="1">
      <alignment/>
    </xf>
    <xf numFmtId="169" fontId="0" fillId="0" borderId="15" xfId="0" applyNumberFormat="1" applyBorder="1" applyAlignment="1">
      <alignment horizontal="right"/>
    </xf>
    <xf numFmtId="0" fontId="9" fillId="0" borderId="13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2" fontId="0" fillId="0" borderId="16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0" fillId="33" borderId="12" xfId="0" applyFill="1" applyBorder="1" applyAlignment="1">
      <alignment/>
    </xf>
    <xf numFmtId="4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7" fontId="0" fillId="0" borderId="0" xfId="0" applyNumberFormat="1" applyBorder="1" applyAlignment="1">
      <alignment horizontal="left"/>
    </xf>
    <xf numFmtId="4" fontId="0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urrey-American\Tariff\Murrey's%20Tariff%20G-00009%20Updated%20to%2011-1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 pg 2"/>
      <sheetName val="Index by topic, pg 3"/>
      <sheetName val="Index by topic, pg 4"/>
      <sheetName val="Item 5, pg 5"/>
      <sheetName val="Item 10,15,16,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 45, 50, pg 14"/>
      <sheetName val="Item 51,52, pg 15"/>
      <sheetName val="Item 55,60, pg 16"/>
      <sheetName val="Item 70, pg 17"/>
      <sheetName val="Item 75, pg 18"/>
      <sheetName val="Item 80, pg 19"/>
      <sheetName val="Item 90, pg 20"/>
      <sheetName val="Item 100, pg 21"/>
      <sheetName val="Item 100, pg 22"/>
      <sheetName val="Item 100, pg 23"/>
      <sheetName val="Item 100, pg 24"/>
      <sheetName val="Item 105, pg 25"/>
      <sheetName val="Item 105, Pg 26"/>
      <sheetName val="Item 105, pg 27"/>
      <sheetName val="Item 105, pg 28"/>
      <sheetName val="Item 105, pg 29"/>
      <sheetName val="Item 105, pg 30"/>
      <sheetName val="Item 105, pg 31"/>
      <sheetName val="Item 120,130,150, pg 32"/>
      <sheetName val="Item 160 pg 33"/>
      <sheetName val="Item 200, pg 34"/>
      <sheetName val="Item 205, pg 35"/>
      <sheetName val="Item 207, pg 36"/>
      <sheetName val="Item 210, 220, pg 37"/>
      <sheetName val="Item 230, pg 38"/>
      <sheetName val="Item 240 pg 39"/>
      <sheetName val="Item 245, pg 40"/>
      <sheetName val="Item 250, pg 41"/>
      <sheetName val="Item 255, pg 42"/>
      <sheetName val="Item 255, pg 43"/>
      <sheetName val="Item 255, pg 44"/>
      <sheetName val="Item 255, pg 45"/>
      <sheetName val="Item 255, pg 46"/>
      <sheetName val="Item 255, pg 47"/>
      <sheetName val="Item 255, pg 48"/>
      <sheetName val="Item 255, pg 49"/>
      <sheetName val="Item 260, pg 50"/>
      <sheetName val="Item 265, pg 51"/>
      <sheetName val="Item 270, pg 52"/>
      <sheetName val="Item 275, pg 53"/>
      <sheetName val="Item 275, pg 54"/>
      <sheetName val="Item 300, pg 55"/>
    </sheetNames>
    <sheetDataSet>
      <sheetData sheetId="1">
        <row r="15">
          <cell r="E15" t="str">
            <v> </v>
          </cell>
        </row>
      </sheetData>
      <sheetData sheetId="2">
        <row r="2">
          <cell r="B2">
            <v>25</v>
          </cell>
          <cell r="C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0.28125" style="0" customWidth="1"/>
    <col min="2" max="2" width="18.28125" style="0" customWidth="1"/>
    <col min="9" max="9" width="7.7109375" style="0" customWidth="1"/>
    <col min="10" max="10" width="12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5"/>
      <c r="G2" s="47" t="s">
        <v>346</v>
      </c>
      <c r="H2" s="242" t="s">
        <v>103</v>
      </c>
      <c r="I2" s="242"/>
      <c r="J2" s="28">
        <v>16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">
        <v>495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6" t="s">
        <v>172</v>
      </c>
      <c r="B7" s="247"/>
      <c r="C7" s="247"/>
      <c r="D7" s="247"/>
      <c r="E7" s="247"/>
      <c r="F7" s="247"/>
      <c r="G7" s="247"/>
      <c r="H7" s="247"/>
      <c r="I7" s="247"/>
      <c r="J7" s="24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0" t="s">
        <v>174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173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 t="s">
        <v>175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6" t="s">
        <v>177</v>
      </c>
      <c r="C13" s="11"/>
      <c r="D13" s="5"/>
      <c r="E13" s="19"/>
      <c r="F13" s="11"/>
      <c r="G13" s="5"/>
      <c r="H13" s="19"/>
      <c r="I13" s="11"/>
      <c r="J13" s="6"/>
    </row>
    <row r="14" spans="1:10" ht="12.75">
      <c r="A14" s="4"/>
      <c r="B14" s="23" t="s">
        <v>176</v>
      </c>
      <c r="C14" s="11"/>
      <c r="D14" s="5"/>
      <c r="E14" s="19"/>
      <c r="F14" s="11"/>
      <c r="G14" s="5"/>
      <c r="H14" s="19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152" t="s">
        <v>488</v>
      </c>
      <c r="E16" s="5"/>
      <c r="F16" s="5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39" t="s">
        <v>178</v>
      </c>
      <c r="B18" s="40"/>
      <c r="C18" s="40"/>
      <c r="D18" s="40"/>
      <c r="E18" s="40"/>
      <c r="F18" s="40"/>
      <c r="G18" s="40"/>
      <c r="H18" s="40"/>
      <c r="I18" s="40"/>
      <c r="J18" s="41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249" t="s">
        <v>179</v>
      </c>
      <c r="B20" s="250"/>
      <c r="C20" s="250"/>
      <c r="D20" s="250"/>
      <c r="E20" s="250"/>
      <c r="F20" s="250"/>
      <c r="G20" s="250"/>
      <c r="H20" s="250"/>
      <c r="I20" s="250"/>
      <c r="J20" s="251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30" t="s">
        <v>180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30" t="s">
        <v>181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 t="s">
        <v>210</v>
      </c>
      <c r="C25" s="5"/>
      <c r="D25" s="5"/>
      <c r="E25" s="5" t="s">
        <v>75</v>
      </c>
      <c r="F25" s="5"/>
      <c r="G25" s="5"/>
      <c r="H25" s="5"/>
      <c r="I25" s="5"/>
      <c r="J25" s="6"/>
    </row>
    <row r="26" spans="1:10" ht="12.75">
      <c r="A26" s="4"/>
      <c r="B26" s="5" t="s">
        <v>211</v>
      </c>
      <c r="C26" s="5"/>
      <c r="D26" s="5"/>
      <c r="E26" s="5" t="s">
        <v>76</v>
      </c>
      <c r="F26" s="5"/>
      <c r="G26" s="5"/>
      <c r="H26" s="5"/>
      <c r="I26" s="5"/>
      <c r="J26" s="6"/>
    </row>
    <row r="27" spans="1:10" ht="12.75">
      <c r="A27" s="4"/>
      <c r="B27" s="5" t="s">
        <v>74</v>
      </c>
      <c r="C27" s="5"/>
      <c r="D27" s="5"/>
      <c r="E27" s="5" t="s">
        <v>77</v>
      </c>
      <c r="F27" s="5"/>
      <c r="G27" s="5"/>
      <c r="H27" s="5"/>
      <c r="I27" s="5"/>
      <c r="J27" s="6"/>
    </row>
    <row r="28" spans="1:10" ht="12.75">
      <c r="A28" s="4"/>
      <c r="B28" s="5" t="s">
        <v>212</v>
      </c>
      <c r="C28" s="5"/>
      <c r="D28" s="5"/>
      <c r="E28" s="5" t="s">
        <v>213</v>
      </c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 t="s">
        <v>79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 t="s">
        <v>78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3" t="s">
        <v>182</v>
      </c>
      <c r="B34" s="20"/>
      <c r="C34" s="20"/>
      <c r="D34" s="20"/>
      <c r="E34" s="20"/>
      <c r="F34" s="20"/>
      <c r="G34" s="20"/>
      <c r="H34" s="20"/>
      <c r="I34" s="20"/>
      <c r="J34" s="29"/>
    </row>
    <row r="35" spans="1:10" ht="12.75">
      <c r="A35" s="30" t="s">
        <v>183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2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30" t="s">
        <v>159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30" t="s">
        <v>184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30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185</v>
      </c>
      <c r="D41" s="5"/>
      <c r="E41" s="86">
        <v>70</v>
      </c>
      <c r="F41" s="5" t="s">
        <v>145</v>
      </c>
      <c r="G41" s="5"/>
      <c r="H41" s="5"/>
      <c r="I41" s="5"/>
      <c r="J41" s="6"/>
    </row>
    <row r="42" spans="1:10" ht="12.75">
      <c r="A42" s="4"/>
      <c r="B42" s="5"/>
      <c r="C42" s="5" t="s">
        <v>187</v>
      </c>
      <c r="D42" s="5"/>
      <c r="E42" s="86">
        <v>70</v>
      </c>
      <c r="F42" s="5" t="s">
        <v>145</v>
      </c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108</v>
      </c>
      <c r="B52" s="5" t="s">
        <v>127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107</v>
      </c>
      <c r="B54" s="154">
        <v>40193</v>
      </c>
      <c r="C54" s="8"/>
      <c r="D54" s="8"/>
      <c r="E54" s="8"/>
      <c r="F54" s="8"/>
      <c r="G54" s="8"/>
      <c r="H54" s="8" t="s">
        <v>101</v>
      </c>
      <c r="I54" s="8"/>
      <c r="J54" s="153">
        <v>40238</v>
      </c>
    </row>
    <row r="55" spans="1:10" ht="12.75">
      <c r="A55" s="243" t="s">
        <v>99</v>
      </c>
      <c r="B55" s="244"/>
      <c r="C55" s="244"/>
      <c r="D55" s="244"/>
      <c r="E55" s="244"/>
      <c r="F55" s="244"/>
      <c r="G55" s="244"/>
      <c r="H55" s="244"/>
      <c r="I55" s="244"/>
      <c r="J55" s="24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106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A7:J7"/>
    <mergeCell ref="A20:J2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7.140625" style="0" customWidth="1"/>
    <col min="4" max="4" width="10.421875" style="0" customWidth="1"/>
    <col min="5" max="5" width="9.8515625" style="0" customWidth="1"/>
    <col min="8" max="8" width="13.140625" style="0" customWidth="1"/>
    <col min="9" max="9" width="13.281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 t="s">
        <v>102</v>
      </c>
      <c r="B2" s="47">
        <v>25</v>
      </c>
      <c r="C2" s="5"/>
      <c r="D2" s="5"/>
      <c r="E2" s="5"/>
      <c r="F2" s="5"/>
      <c r="G2" s="47" t="s">
        <v>345</v>
      </c>
      <c r="H2" s="11" t="s">
        <v>90</v>
      </c>
      <c r="I2" s="9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104</v>
      </c>
      <c r="B4" s="5"/>
      <c r="C4" s="199" t="str">
        <f>'Item 105, pg 28'!D4</f>
        <v>American Disposal Co., Inc G-87</v>
      </c>
      <c r="D4" s="5"/>
      <c r="E4" s="5"/>
      <c r="F4" s="5"/>
      <c r="G4" s="5"/>
      <c r="H4" s="5"/>
      <c r="I4" s="6"/>
    </row>
    <row r="5" spans="1:9" ht="12.75">
      <c r="A5" s="7" t="s">
        <v>105</v>
      </c>
      <c r="B5" s="8"/>
      <c r="C5" s="8"/>
      <c r="D5" s="8"/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246" t="s">
        <v>227</v>
      </c>
      <c r="B7" s="250"/>
      <c r="C7" s="250"/>
      <c r="D7" s="250"/>
      <c r="E7" s="250"/>
      <c r="F7" s="250"/>
      <c r="G7" s="250"/>
      <c r="H7" s="250"/>
      <c r="I7" s="251"/>
    </row>
    <row r="8" spans="1:9" ht="12.75">
      <c r="A8" s="270" t="s">
        <v>228</v>
      </c>
      <c r="B8" s="242"/>
      <c r="C8" s="242"/>
      <c r="D8" s="242"/>
      <c r="E8" s="242"/>
      <c r="F8" s="242"/>
      <c r="G8" s="242"/>
      <c r="H8" s="242"/>
      <c r="I8" s="269"/>
    </row>
    <row r="9" spans="1:9" ht="12.75">
      <c r="A9" s="268" t="s">
        <v>229</v>
      </c>
      <c r="B9" s="242"/>
      <c r="C9" s="242"/>
      <c r="D9" s="242"/>
      <c r="E9" s="242"/>
      <c r="F9" s="242"/>
      <c r="G9" s="242"/>
      <c r="H9" s="242"/>
      <c r="I9" s="269"/>
    </row>
    <row r="10" spans="1:9" ht="12.75">
      <c r="A10" s="4"/>
      <c r="B10" s="5"/>
      <c r="C10" s="5"/>
      <c r="D10" s="5"/>
      <c r="E10" s="5"/>
      <c r="F10" s="5"/>
      <c r="G10" s="5"/>
      <c r="H10" s="5"/>
      <c r="I10" s="6"/>
    </row>
    <row r="11" spans="1:9" ht="12.75">
      <c r="A11" s="4" t="s">
        <v>147</v>
      </c>
      <c r="B11" s="12"/>
      <c r="C11" s="5"/>
      <c r="D11" s="5"/>
      <c r="E11" s="5"/>
      <c r="F11" s="5"/>
      <c r="G11" s="5"/>
      <c r="H11" s="5"/>
      <c r="I11" s="6"/>
    </row>
    <row r="12" spans="1:9" ht="12.75">
      <c r="A12" s="4"/>
      <c r="B12" s="5"/>
      <c r="C12" s="5"/>
      <c r="D12" s="5"/>
      <c r="E12" s="5"/>
      <c r="F12" s="5"/>
      <c r="G12" s="5"/>
      <c r="H12" s="5"/>
      <c r="I12" s="6"/>
    </row>
    <row r="13" spans="1:9" ht="12.75">
      <c r="A13" s="4"/>
      <c r="B13" s="19"/>
      <c r="C13" s="11"/>
      <c r="D13" s="255" t="s">
        <v>39</v>
      </c>
      <c r="E13" s="256"/>
      <c r="F13" s="256"/>
      <c r="G13" s="256"/>
      <c r="H13" s="256"/>
      <c r="I13" s="257"/>
    </row>
    <row r="14" spans="1:9" ht="12.75">
      <c r="A14" s="115" t="s">
        <v>194</v>
      </c>
      <c r="B14" s="72"/>
      <c r="C14" s="73"/>
      <c r="D14" s="18" t="s">
        <v>230</v>
      </c>
      <c r="E14" s="18" t="s">
        <v>298</v>
      </c>
      <c r="F14" s="18" t="s">
        <v>299</v>
      </c>
      <c r="G14" s="18" t="s">
        <v>300</v>
      </c>
      <c r="H14" s="18" t="s">
        <v>393</v>
      </c>
      <c r="I14" s="18" t="s">
        <v>393</v>
      </c>
    </row>
    <row r="15" spans="1:9" ht="12.75">
      <c r="A15" s="63" t="s">
        <v>231</v>
      </c>
      <c r="B15" s="14"/>
      <c r="C15" s="17"/>
      <c r="D15" s="116">
        <v>1</v>
      </c>
      <c r="E15" s="116">
        <v>1</v>
      </c>
      <c r="F15" s="116">
        <v>1</v>
      </c>
      <c r="G15" s="116">
        <v>1</v>
      </c>
      <c r="H15" s="18"/>
      <c r="I15" s="18"/>
    </row>
    <row r="16" spans="1:9" ht="12.75">
      <c r="A16" s="63" t="s">
        <v>232</v>
      </c>
      <c r="B16" s="14"/>
      <c r="C16" s="17"/>
      <c r="D16" s="85" t="s">
        <v>233</v>
      </c>
      <c r="E16" s="85" t="s">
        <v>233</v>
      </c>
      <c r="F16" s="85" t="s">
        <v>233</v>
      </c>
      <c r="G16" s="85" t="s">
        <v>233</v>
      </c>
      <c r="H16" s="18"/>
      <c r="I16" s="18"/>
    </row>
    <row r="17" spans="1:9" ht="12.75">
      <c r="A17" s="63" t="s">
        <v>306</v>
      </c>
      <c r="B17" s="14"/>
      <c r="C17" s="17"/>
      <c r="D17" s="177">
        <v>40</v>
      </c>
      <c r="E17" s="177">
        <f>D17</f>
        <v>40</v>
      </c>
      <c r="F17" s="177">
        <f>E17</f>
        <v>40</v>
      </c>
      <c r="G17" s="177">
        <f>F17</f>
        <v>40</v>
      </c>
      <c r="H17" s="18"/>
      <c r="I17" s="18"/>
    </row>
    <row r="18" spans="1:9" ht="12.75">
      <c r="A18" s="74" t="s">
        <v>234</v>
      </c>
      <c r="B18" s="75"/>
      <c r="C18" s="76"/>
      <c r="D18" s="177" t="s">
        <v>215</v>
      </c>
      <c r="E18" s="177" t="s">
        <v>215</v>
      </c>
      <c r="F18" s="177" t="s">
        <v>215</v>
      </c>
      <c r="G18" s="177" t="s">
        <v>215</v>
      </c>
      <c r="H18" s="18"/>
      <c r="I18" s="18"/>
    </row>
    <row r="19" spans="1:9" ht="12.75">
      <c r="A19" s="63" t="s">
        <v>235</v>
      </c>
      <c r="B19" s="14"/>
      <c r="C19" s="17"/>
      <c r="D19" s="177">
        <v>4</v>
      </c>
      <c r="E19" s="177">
        <v>10.5</v>
      </c>
      <c r="F19" s="241">
        <v>13</v>
      </c>
      <c r="G19" s="177">
        <v>15.5</v>
      </c>
      <c r="H19" s="18"/>
      <c r="I19" s="18"/>
    </row>
    <row r="20" spans="1:10" ht="12.75">
      <c r="A20" s="117" t="s">
        <v>236</v>
      </c>
      <c r="B20" s="2"/>
      <c r="C20" s="3"/>
      <c r="D20" s="178" t="s">
        <v>194</v>
      </c>
      <c r="E20" s="178" t="s">
        <v>194</v>
      </c>
      <c r="F20" s="178" t="s">
        <v>194</v>
      </c>
      <c r="G20" s="179" t="s">
        <v>194</v>
      </c>
      <c r="H20" s="4"/>
      <c r="I20" s="111"/>
      <c r="J20" t="s">
        <v>194</v>
      </c>
    </row>
    <row r="21" spans="1:10" ht="12.75">
      <c r="A21" s="65" t="s">
        <v>237</v>
      </c>
      <c r="B21" s="8"/>
      <c r="C21" s="8"/>
      <c r="D21" s="180">
        <v>5.3</v>
      </c>
      <c r="E21" s="180">
        <v>11</v>
      </c>
      <c r="F21" s="180">
        <v>23.5</v>
      </c>
      <c r="G21" s="180" t="s">
        <v>485</v>
      </c>
      <c r="H21" s="113"/>
      <c r="I21" s="113"/>
      <c r="J21" s="4"/>
    </row>
    <row r="22" spans="1:9" ht="12.75">
      <c r="A22" s="65" t="s">
        <v>238</v>
      </c>
      <c r="B22" s="8"/>
      <c r="C22" s="9"/>
      <c r="D22" s="181">
        <v>8</v>
      </c>
      <c r="E22" s="181">
        <v>13.5</v>
      </c>
      <c r="F22" s="181">
        <v>26</v>
      </c>
      <c r="G22" s="181">
        <v>36.1</v>
      </c>
      <c r="H22" s="113"/>
      <c r="I22" s="113"/>
    </row>
    <row r="23" spans="1:10" ht="12.75">
      <c r="A23" s="4"/>
      <c r="B23" s="56" t="s">
        <v>239</v>
      </c>
      <c r="C23" s="5"/>
      <c r="D23" s="5"/>
      <c r="E23" s="5"/>
      <c r="F23" s="5"/>
      <c r="G23" s="5"/>
      <c r="H23" s="5"/>
      <c r="I23" s="3"/>
      <c r="J23" s="5"/>
    </row>
    <row r="24" spans="1:9" ht="12.75">
      <c r="A24" s="4"/>
      <c r="B24" s="5"/>
      <c r="C24" s="5"/>
      <c r="D24" s="190"/>
      <c r="E24" s="5"/>
      <c r="F24" s="5"/>
      <c r="G24" s="5"/>
      <c r="H24" s="5"/>
      <c r="I24" s="6"/>
    </row>
    <row r="25" spans="1:9" ht="12.75">
      <c r="A25" s="30" t="s">
        <v>50</v>
      </c>
      <c r="B25" s="22" t="s">
        <v>451</v>
      </c>
      <c r="C25" s="5"/>
      <c r="D25" s="5"/>
      <c r="E25" s="5"/>
      <c r="F25" s="5"/>
      <c r="G25" s="5"/>
      <c r="H25" s="5"/>
      <c r="I25" s="6"/>
    </row>
    <row r="26" spans="1:9" ht="12.75">
      <c r="A26" s="30"/>
      <c r="B26" s="22" t="s">
        <v>53</v>
      </c>
      <c r="C26" s="5"/>
      <c r="D26" s="5"/>
      <c r="E26" s="5"/>
      <c r="F26" s="5"/>
      <c r="G26" s="5"/>
      <c r="H26" s="5"/>
      <c r="I26" s="6"/>
    </row>
    <row r="27" spans="1:9" ht="12.75">
      <c r="A27" s="30"/>
      <c r="B27" s="22" t="s">
        <v>54</v>
      </c>
      <c r="C27" s="5"/>
      <c r="D27" s="5"/>
      <c r="E27" s="5"/>
      <c r="F27" s="5"/>
      <c r="G27" s="5"/>
      <c r="H27" s="5"/>
      <c r="I27" s="6"/>
    </row>
    <row r="28" spans="1:9" ht="12.75">
      <c r="A28" s="30"/>
      <c r="B28" s="22"/>
      <c r="C28" s="5"/>
      <c r="D28" s="5"/>
      <c r="E28" s="5"/>
      <c r="F28" s="5"/>
      <c r="G28" s="5"/>
      <c r="H28" s="5"/>
      <c r="I28" s="6"/>
    </row>
    <row r="29" spans="1:9" ht="12.75">
      <c r="A29" s="80" t="s">
        <v>309</v>
      </c>
      <c r="B29" s="61" t="s">
        <v>302</v>
      </c>
      <c r="C29" s="20"/>
      <c r="D29" s="20"/>
      <c r="E29" s="20"/>
      <c r="F29" s="20"/>
      <c r="G29" s="20"/>
      <c r="H29" s="20"/>
      <c r="I29" s="6"/>
    </row>
    <row r="30" spans="1:9" ht="12.75">
      <c r="A30" s="30"/>
      <c r="B30" s="22" t="s">
        <v>55</v>
      </c>
      <c r="C30" s="5"/>
      <c r="D30" s="5"/>
      <c r="E30" s="5"/>
      <c r="F30" s="5"/>
      <c r="G30" s="5"/>
      <c r="H30" s="5"/>
      <c r="I30" s="6"/>
    </row>
    <row r="31" spans="1:9" ht="12.75">
      <c r="A31" s="30"/>
      <c r="B31" s="22"/>
      <c r="C31" s="5"/>
      <c r="D31" s="5"/>
      <c r="E31" s="5"/>
      <c r="F31" s="5"/>
      <c r="G31" s="5"/>
      <c r="H31" s="5"/>
      <c r="I31" s="6"/>
    </row>
    <row r="32" spans="1:9" ht="12.75">
      <c r="A32" s="30" t="s">
        <v>310</v>
      </c>
      <c r="B32" s="23" t="s">
        <v>450</v>
      </c>
      <c r="C32" s="5"/>
      <c r="D32" s="5"/>
      <c r="E32" s="5"/>
      <c r="F32" s="5"/>
      <c r="G32" s="5"/>
      <c r="H32" s="5"/>
      <c r="I32" s="6"/>
    </row>
    <row r="33" spans="1:9" ht="12.75">
      <c r="A33" s="30"/>
      <c r="B33" s="23" t="s">
        <v>226</v>
      </c>
      <c r="C33" s="5"/>
      <c r="D33" s="5"/>
      <c r="E33" s="5"/>
      <c r="F33" s="5"/>
      <c r="G33" s="5"/>
      <c r="H33" s="5"/>
      <c r="I33" s="6"/>
    </row>
    <row r="34" spans="1:9" ht="12.75">
      <c r="A34" s="4"/>
      <c r="B34" s="12"/>
      <c r="C34" s="5"/>
      <c r="D34" s="5"/>
      <c r="E34" s="5"/>
      <c r="F34" s="5"/>
      <c r="G34" s="5"/>
      <c r="H34" s="5"/>
      <c r="I34" s="6"/>
    </row>
    <row r="35" spans="1:9" ht="12.75">
      <c r="A35" s="4" t="s">
        <v>276</v>
      </c>
      <c r="B35" s="22" t="s">
        <v>240</v>
      </c>
      <c r="C35" s="5"/>
      <c r="D35" s="5"/>
      <c r="E35" s="5"/>
      <c r="F35" s="5"/>
      <c r="G35" s="5"/>
      <c r="H35" s="5"/>
      <c r="I35" s="6"/>
    </row>
    <row r="36" spans="1:9" ht="12.75">
      <c r="A36" s="30" t="s">
        <v>194</v>
      </c>
      <c r="B36" s="22" t="s">
        <v>241</v>
      </c>
      <c r="C36" s="5"/>
      <c r="D36" s="5"/>
      <c r="E36" s="5"/>
      <c r="F36" s="5"/>
      <c r="G36" s="5"/>
      <c r="H36" s="5"/>
      <c r="I36" s="6"/>
    </row>
    <row r="37" spans="1:9" ht="12.75">
      <c r="A37" s="30"/>
      <c r="B37" s="22"/>
      <c r="C37" s="5"/>
      <c r="D37" s="5"/>
      <c r="E37" s="5"/>
      <c r="F37" s="5"/>
      <c r="G37" s="5"/>
      <c r="H37" s="5"/>
      <c r="I37" s="6"/>
    </row>
    <row r="38" spans="1:9" ht="12.75">
      <c r="A38" s="4"/>
      <c r="B38" s="5"/>
      <c r="C38" s="5"/>
      <c r="D38" s="5"/>
      <c r="E38" s="5"/>
      <c r="F38" s="5"/>
      <c r="G38" s="5"/>
      <c r="H38" s="5"/>
      <c r="I38" s="6"/>
    </row>
    <row r="39" spans="1:9" ht="12.75">
      <c r="A39" s="4"/>
      <c r="B39" s="5"/>
      <c r="C39" s="5"/>
      <c r="D39" s="5"/>
      <c r="E39" s="5"/>
      <c r="F39" s="5"/>
      <c r="G39" s="5"/>
      <c r="H39" s="5"/>
      <c r="I39" s="6"/>
    </row>
    <row r="40" spans="1:9" ht="12.75">
      <c r="A40" s="4"/>
      <c r="B40" s="5"/>
      <c r="C40" s="5"/>
      <c r="D40" s="5"/>
      <c r="E40" s="5"/>
      <c r="F40" s="5"/>
      <c r="G40" s="5"/>
      <c r="H40" s="5"/>
      <c r="I40" s="6"/>
    </row>
    <row r="41" spans="1:9" ht="12.75">
      <c r="A41" s="4"/>
      <c r="B41" s="5"/>
      <c r="C41" s="5"/>
      <c r="D41" s="5"/>
      <c r="E41" s="5"/>
      <c r="F41" s="5"/>
      <c r="G41" s="5"/>
      <c r="H41" s="5"/>
      <c r="I41" s="6"/>
    </row>
    <row r="42" spans="1:9" ht="12.75">
      <c r="A42" s="4"/>
      <c r="B42" s="5"/>
      <c r="C42" s="5"/>
      <c r="D42" s="5"/>
      <c r="E42" s="5"/>
      <c r="F42" s="5"/>
      <c r="G42" s="5"/>
      <c r="H42" s="5"/>
      <c r="I42" s="57" t="s">
        <v>387</v>
      </c>
    </row>
    <row r="43" spans="1:9" ht="12.75">
      <c r="A43" s="4"/>
      <c r="B43" s="5"/>
      <c r="C43" s="5"/>
      <c r="D43" s="5"/>
      <c r="E43" s="5"/>
      <c r="F43" s="5"/>
      <c r="G43" s="5"/>
      <c r="H43" s="5"/>
      <c r="I43" s="6"/>
    </row>
    <row r="44" spans="1:9" ht="12.75">
      <c r="A44" s="4"/>
      <c r="B44" s="5"/>
      <c r="C44" s="5"/>
      <c r="D44" s="5"/>
      <c r="E44" s="5"/>
      <c r="F44" s="5"/>
      <c r="G44" s="5"/>
      <c r="H44" s="5"/>
      <c r="I44" s="6"/>
    </row>
    <row r="45" spans="1:9" ht="12.75">
      <c r="A45" s="7"/>
      <c r="B45" s="8"/>
      <c r="C45" s="8"/>
      <c r="D45" s="8"/>
      <c r="E45" s="8"/>
      <c r="F45" s="8"/>
      <c r="G45" s="8"/>
      <c r="H45" s="8"/>
      <c r="I45" s="9"/>
    </row>
    <row r="46" spans="1:9" ht="12.75">
      <c r="A46" s="4" t="s">
        <v>108</v>
      </c>
      <c r="B46" s="5" t="str">
        <f>'Item 105, pg 28'!B61</f>
        <v>Irmgard R Wilcox</v>
      </c>
      <c r="C46" s="5"/>
      <c r="D46" s="5"/>
      <c r="E46" s="5"/>
      <c r="F46" s="5"/>
      <c r="G46" s="5"/>
      <c r="H46" s="5"/>
      <c r="I46" s="6"/>
    </row>
    <row r="47" spans="1:9" ht="12.75">
      <c r="A47" s="4"/>
      <c r="B47" s="5"/>
      <c r="C47" s="5"/>
      <c r="D47" s="5"/>
      <c r="E47" s="5"/>
      <c r="F47" s="5"/>
      <c r="G47" s="5"/>
      <c r="H47" s="5"/>
      <c r="I47" s="6"/>
    </row>
    <row r="48" spans="1:9" ht="12.75">
      <c r="A48" s="7" t="s">
        <v>107</v>
      </c>
      <c r="B48" s="154">
        <f>'Item 105, pg 28'!B63</f>
        <v>40193</v>
      </c>
      <c r="C48" s="8"/>
      <c r="D48" s="8"/>
      <c r="E48" s="8"/>
      <c r="F48" s="8"/>
      <c r="G48" s="8" t="s">
        <v>132</v>
      </c>
      <c r="I48" s="153">
        <f>'Item 105, pg 28'!N63</f>
        <v>40238</v>
      </c>
    </row>
    <row r="49" spans="1:9" ht="12.75">
      <c r="A49" s="243" t="s">
        <v>99</v>
      </c>
      <c r="B49" s="244"/>
      <c r="C49" s="244"/>
      <c r="D49" s="244"/>
      <c r="E49" s="244"/>
      <c r="F49" s="244"/>
      <c r="G49" s="244"/>
      <c r="H49" s="244"/>
      <c r="I49" s="245"/>
    </row>
    <row r="50" spans="1:9" ht="12.75">
      <c r="A50" s="4"/>
      <c r="B50" s="5"/>
      <c r="C50" s="5"/>
      <c r="D50" s="5"/>
      <c r="E50" s="5"/>
      <c r="F50" s="5"/>
      <c r="G50" s="5"/>
      <c r="H50" s="5"/>
      <c r="I50" s="6"/>
    </row>
    <row r="51" spans="1:9" ht="12.75">
      <c r="A51" s="4" t="s">
        <v>106</v>
      </c>
      <c r="B51" s="5"/>
      <c r="C51" s="5"/>
      <c r="D51" s="5"/>
      <c r="E51" s="5"/>
      <c r="F51" s="5"/>
      <c r="G51" s="5"/>
      <c r="H51" s="5"/>
      <c r="I51" s="6"/>
    </row>
    <row r="52" spans="1:9" ht="12.75">
      <c r="A52" s="7"/>
      <c r="B52" s="8"/>
      <c r="C52" s="8"/>
      <c r="D52" s="8"/>
      <c r="E52" s="8"/>
      <c r="F52" s="8"/>
      <c r="G52" s="8"/>
      <c r="H52" s="8"/>
      <c r="I52" s="9"/>
    </row>
  </sheetData>
  <sheetProtection/>
  <mergeCells count="5">
    <mergeCell ref="D13:I13"/>
    <mergeCell ref="A49:I49"/>
    <mergeCell ref="A7:I7"/>
    <mergeCell ref="A8:I8"/>
    <mergeCell ref="A9:I9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7.57421875" style="0" customWidth="1"/>
    <col min="8" max="8" width="9.8515625" style="0" customWidth="1"/>
    <col min="10" max="10" width="14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5"/>
      <c r="G2" s="47" t="s">
        <v>346</v>
      </c>
      <c r="H2" s="242" t="s">
        <v>103</v>
      </c>
      <c r="I2" s="242"/>
      <c r="J2" s="28">
        <v>32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105, pg 30'!C4</f>
        <v>American Disposal Co., Inc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9" t="s">
        <v>316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194</v>
      </c>
      <c r="B9" s="11"/>
      <c r="C9" s="255" t="s">
        <v>317</v>
      </c>
      <c r="D9" s="256"/>
      <c r="E9" s="257"/>
      <c r="F9" s="255" t="s">
        <v>318</v>
      </c>
      <c r="G9" s="256"/>
      <c r="H9" s="257"/>
      <c r="I9" s="5"/>
      <c r="J9" s="6"/>
    </row>
    <row r="10" spans="1:10" ht="12.75">
      <c r="A10" s="4"/>
      <c r="B10" s="5"/>
      <c r="C10" s="31" t="s">
        <v>319</v>
      </c>
      <c r="D10" s="14"/>
      <c r="E10" s="17"/>
      <c r="F10" s="161">
        <v>22</v>
      </c>
      <c r="G10" s="14" t="s">
        <v>144</v>
      </c>
      <c r="H10" s="17"/>
      <c r="I10" s="5"/>
      <c r="J10" s="6"/>
    </row>
    <row r="11" spans="1:10" ht="12.75">
      <c r="A11" s="4"/>
      <c r="B11" s="12"/>
      <c r="C11" s="31" t="s">
        <v>308</v>
      </c>
      <c r="D11" s="14"/>
      <c r="E11" s="17"/>
      <c r="F11" s="108">
        <v>27</v>
      </c>
      <c r="G11" s="14" t="s">
        <v>144</v>
      </c>
      <c r="H11" s="17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7"/>
      <c r="B13" s="48"/>
      <c r="C13" s="47"/>
      <c r="D13" s="8"/>
      <c r="E13" s="48"/>
      <c r="F13" s="47"/>
      <c r="G13" s="8"/>
      <c r="H13" s="48"/>
      <c r="I13" s="47"/>
      <c r="J13" s="9"/>
    </row>
    <row r="14" spans="1:10" ht="12.75">
      <c r="A14" s="4"/>
      <c r="B14" s="19"/>
      <c r="C14" s="11"/>
      <c r="D14" s="5"/>
      <c r="E14" s="19"/>
      <c r="F14" s="11"/>
      <c r="G14" s="5"/>
      <c r="H14" s="19"/>
      <c r="I14" s="11"/>
      <c r="J14" s="6"/>
    </row>
    <row r="15" spans="1:10" ht="12.75">
      <c r="A15" s="249" t="s">
        <v>320</v>
      </c>
      <c r="B15" s="250"/>
      <c r="C15" s="250"/>
      <c r="D15" s="250"/>
      <c r="E15" s="250"/>
      <c r="F15" s="250"/>
      <c r="G15" s="250"/>
      <c r="H15" s="250"/>
      <c r="I15" s="250"/>
      <c r="J15" s="251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278" t="s">
        <v>321</v>
      </c>
      <c r="D17" s="279"/>
      <c r="E17" s="280"/>
      <c r="F17" s="281" t="s">
        <v>322</v>
      </c>
      <c r="G17" s="256"/>
      <c r="H17" s="257"/>
      <c r="I17" s="5"/>
      <c r="J17" s="6"/>
    </row>
    <row r="18" spans="1:10" ht="12.75">
      <c r="A18" s="21"/>
      <c r="B18" s="20"/>
      <c r="C18" s="63" t="s">
        <v>323</v>
      </c>
      <c r="D18" s="14"/>
      <c r="E18" s="17"/>
      <c r="F18" s="31" t="s">
        <v>109</v>
      </c>
      <c r="G18" s="14"/>
      <c r="H18" s="17"/>
      <c r="I18" s="20"/>
      <c r="J18" s="29"/>
    </row>
    <row r="19" spans="1:10" ht="12.75">
      <c r="A19" s="4"/>
      <c r="B19" s="5"/>
      <c r="C19" s="63" t="s">
        <v>323</v>
      </c>
      <c r="D19" s="14"/>
      <c r="E19" s="17"/>
      <c r="F19" s="31" t="s">
        <v>109</v>
      </c>
      <c r="G19" s="14"/>
      <c r="H19" s="17"/>
      <c r="I19" s="5"/>
      <c r="J19" s="6"/>
    </row>
    <row r="20" spans="1:10" ht="12.75">
      <c r="A20" s="4"/>
      <c r="B20" s="5"/>
      <c r="C20" s="64"/>
      <c r="D20" s="14"/>
      <c r="E20" s="14"/>
      <c r="F20" s="14"/>
      <c r="G20" s="14"/>
      <c r="H20" s="14"/>
      <c r="I20" s="5"/>
      <c r="J20" s="6"/>
    </row>
    <row r="21" spans="1:10" ht="12.75">
      <c r="A21" s="4"/>
      <c r="B21" s="5"/>
      <c r="C21" s="273" t="s">
        <v>324</v>
      </c>
      <c r="D21" s="274"/>
      <c r="E21" s="275"/>
      <c r="F21" s="276" t="s">
        <v>322</v>
      </c>
      <c r="G21" s="277"/>
      <c r="H21" s="265"/>
      <c r="I21" s="5"/>
      <c r="J21" s="6"/>
    </row>
    <row r="22" spans="1:10" ht="12.75">
      <c r="A22" s="4"/>
      <c r="B22" s="5"/>
      <c r="C22" s="63" t="s">
        <v>323</v>
      </c>
      <c r="D22" s="14"/>
      <c r="E22" s="17"/>
      <c r="F22" s="31" t="s">
        <v>109</v>
      </c>
      <c r="G22" s="14"/>
      <c r="H22" s="17"/>
      <c r="I22" s="5"/>
      <c r="J22" s="6"/>
    </row>
    <row r="23" spans="1:10" ht="12.75">
      <c r="A23" s="4"/>
      <c r="B23" s="5"/>
      <c r="C23" s="63" t="s">
        <v>323</v>
      </c>
      <c r="D23" s="14"/>
      <c r="E23" s="17"/>
      <c r="F23" s="31" t="s">
        <v>109</v>
      </c>
      <c r="G23" s="14"/>
      <c r="H23" s="17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249" t="s">
        <v>325</v>
      </c>
      <c r="B27" s="250"/>
      <c r="C27" s="250"/>
      <c r="D27" s="250"/>
      <c r="E27" s="250"/>
      <c r="F27" s="250"/>
      <c r="G27" s="250"/>
      <c r="H27" s="250"/>
      <c r="I27" s="250"/>
      <c r="J27" s="251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326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155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1"/>
      <c r="B32" s="20"/>
      <c r="C32" s="33"/>
      <c r="D32" s="34"/>
      <c r="E32" s="271" t="s">
        <v>333</v>
      </c>
      <c r="F32" s="272"/>
      <c r="G32" s="33"/>
      <c r="H32" s="34"/>
      <c r="I32" s="271" t="s">
        <v>337</v>
      </c>
      <c r="J32" s="272"/>
    </row>
    <row r="33" spans="1:10" ht="12.75">
      <c r="A33" s="4"/>
      <c r="B33" s="5"/>
      <c r="C33" s="268" t="s">
        <v>331</v>
      </c>
      <c r="D33" s="269"/>
      <c r="E33" s="268" t="s">
        <v>334</v>
      </c>
      <c r="F33" s="269"/>
      <c r="G33" s="268" t="s">
        <v>335</v>
      </c>
      <c r="H33" s="269"/>
      <c r="I33" s="268" t="s">
        <v>338</v>
      </c>
      <c r="J33" s="269"/>
    </row>
    <row r="34" spans="1:10" ht="12.75">
      <c r="A34" s="35"/>
      <c r="B34" s="5"/>
      <c r="C34" s="264" t="s">
        <v>332</v>
      </c>
      <c r="D34" s="265"/>
      <c r="E34" s="264" t="s">
        <v>332</v>
      </c>
      <c r="F34" s="265"/>
      <c r="G34" s="264" t="s">
        <v>336</v>
      </c>
      <c r="H34" s="265"/>
      <c r="I34" s="264" t="s">
        <v>339</v>
      </c>
      <c r="J34" s="265"/>
    </row>
    <row r="35" spans="1:10" ht="19.5" customHeight="1">
      <c r="A35" s="31" t="s">
        <v>327</v>
      </c>
      <c r="B35" s="17"/>
      <c r="C35" s="160">
        <v>20.53</v>
      </c>
      <c r="D35" s="136" t="s">
        <v>144</v>
      </c>
      <c r="E35" s="160">
        <f>C35</f>
        <v>20.53</v>
      </c>
      <c r="F35" s="136" t="s">
        <v>144</v>
      </c>
      <c r="G35" s="160">
        <f>C35</f>
        <v>20.53</v>
      </c>
      <c r="H35" s="136" t="s">
        <v>144</v>
      </c>
      <c r="I35" s="109" t="s">
        <v>215</v>
      </c>
      <c r="J35" s="17"/>
    </row>
    <row r="36" spans="1:10" ht="12.75">
      <c r="A36" s="1" t="s">
        <v>328</v>
      </c>
      <c r="B36" s="3"/>
      <c r="C36" s="144"/>
      <c r="D36" s="147"/>
      <c r="E36" s="144"/>
      <c r="F36" s="88"/>
      <c r="G36" s="144"/>
      <c r="H36" s="147"/>
      <c r="I36" s="144"/>
      <c r="J36" s="3"/>
    </row>
    <row r="37" spans="1:10" ht="12.75">
      <c r="A37" s="65" t="s">
        <v>329</v>
      </c>
      <c r="B37" s="9"/>
      <c r="C37" s="109" t="s">
        <v>215</v>
      </c>
      <c r="D37" s="146"/>
      <c r="E37" s="109" t="s">
        <v>215</v>
      </c>
      <c r="F37" s="90"/>
      <c r="G37" s="109" t="s">
        <v>215</v>
      </c>
      <c r="H37" s="146"/>
      <c r="I37" s="109" t="s">
        <v>215</v>
      </c>
      <c r="J37" s="9"/>
    </row>
    <row r="38" spans="1:10" ht="12.75">
      <c r="A38" s="1" t="s">
        <v>328</v>
      </c>
      <c r="B38" s="3"/>
      <c r="C38" s="144"/>
      <c r="D38" s="147"/>
      <c r="E38" s="144"/>
      <c r="F38" s="88"/>
      <c r="G38" s="144"/>
      <c r="H38" s="147"/>
      <c r="I38" s="144"/>
      <c r="J38" s="3"/>
    </row>
    <row r="39" spans="1:10" ht="12.75">
      <c r="A39" s="65" t="s">
        <v>330</v>
      </c>
      <c r="B39" s="9"/>
      <c r="C39" s="109">
        <f>C35</f>
        <v>20.53</v>
      </c>
      <c r="D39" s="146" t="s">
        <v>144</v>
      </c>
      <c r="E39" s="109">
        <f>E35</f>
        <v>20.53</v>
      </c>
      <c r="F39" s="146" t="s">
        <v>144</v>
      </c>
      <c r="G39" s="109">
        <f>G35</f>
        <v>20.53</v>
      </c>
      <c r="H39" s="146" t="s">
        <v>144</v>
      </c>
      <c r="I39" s="109" t="s">
        <v>215</v>
      </c>
      <c r="J39" s="9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20"/>
      <c r="E42" s="20"/>
      <c r="F42" s="20"/>
      <c r="G42" s="20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108</v>
      </c>
      <c r="B50" s="5" t="str">
        <f>'Item 105, pg 30'!B46</f>
        <v>Irmgard R Wilcox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 t="s">
        <v>107</v>
      </c>
      <c r="B52" s="154">
        <f>'Item 105, pg 30'!B48</f>
        <v>40193</v>
      </c>
      <c r="C52" s="8"/>
      <c r="D52" s="8"/>
      <c r="E52" s="8"/>
      <c r="F52" s="8"/>
      <c r="G52" s="8"/>
      <c r="H52" s="8" t="s">
        <v>131</v>
      </c>
      <c r="I52" s="8"/>
      <c r="J52" s="153">
        <f>'Item 105, pg 30'!I48</f>
        <v>40238</v>
      </c>
    </row>
    <row r="53" spans="1:10" ht="12.75">
      <c r="A53" s="243" t="s">
        <v>99</v>
      </c>
      <c r="B53" s="244"/>
      <c r="C53" s="244"/>
      <c r="D53" s="244"/>
      <c r="E53" s="244"/>
      <c r="F53" s="244"/>
      <c r="G53" s="244"/>
      <c r="H53" s="244"/>
      <c r="I53" s="244"/>
      <c r="J53" s="245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106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21">
    <mergeCell ref="E33:F33"/>
    <mergeCell ref="F21:H21"/>
    <mergeCell ref="C17:E17"/>
    <mergeCell ref="F17:H17"/>
    <mergeCell ref="I34:J34"/>
    <mergeCell ref="A27:J27"/>
    <mergeCell ref="A53:J53"/>
    <mergeCell ref="G33:H33"/>
    <mergeCell ref="C34:D34"/>
    <mergeCell ref="C33:D33"/>
    <mergeCell ref="E32:F32"/>
    <mergeCell ref="A7:J7"/>
    <mergeCell ref="C9:E9"/>
    <mergeCell ref="F9:H9"/>
    <mergeCell ref="A15:J15"/>
    <mergeCell ref="H2:I2"/>
    <mergeCell ref="E34:F34"/>
    <mergeCell ref="G34:H34"/>
    <mergeCell ref="I32:J32"/>
    <mergeCell ref="I33:J33"/>
    <mergeCell ref="C21:E2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5.57421875" style="0" customWidth="1"/>
    <col min="3" max="3" width="2.8515625" style="0" customWidth="1"/>
    <col min="10" max="10" width="12.8515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f>'[1]Check Sheet'!$B$2</f>
        <v>25</v>
      </c>
      <c r="C2" s="5"/>
      <c r="D2" s="5" t="str">
        <f>'[1]Check Sheet'!$C$2</f>
        <v> </v>
      </c>
      <c r="E2" s="5"/>
      <c r="F2" s="5"/>
      <c r="G2" s="47" t="s">
        <v>344</v>
      </c>
      <c r="H2" s="242" t="s">
        <v>103</v>
      </c>
      <c r="I2" s="242"/>
      <c r="J2" s="28">
        <v>35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5"/>
      <c r="D4" s="199" t="str">
        <f>'Item 120,130,150, pg 32'!C4</f>
        <v>American Disposal Co., Inc G-87</v>
      </c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 t="str">
        <f>+'[1]Title Page'!E15</f>
        <v> 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6" t="s">
        <v>394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34" t="s">
        <v>395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30" t="s">
        <v>396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30" t="s">
        <v>397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30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30"/>
      <c r="B13" s="19"/>
      <c r="C13" s="24" t="s">
        <v>483</v>
      </c>
      <c r="D13" s="5"/>
      <c r="E13" s="19"/>
      <c r="F13" s="11"/>
      <c r="G13" s="5"/>
      <c r="H13" s="19"/>
      <c r="I13" s="11"/>
      <c r="J13" s="6"/>
    </row>
    <row r="14" spans="1:10" ht="12.75">
      <c r="A14" s="30"/>
      <c r="B14" s="19"/>
      <c r="C14" s="11"/>
      <c r="D14" s="5"/>
      <c r="E14" s="19"/>
      <c r="F14" s="11"/>
      <c r="G14" s="5"/>
      <c r="H14" s="19"/>
      <c r="I14" s="11"/>
      <c r="J14" s="6"/>
    </row>
    <row r="15" spans="1:10" ht="12.75">
      <c r="A15" s="10" t="s">
        <v>400</v>
      </c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30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30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35" t="s">
        <v>401</v>
      </c>
      <c r="B18" s="5"/>
      <c r="C18" s="5"/>
      <c r="D18" s="5"/>
      <c r="E18" s="5" t="s">
        <v>398</v>
      </c>
      <c r="F18" s="5"/>
      <c r="G18" s="5"/>
      <c r="H18" s="5"/>
      <c r="I18" s="5"/>
      <c r="J18" s="6"/>
    </row>
    <row r="19" spans="1:10" ht="12.75">
      <c r="A19" s="10" t="s">
        <v>399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0" t="s">
        <v>402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5" t="s">
        <v>484</v>
      </c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10" t="s">
        <v>400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2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9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21"/>
      <c r="B31" s="20"/>
      <c r="C31" s="20"/>
      <c r="D31" s="20"/>
      <c r="E31" s="20"/>
      <c r="F31" s="20"/>
      <c r="G31" s="20"/>
      <c r="H31" s="20"/>
      <c r="I31" s="20"/>
      <c r="J31" s="29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35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108</v>
      </c>
      <c r="B46" s="5" t="str">
        <f>'Item 120,130,150, pg 32'!B50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107</v>
      </c>
      <c r="B48" s="154">
        <f>'Item 120,130,150, pg 32'!B52</f>
        <v>40193</v>
      </c>
      <c r="C48" s="8"/>
      <c r="D48" s="8"/>
      <c r="E48" s="8"/>
      <c r="F48" s="8"/>
      <c r="G48" s="8"/>
      <c r="H48" s="8" t="s">
        <v>133</v>
      </c>
      <c r="I48" s="8"/>
      <c r="J48" s="153">
        <f>'Item 120,130,150, pg 32'!J52</f>
        <v>40238</v>
      </c>
    </row>
    <row r="49" spans="1:10" ht="12.75">
      <c r="A49" s="243" t="s">
        <v>99</v>
      </c>
      <c r="B49" s="244"/>
      <c r="C49" s="244"/>
      <c r="D49" s="244"/>
      <c r="E49" s="244"/>
      <c r="F49" s="244"/>
      <c r="G49" s="244"/>
      <c r="H49" s="244"/>
      <c r="I49" s="244"/>
      <c r="J49" s="245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8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sheetProtection/>
  <mergeCells count="3">
    <mergeCell ref="H2:I2"/>
    <mergeCell ref="A7:J7"/>
    <mergeCell ref="A49:J49"/>
  </mergeCells>
  <printOptions/>
  <pageMargins left="0.75" right="0.75" top="1" bottom="1" header="0.5" footer="0.5"/>
  <pageSetup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7.421875" style="0" customWidth="1"/>
    <col min="4" max="4" width="10.00390625" style="0" customWidth="1"/>
    <col min="5" max="5" width="6.421875" style="0" customWidth="1"/>
    <col min="6" max="6" width="5.57421875" style="0" customWidth="1"/>
    <col min="10" max="10" width="13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5"/>
      <c r="G2" s="47" t="s">
        <v>352</v>
      </c>
      <c r="H2" s="242" t="s">
        <v>103</v>
      </c>
      <c r="I2" s="242"/>
      <c r="J2" s="28">
        <v>36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205, pg 35'!D4</f>
        <v>American Disposal Co., Inc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9" t="s">
        <v>11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30" t="s">
        <v>12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30" t="s">
        <v>13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30"/>
      <c r="B11" t="s">
        <v>14</v>
      </c>
      <c r="C11" s="67"/>
      <c r="D11" s="67"/>
      <c r="E11" s="67"/>
      <c r="F11" s="67"/>
      <c r="G11" s="67"/>
      <c r="H11" s="67"/>
      <c r="I11" s="5"/>
      <c r="J11" s="6"/>
    </row>
    <row r="12" spans="1:10" ht="12.75">
      <c r="A12" s="30"/>
      <c r="B12" s="70" t="s">
        <v>15</v>
      </c>
      <c r="C12" s="67"/>
      <c r="D12" s="67"/>
      <c r="E12" s="67"/>
      <c r="F12" s="67"/>
      <c r="G12" s="67"/>
      <c r="H12" s="67"/>
      <c r="I12" s="5"/>
      <c r="J12" s="6"/>
    </row>
    <row r="13" spans="1:10" ht="12.75">
      <c r="A13" s="30"/>
      <c r="B13" s="66" t="s">
        <v>97</v>
      </c>
      <c r="C13" s="68"/>
      <c r="D13" s="67"/>
      <c r="E13" s="69"/>
      <c r="F13" s="68"/>
      <c r="G13" s="67"/>
      <c r="H13" s="69"/>
      <c r="I13" s="11"/>
      <c r="J13" s="6"/>
    </row>
    <row r="14" spans="1:10" ht="12.75">
      <c r="A14" s="30"/>
      <c r="B14" s="66" t="s">
        <v>96</v>
      </c>
      <c r="C14" s="68"/>
      <c r="D14" s="67"/>
      <c r="E14" s="69"/>
      <c r="F14" s="68"/>
      <c r="G14" s="67"/>
      <c r="H14" s="69"/>
      <c r="I14" s="11"/>
      <c r="J14" s="6"/>
    </row>
    <row r="15" spans="1:10" ht="12.75">
      <c r="A15" s="30"/>
      <c r="B15" s="70"/>
      <c r="C15" s="67"/>
      <c r="D15" s="67"/>
      <c r="E15" s="67"/>
      <c r="F15" s="67"/>
      <c r="G15" s="67"/>
      <c r="H15" s="67"/>
      <c r="I15" s="5"/>
      <c r="J15" s="6"/>
    </row>
    <row r="16" spans="1:10" ht="12.75">
      <c r="A16" s="30" t="s">
        <v>16</v>
      </c>
      <c r="B16" s="22"/>
      <c r="C16" s="5"/>
      <c r="D16" s="5"/>
      <c r="E16" s="5"/>
      <c r="F16" s="5"/>
      <c r="G16" s="5"/>
      <c r="H16" s="5"/>
      <c r="I16" s="5"/>
      <c r="J16" s="6"/>
    </row>
    <row r="17" spans="1:10" ht="12.75">
      <c r="A17" s="30"/>
      <c r="B17" s="22"/>
      <c r="C17" s="5"/>
      <c r="D17" s="5"/>
      <c r="E17" s="5"/>
      <c r="F17" s="5"/>
      <c r="G17" s="5"/>
      <c r="H17" s="5"/>
      <c r="I17" s="5"/>
      <c r="J17" s="6"/>
    </row>
    <row r="18" spans="1:10" ht="12.75">
      <c r="A18" s="282" t="s">
        <v>17</v>
      </c>
      <c r="B18" s="283"/>
      <c r="C18" s="282" t="s">
        <v>20</v>
      </c>
      <c r="D18" s="288"/>
      <c r="E18" s="20"/>
      <c r="F18" s="20"/>
      <c r="G18" s="282" t="s">
        <v>17</v>
      </c>
      <c r="H18" s="283"/>
      <c r="I18" s="282" t="s">
        <v>20</v>
      </c>
      <c r="J18" s="288"/>
    </row>
    <row r="19" spans="1:10" ht="12.75">
      <c r="A19" s="284" t="s">
        <v>18</v>
      </c>
      <c r="B19" s="285"/>
      <c r="C19" s="284" t="s">
        <v>21</v>
      </c>
      <c r="D19" s="285"/>
      <c r="E19" s="5"/>
      <c r="F19" s="5"/>
      <c r="G19" s="284" t="s">
        <v>18</v>
      </c>
      <c r="H19" s="285"/>
      <c r="I19" s="284" t="s">
        <v>21</v>
      </c>
      <c r="J19" s="285"/>
    </row>
    <row r="20" spans="1:10" ht="12.75">
      <c r="A20" s="286" t="s">
        <v>19</v>
      </c>
      <c r="B20" s="287"/>
      <c r="C20" s="289" t="s">
        <v>348</v>
      </c>
      <c r="D20" s="287"/>
      <c r="E20" s="5"/>
      <c r="F20" s="5"/>
      <c r="G20" s="286" t="s">
        <v>19</v>
      </c>
      <c r="H20" s="287"/>
      <c r="I20" s="289" t="s">
        <v>22</v>
      </c>
      <c r="J20" s="287"/>
    </row>
    <row r="21" spans="1:10" ht="12.75">
      <c r="A21" s="31"/>
      <c r="B21" s="17" t="s">
        <v>199</v>
      </c>
      <c r="C21" s="191">
        <v>40000</v>
      </c>
      <c r="D21" s="17" t="s">
        <v>295</v>
      </c>
      <c r="E21" s="5"/>
      <c r="F21" s="5"/>
      <c r="G21" s="31"/>
      <c r="H21" s="17"/>
      <c r="I21" s="31"/>
      <c r="J21" s="17"/>
    </row>
    <row r="22" spans="1:10" ht="12.75">
      <c r="A22" s="31"/>
      <c r="B22" s="17" t="s">
        <v>110</v>
      </c>
      <c r="C22" s="191">
        <v>40000</v>
      </c>
      <c r="D22" s="17" t="s">
        <v>295</v>
      </c>
      <c r="E22" s="5"/>
      <c r="F22" s="5"/>
      <c r="G22" s="31"/>
      <c r="H22" s="17"/>
      <c r="I22" s="31"/>
      <c r="J22" s="17"/>
    </row>
    <row r="23" spans="1:10" ht="12.75">
      <c r="A23" s="31"/>
      <c r="B23" s="17"/>
      <c r="C23" s="31"/>
      <c r="D23" s="17"/>
      <c r="E23" s="5"/>
      <c r="F23" s="5"/>
      <c r="G23" s="31"/>
      <c r="H23" s="17"/>
      <c r="I23" s="31"/>
      <c r="J23" s="17"/>
    </row>
    <row r="24" spans="1:10" ht="12.75">
      <c r="A24" s="31"/>
      <c r="B24" s="17"/>
      <c r="C24" s="31"/>
      <c r="D24" s="17"/>
      <c r="E24" s="5"/>
      <c r="F24" s="5"/>
      <c r="G24" s="31"/>
      <c r="H24" s="17"/>
      <c r="I24" s="31"/>
      <c r="J24" s="17"/>
    </row>
    <row r="25" spans="1:10" ht="12.75">
      <c r="A25" s="31"/>
      <c r="B25" s="17"/>
      <c r="C25" s="31"/>
      <c r="D25" s="17"/>
      <c r="E25" s="5"/>
      <c r="F25" s="5"/>
      <c r="G25" s="31"/>
      <c r="H25" s="17"/>
      <c r="I25" s="31"/>
      <c r="J25" s="17"/>
    </row>
    <row r="26" spans="1:10" ht="12.75">
      <c r="A26" s="31"/>
      <c r="B26" s="17"/>
      <c r="C26" s="31"/>
      <c r="D26" s="17"/>
      <c r="E26" s="5"/>
      <c r="F26" s="5"/>
      <c r="G26" s="31"/>
      <c r="H26" s="17"/>
      <c r="I26" s="31"/>
      <c r="J26" s="17"/>
    </row>
    <row r="27" spans="1:10" ht="12.75">
      <c r="A27" s="210" t="s">
        <v>347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35" t="s">
        <v>23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 t="s">
        <v>24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3" t="s">
        <v>25</v>
      </c>
      <c r="B31" s="20"/>
      <c r="C31" s="20"/>
      <c r="D31" s="20"/>
      <c r="E31" s="20"/>
      <c r="F31" s="20"/>
      <c r="G31" s="20"/>
      <c r="H31" s="20"/>
      <c r="I31" s="20"/>
      <c r="J31" s="29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282" t="s">
        <v>17</v>
      </c>
      <c r="B33" s="283"/>
      <c r="C33" s="282" t="s">
        <v>194</v>
      </c>
      <c r="D33" s="288"/>
      <c r="E33" s="20"/>
      <c r="F33" s="20"/>
      <c r="G33" s="282" t="s">
        <v>17</v>
      </c>
      <c r="H33" s="283"/>
      <c r="I33" s="282" t="s">
        <v>194</v>
      </c>
      <c r="J33" s="288"/>
    </row>
    <row r="34" spans="1:10" ht="12.75">
      <c r="A34" s="284" t="s">
        <v>18</v>
      </c>
      <c r="B34" s="285"/>
      <c r="C34" s="284" t="s">
        <v>194</v>
      </c>
      <c r="D34" s="285"/>
      <c r="E34" s="5"/>
      <c r="F34" s="5"/>
      <c r="G34" s="284" t="s">
        <v>18</v>
      </c>
      <c r="H34" s="285"/>
      <c r="I34" s="284" t="s">
        <v>194</v>
      </c>
      <c r="J34" s="285"/>
    </row>
    <row r="35" spans="1:10" ht="12.75">
      <c r="A35" s="286" t="s">
        <v>19</v>
      </c>
      <c r="B35" s="287"/>
      <c r="C35" s="286" t="s">
        <v>307</v>
      </c>
      <c r="D35" s="290"/>
      <c r="E35" s="5"/>
      <c r="F35" s="5"/>
      <c r="G35" s="286" t="s">
        <v>19</v>
      </c>
      <c r="H35" s="287"/>
      <c r="I35" s="286" t="s">
        <v>307</v>
      </c>
      <c r="J35" s="287"/>
    </row>
    <row r="36" spans="1:10" ht="12.75">
      <c r="A36" s="31"/>
      <c r="B36" s="17" t="s">
        <v>199</v>
      </c>
      <c r="C36" s="31" t="s">
        <v>482</v>
      </c>
      <c r="D36" s="17"/>
      <c r="E36" s="5"/>
      <c r="F36" s="5"/>
      <c r="G36" s="31"/>
      <c r="H36" s="17"/>
      <c r="I36" s="31" t="s">
        <v>26</v>
      </c>
      <c r="J36" s="17"/>
    </row>
    <row r="37" spans="1:10" ht="12.75">
      <c r="A37" s="31"/>
      <c r="B37" s="17" t="s">
        <v>110</v>
      </c>
      <c r="C37" s="31" t="s">
        <v>482</v>
      </c>
      <c r="D37" s="17"/>
      <c r="E37" s="5"/>
      <c r="F37" s="5"/>
      <c r="G37" s="31"/>
      <c r="H37" s="17"/>
      <c r="I37" s="31" t="s">
        <v>26</v>
      </c>
      <c r="J37" s="17"/>
    </row>
    <row r="38" spans="1:10" ht="12.75">
      <c r="A38" s="31"/>
      <c r="B38" s="17"/>
      <c r="C38" s="31" t="s">
        <v>26</v>
      </c>
      <c r="D38" s="17"/>
      <c r="E38" s="5"/>
      <c r="F38" s="5"/>
      <c r="G38" s="31"/>
      <c r="H38" s="17"/>
      <c r="I38" s="31" t="s">
        <v>26</v>
      </c>
      <c r="J38" s="17"/>
    </row>
    <row r="39" spans="1:10" ht="12.75">
      <c r="A39" s="31"/>
      <c r="B39" s="17"/>
      <c r="C39" s="31" t="s">
        <v>26</v>
      </c>
      <c r="D39" s="17"/>
      <c r="E39" s="5"/>
      <c r="F39" s="5"/>
      <c r="G39" s="31"/>
      <c r="H39" s="17"/>
      <c r="I39" s="31" t="s">
        <v>26</v>
      </c>
      <c r="J39" s="17"/>
    </row>
    <row r="40" spans="1:10" ht="12.75">
      <c r="A40" s="31"/>
      <c r="B40" s="17"/>
      <c r="C40" s="31" t="s">
        <v>26</v>
      </c>
      <c r="D40" s="17"/>
      <c r="E40" s="5"/>
      <c r="F40" s="5"/>
      <c r="G40" s="31"/>
      <c r="H40" s="17"/>
      <c r="I40" s="31" t="s">
        <v>26</v>
      </c>
      <c r="J40" s="17"/>
    </row>
    <row r="41" spans="1:10" ht="12.75">
      <c r="A41" s="31"/>
      <c r="B41" s="17"/>
      <c r="C41" s="31" t="s">
        <v>26</v>
      </c>
      <c r="D41" s="17"/>
      <c r="E41" s="5"/>
      <c r="F41" s="5"/>
      <c r="G41" s="31"/>
      <c r="H41" s="17"/>
      <c r="I41" s="31" t="s">
        <v>26</v>
      </c>
      <c r="J41" s="17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108</v>
      </c>
      <c r="B52" s="5" t="str">
        <f>'Item 205, pg 35'!B46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107</v>
      </c>
      <c r="B54" s="154">
        <f>'Item 205, pg 35'!B48</f>
        <v>40193</v>
      </c>
      <c r="C54" s="8"/>
      <c r="D54" s="8"/>
      <c r="E54" s="8"/>
      <c r="F54" s="8"/>
      <c r="G54" s="8"/>
      <c r="H54" s="8" t="s">
        <v>131</v>
      </c>
      <c r="I54" s="8"/>
      <c r="J54" s="153">
        <f>'Item 205, pg 35'!J48</f>
        <v>40238</v>
      </c>
    </row>
    <row r="55" spans="1:10" ht="12.75">
      <c r="A55" s="243" t="s">
        <v>99</v>
      </c>
      <c r="B55" s="244"/>
      <c r="C55" s="244"/>
      <c r="D55" s="244"/>
      <c r="E55" s="244"/>
      <c r="F55" s="244"/>
      <c r="G55" s="244"/>
      <c r="H55" s="244"/>
      <c r="I55" s="244"/>
      <c r="J55" s="24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106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27">
    <mergeCell ref="A34:B34"/>
    <mergeCell ref="C34:D34"/>
    <mergeCell ref="G34:H34"/>
    <mergeCell ref="I34:J34"/>
    <mergeCell ref="A35:B35"/>
    <mergeCell ref="C35:D35"/>
    <mergeCell ref="G35:H35"/>
    <mergeCell ref="I35:J35"/>
    <mergeCell ref="I18:J18"/>
    <mergeCell ref="G19:H19"/>
    <mergeCell ref="I19:J19"/>
    <mergeCell ref="G20:H20"/>
    <mergeCell ref="I20:J20"/>
    <mergeCell ref="A33:B33"/>
    <mergeCell ref="C33:D33"/>
    <mergeCell ref="G33:H33"/>
    <mergeCell ref="I33:J33"/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7.28125" style="0" customWidth="1"/>
    <col min="3" max="3" width="5.140625" style="0" customWidth="1"/>
    <col min="4" max="4" width="8.421875" style="0" customWidth="1"/>
    <col min="5" max="5" width="3.421875" style="0" customWidth="1"/>
    <col min="6" max="6" width="7.57421875" style="0" customWidth="1"/>
    <col min="7" max="7" width="3.8515625" style="0" customWidth="1"/>
    <col min="8" max="8" width="8.140625" style="0" customWidth="1"/>
    <col min="9" max="9" width="3.140625" style="0" customWidth="1"/>
    <col min="11" max="11" width="3.00390625" style="0" customWidth="1"/>
    <col min="13" max="13" width="3.7109375" style="0" customWidth="1"/>
    <col min="14" max="14" width="7.140625" style="0" customWidth="1"/>
    <col min="15" max="15" width="3.28125" style="0" customWidth="1"/>
    <col min="16" max="16" width="12.85156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 t="s">
        <v>102</v>
      </c>
      <c r="B2" s="47">
        <v>25</v>
      </c>
      <c r="C2" s="5"/>
      <c r="D2" s="5"/>
      <c r="E2" s="5"/>
      <c r="F2" s="5"/>
      <c r="G2" s="5"/>
      <c r="H2" s="5"/>
      <c r="I2" s="5"/>
      <c r="J2" s="5"/>
      <c r="K2" s="8" t="s">
        <v>346</v>
      </c>
      <c r="L2" s="242" t="s">
        <v>103</v>
      </c>
      <c r="M2" s="242"/>
      <c r="N2" s="242"/>
      <c r="O2" s="11"/>
      <c r="P2" s="28">
        <v>39</v>
      </c>
    </row>
    <row r="3" spans="1:1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.75">
      <c r="A4" s="4" t="s">
        <v>104</v>
      </c>
      <c r="B4" s="5"/>
      <c r="C4" s="199" t="str">
        <f>'Item 207, pg 36'!C4</f>
        <v>American Disposal Co., Inc G-87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12.75">
      <c r="A7" s="249" t="s">
        <v>36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1"/>
    </row>
    <row r="8" spans="1:16" ht="12.75">
      <c r="A8" s="268" t="s">
        <v>37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69"/>
    </row>
    <row r="9" spans="1:16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69"/>
    </row>
    <row r="10" spans="1:16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2.75">
      <c r="A13" s="4"/>
      <c r="B13" s="19"/>
      <c r="C13" s="11"/>
      <c r="D13" s="255" t="s">
        <v>39</v>
      </c>
      <c r="E13" s="267"/>
      <c r="F13" s="256"/>
      <c r="G13" s="267"/>
      <c r="H13" s="256"/>
      <c r="I13" s="267"/>
      <c r="J13" s="256"/>
      <c r="K13" s="267"/>
      <c r="L13" s="256"/>
      <c r="M13" s="267"/>
      <c r="N13" s="256"/>
      <c r="O13" s="267"/>
      <c r="P13" s="257"/>
    </row>
    <row r="14" spans="1:16" ht="12.75">
      <c r="A14" s="79" t="s">
        <v>49</v>
      </c>
      <c r="B14" s="72"/>
      <c r="C14" s="73"/>
      <c r="D14" s="31" t="s">
        <v>296</v>
      </c>
      <c r="E14" s="17"/>
      <c r="F14" s="14" t="s">
        <v>297</v>
      </c>
      <c r="G14" s="17"/>
      <c r="H14" s="14" t="s">
        <v>298</v>
      </c>
      <c r="I14" s="17"/>
      <c r="J14" s="14" t="s">
        <v>299</v>
      </c>
      <c r="K14" s="17"/>
      <c r="L14" s="14" t="s">
        <v>300</v>
      </c>
      <c r="M14" s="17"/>
      <c r="N14" s="14"/>
      <c r="O14" s="17"/>
      <c r="P14" s="17"/>
    </row>
    <row r="15" spans="1:16" ht="12.75">
      <c r="A15" s="63" t="s">
        <v>40</v>
      </c>
      <c r="B15" s="14"/>
      <c r="C15" s="17"/>
      <c r="D15" s="31" t="s">
        <v>111</v>
      </c>
      <c r="E15" s="17"/>
      <c r="F15" s="14" t="s">
        <v>111</v>
      </c>
      <c r="G15" s="17"/>
      <c r="H15" s="14" t="s">
        <v>111</v>
      </c>
      <c r="I15" s="17"/>
      <c r="J15" s="14" t="s">
        <v>111</v>
      </c>
      <c r="K15" s="17"/>
      <c r="L15" s="14" t="s">
        <v>111</v>
      </c>
      <c r="M15" s="17"/>
      <c r="N15" s="14"/>
      <c r="O15" s="17"/>
      <c r="P15" s="17"/>
    </row>
    <row r="16" spans="1:16" ht="12.75">
      <c r="A16" s="63" t="s">
        <v>41</v>
      </c>
      <c r="B16" s="14"/>
      <c r="C16" s="17"/>
      <c r="D16" s="200">
        <v>18.02</v>
      </c>
      <c r="E16" s="135" t="s">
        <v>144</v>
      </c>
      <c r="F16" s="202">
        <v>24.94</v>
      </c>
      <c r="G16" s="135" t="s">
        <v>144</v>
      </c>
      <c r="H16" s="202">
        <v>30.99</v>
      </c>
      <c r="I16" s="135" t="s">
        <v>144</v>
      </c>
      <c r="J16" s="202">
        <v>58.15</v>
      </c>
      <c r="K16" s="135" t="s">
        <v>144</v>
      </c>
      <c r="L16" s="194">
        <v>79.83</v>
      </c>
      <c r="M16" s="135" t="s">
        <v>144</v>
      </c>
      <c r="N16" s="194"/>
      <c r="O16" s="135"/>
      <c r="P16" s="17"/>
    </row>
    <row r="17" spans="1:16" ht="12.75">
      <c r="A17" s="63" t="s">
        <v>42</v>
      </c>
      <c r="B17" s="14"/>
      <c r="C17" s="17"/>
      <c r="D17" s="201">
        <f>+D16</f>
        <v>18.02</v>
      </c>
      <c r="E17" s="135" t="s">
        <v>144</v>
      </c>
      <c r="F17" s="201">
        <f>+F16</f>
        <v>24.94</v>
      </c>
      <c r="G17" s="135" t="s">
        <v>144</v>
      </c>
      <c r="H17" s="201">
        <f>+H16</f>
        <v>30.99</v>
      </c>
      <c r="I17" s="135" t="s">
        <v>144</v>
      </c>
      <c r="J17" s="201">
        <f>+J16</f>
        <v>58.15</v>
      </c>
      <c r="K17" s="135" t="s">
        <v>144</v>
      </c>
      <c r="L17" s="201">
        <f>+L16</f>
        <v>79.83</v>
      </c>
      <c r="M17" s="135" t="s">
        <v>144</v>
      </c>
      <c r="N17" s="201"/>
      <c r="O17" s="135"/>
      <c r="P17" s="17"/>
    </row>
    <row r="18" spans="1:16" ht="12.75">
      <c r="A18" s="74" t="s">
        <v>43</v>
      </c>
      <c r="B18" s="75"/>
      <c r="C18" s="76"/>
      <c r="D18" s="201">
        <f>D17+2</f>
        <v>20.02</v>
      </c>
      <c r="E18" s="135" t="s">
        <v>144</v>
      </c>
      <c r="F18" s="202">
        <f>F17+2</f>
        <v>26.94</v>
      </c>
      <c r="G18" s="135" t="s">
        <v>144</v>
      </c>
      <c r="H18" s="202">
        <f>H17+2</f>
        <v>32.989999999999995</v>
      </c>
      <c r="I18" s="135" t="s">
        <v>144</v>
      </c>
      <c r="J18" s="202">
        <f>J17+2</f>
        <v>60.15</v>
      </c>
      <c r="K18" s="135" t="s">
        <v>144</v>
      </c>
      <c r="L18" s="202">
        <f>L17+2</f>
        <v>81.83</v>
      </c>
      <c r="M18" s="135" t="s">
        <v>144</v>
      </c>
      <c r="N18" s="202"/>
      <c r="O18" s="135"/>
      <c r="P18" s="17"/>
    </row>
    <row r="19" spans="1:16" ht="12.75">
      <c r="A19" s="74" t="s">
        <v>166</v>
      </c>
      <c r="B19" s="75"/>
      <c r="C19" s="76"/>
      <c r="D19" s="112" t="s">
        <v>111</v>
      </c>
      <c r="E19" s="17"/>
      <c r="F19" s="203" t="s">
        <v>111</v>
      </c>
      <c r="G19" s="17"/>
      <c r="H19" s="203" t="s">
        <v>111</v>
      </c>
      <c r="I19" s="17"/>
      <c r="J19" s="203" t="s">
        <v>111</v>
      </c>
      <c r="K19" s="17"/>
      <c r="L19" s="203" t="s">
        <v>111</v>
      </c>
      <c r="M19" s="17"/>
      <c r="N19" s="203"/>
      <c r="O19" s="17"/>
      <c r="P19" s="17"/>
    </row>
    <row r="20" spans="1:16" ht="12.75">
      <c r="A20" s="74" t="s">
        <v>301</v>
      </c>
      <c r="B20" s="75"/>
      <c r="C20" s="76"/>
      <c r="D20" s="112" t="s">
        <v>111</v>
      </c>
      <c r="E20" s="17"/>
      <c r="F20" s="203" t="s">
        <v>111</v>
      </c>
      <c r="G20" s="17"/>
      <c r="H20" s="203" t="s">
        <v>111</v>
      </c>
      <c r="I20" s="17"/>
      <c r="J20" s="203" t="s">
        <v>111</v>
      </c>
      <c r="K20" s="17"/>
      <c r="L20" s="203" t="s">
        <v>111</v>
      </c>
      <c r="M20" s="17"/>
      <c r="N20" s="203"/>
      <c r="O20" s="17"/>
      <c r="P20" s="17"/>
    </row>
    <row r="21" spans="1:16" ht="12.75">
      <c r="A21" s="71" t="s">
        <v>44</v>
      </c>
      <c r="B21" s="14"/>
      <c r="C21" s="17"/>
      <c r="D21" s="193"/>
      <c r="E21" s="138"/>
      <c r="F21" s="193"/>
      <c r="G21" s="138"/>
      <c r="H21" s="193"/>
      <c r="I21" s="138"/>
      <c r="J21" s="193"/>
      <c r="K21" s="138"/>
      <c r="L21" s="193"/>
      <c r="M21" s="138"/>
      <c r="N21" s="193"/>
      <c r="O21" s="138"/>
      <c r="P21" s="78"/>
    </row>
    <row r="22" spans="1:16" ht="12.75">
      <c r="A22" s="63" t="s">
        <v>306</v>
      </c>
      <c r="B22" s="14"/>
      <c r="C22" s="17"/>
      <c r="D22" s="97">
        <v>39.1</v>
      </c>
      <c r="E22" s="135" t="s">
        <v>144</v>
      </c>
      <c r="F22" s="97">
        <v>39.1</v>
      </c>
      <c r="G22" s="135" t="s">
        <v>144</v>
      </c>
      <c r="H22" s="97">
        <v>39.1</v>
      </c>
      <c r="I22" s="135" t="s">
        <v>144</v>
      </c>
      <c r="J22" s="97">
        <v>39.1</v>
      </c>
      <c r="K22" s="135" t="s">
        <v>144</v>
      </c>
      <c r="L22" s="97">
        <v>39.1</v>
      </c>
      <c r="M22" s="135" t="s">
        <v>144</v>
      </c>
      <c r="N22" s="194"/>
      <c r="O22" s="136"/>
      <c r="P22" s="17"/>
    </row>
    <row r="23" spans="1:16" ht="12.75">
      <c r="A23" s="63" t="s">
        <v>45</v>
      </c>
      <c r="B23" s="14"/>
      <c r="C23" s="17"/>
      <c r="D23" s="97">
        <f>+D18</f>
        <v>20.02</v>
      </c>
      <c r="E23" s="135" t="s">
        <v>144</v>
      </c>
      <c r="F23" s="194">
        <f>+F18</f>
        <v>26.94</v>
      </c>
      <c r="G23" s="135" t="s">
        <v>144</v>
      </c>
      <c r="H23" s="194">
        <f>+H18</f>
        <v>32.989999999999995</v>
      </c>
      <c r="I23" s="135" t="s">
        <v>144</v>
      </c>
      <c r="J23" s="194">
        <f>+J18</f>
        <v>60.15</v>
      </c>
      <c r="K23" s="135" t="s">
        <v>144</v>
      </c>
      <c r="L23" s="194">
        <f>+L18</f>
        <v>81.83</v>
      </c>
      <c r="M23" s="135" t="s">
        <v>144</v>
      </c>
      <c r="N23" s="194"/>
      <c r="O23" s="135"/>
      <c r="P23" s="17"/>
    </row>
    <row r="24" spans="1:16" ht="12.75">
      <c r="A24" s="63" t="s">
        <v>46</v>
      </c>
      <c r="B24" s="14"/>
      <c r="C24" s="17"/>
      <c r="D24" s="112" t="s">
        <v>111</v>
      </c>
      <c r="E24" s="17"/>
      <c r="F24" s="203" t="s">
        <v>111</v>
      </c>
      <c r="G24" s="17"/>
      <c r="H24" s="203" t="s">
        <v>111</v>
      </c>
      <c r="I24" s="17"/>
      <c r="J24" s="203" t="s">
        <v>111</v>
      </c>
      <c r="K24" s="17"/>
      <c r="L24" s="203" t="s">
        <v>111</v>
      </c>
      <c r="M24" s="17"/>
      <c r="N24" s="203"/>
      <c r="O24" s="17"/>
      <c r="P24" s="17"/>
    </row>
    <row r="25" spans="1:16" ht="12.75">
      <c r="A25" s="63" t="s">
        <v>47</v>
      </c>
      <c r="B25" s="14"/>
      <c r="C25" s="17"/>
      <c r="D25" s="112" t="s">
        <v>111</v>
      </c>
      <c r="E25" s="17"/>
      <c r="F25" s="203" t="s">
        <v>111</v>
      </c>
      <c r="G25" s="17"/>
      <c r="H25" s="203" t="s">
        <v>111</v>
      </c>
      <c r="I25" s="17"/>
      <c r="J25" s="203" t="s">
        <v>111</v>
      </c>
      <c r="K25" s="17"/>
      <c r="L25" s="203" t="s">
        <v>111</v>
      </c>
      <c r="M25" s="17"/>
      <c r="N25" s="203"/>
      <c r="O25" s="17"/>
      <c r="P25" s="17"/>
    </row>
    <row r="26" spans="1:16" ht="12.75">
      <c r="A26" s="236" t="s">
        <v>439</v>
      </c>
      <c r="B26" s="5"/>
      <c r="C26" s="17"/>
      <c r="D26" s="193"/>
      <c r="E26" s="237"/>
      <c r="F26" s="193"/>
      <c r="G26" s="237"/>
      <c r="H26" s="193"/>
      <c r="I26" s="237"/>
      <c r="J26" s="193"/>
      <c r="K26" s="237"/>
      <c r="L26" s="193"/>
      <c r="M26" s="237"/>
      <c r="N26" s="193"/>
      <c r="O26" s="237"/>
      <c r="P26" s="78"/>
    </row>
    <row r="27" spans="1:16" ht="12.75">
      <c r="A27" s="63"/>
      <c r="B27" s="14"/>
      <c r="C27" s="14"/>
      <c r="D27" s="174">
        <v>600</v>
      </c>
      <c r="E27" s="238" t="s">
        <v>436</v>
      </c>
      <c r="F27" s="174">
        <v>650</v>
      </c>
      <c r="G27" s="238" t="s">
        <v>436</v>
      </c>
      <c r="H27" s="174">
        <v>700</v>
      </c>
      <c r="I27" s="238" t="s">
        <v>436</v>
      </c>
      <c r="J27" s="174">
        <v>850</v>
      </c>
      <c r="K27" s="238" t="s">
        <v>436</v>
      </c>
      <c r="L27" s="174">
        <v>1050</v>
      </c>
      <c r="M27" s="238" t="s">
        <v>436</v>
      </c>
      <c r="N27" s="112"/>
      <c r="O27" s="17"/>
      <c r="P27" s="17"/>
    </row>
    <row r="28" spans="1:16" ht="12.75">
      <c r="A28" s="37"/>
      <c r="B28" s="5"/>
      <c r="C28" s="5"/>
      <c r="D28" s="13"/>
      <c r="E28" s="5"/>
      <c r="F28" s="13"/>
      <c r="G28" s="5"/>
      <c r="H28" s="13"/>
      <c r="I28" s="5"/>
      <c r="J28" s="13"/>
      <c r="K28" s="5"/>
      <c r="L28" s="13"/>
      <c r="M28" s="5"/>
      <c r="N28" s="13"/>
      <c r="O28" s="5"/>
      <c r="P28" s="6"/>
    </row>
    <row r="29" spans="1:1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2.75">
      <c r="A31" s="30" t="s">
        <v>160</v>
      </c>
      <c r="B31" s="22" t="s">
        <v>51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30"/>
      <c r="B32" s="22" t="s">
        <v>52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30"/>
      <c r="B33" s="22" t="s">
        <v>53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30"/>
      <c r="B34" s="22" t="s">
        <v>54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30"/>
      <c r="B35" s="2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80" t="s">
        <v>309</v>
      </c>
      <c r="B36" s="61" t="s">
        <v>302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9"/>
    </row>
    <row r="37" spans="1:16" ht="12.75">
      <c r="A37" s="30"/>
      <c r="B37" s="22" t="s">
        <v>55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.75">
      <c r="A38" s="42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2" t="s">
        <v>448</v>
      </c>
      <c r="B39" s="22" t="s">
        <v>446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42"/>
      <c r="B40" s="22" t="s">
        <v>443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.75">
      <c r="A41" s="30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.75">
      <c r="A42" s="30" t="s">
        <v>167</v>
      </c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.75">
      <c r="A43" s="30" t="s">
        <v>194</v>
      </c>
      <c r="B43" s="22" t="s">
        <v>194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.75">
      <c r="A44" s="30" t="s">
        <v>56</v>
      </c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.75">
      <c r="A45" s="30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2.75">
      <c r="A46" s="30"/>
      <c r="B46" s="22" t="s">
        <v>449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.75">
      <c r="A47" s="30"/>
      <c r="B47" s="22" t="s">
        <v>194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.75">
      <c r="A48" s="4" t="s">
        <v>437</v>
      </c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ht="12.75">
      <c r="A49" s="4" t="s">
        <v>438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</row>
    <row r="55" spans="1:16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  <row r="56" spans="1:16" ht="12.75">
      <c r="A56" s="4" t="s">
        <v>108</v>
      </c>
      <c r="B56" s="5" t="str">
        <f>'Item 207, pg 36'!B52</f>
        <v>Irmgard R Wilcox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</row>
    <row r="58" spans="1:16" ht="12.75">
      <c r="A58" s="7" t="s">
        <v>107</v>
      </c>
      <c r="B58" s="154">
        <f>'Item 207, pg 36'!B54</f>
        <v>40193</v>
      </c>
      <c r="C58" s="8"/>
      <c r="D58" s="8"/>
      <c r="E58" s="8"/>
      <c r="F58" s="8"/>
      <c r="G58" s="8"/>
      <c r="H58" s="8"/>
      <c r="I58" s="8"/>
      <c r="J58" s="8"/>
      <c r="K58" s="8"/>
      <c r="L58" s="8" t="s">
        <v>132</v>
      </c>
      <c r="M58" s="8"/>
      <c r="N58" s="8"/>
      <c r="O58" s="8"/>
      <c r="P58" s="153">
        <f>'Item 207, pg 36'!J54</f>
        <v>40238</v>
      </c>
    </row>
    <row r="59" spans="1:16" ht="12.75">
      <c r="A59" s="243" t="s">
        <v>99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5"/>
    </row>
    <row r="60" spans="1:16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</row>
    <row r="61" spans="1:16" ht="12.75">
      <c r="A61" s="4" t="s">
        <v>106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</row>
    <row r="62" spans="1:16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9"/>
    </row>
  </sheetData>
  <sheetProtection/>
  <mergeCells count="6">
    <mergeCell ref="L2:N2"/>
    <mergeCell ref="A59:P59"/>
    <mergeCell ref="A7:P7"/>
    <mergeCell ref="A8:P8"/>
    <mergeCell ref="A9:P9"/>
    <mergeCell ref="D13:P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7.8515625" style="0" customWidth="1"/>
    <col min="3" max="3" width="4.28125" style="0" customWidth="1"/>
    <col min="4" max="4" width="8.421875" style="0" customWidth="1"/>
    <col min="5" max="5" width="3.57421875" style="0" customWidth="1"/>
    <col min="6" max="6" width="9.57421875" style="0" customWidth="1"/>
    <col min="9" max="9" width="7.8515625" style="0" customWidth="1"/>
    <col min="11" max="11" width="13.8515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102</v>
      </c>
      <c r="B2" s="47">
        <v>25</v>
      </c>
      <c r="C2" s="5"/>
      <c r="D2" s="5"/>
      <c r="E2" s="5"/>
      <c r="F2" s="5"/>
      <c r="G2" s="5"/>
      <c r="H2" s="47" t="s">
        <v>346</v>
      </c>
      <c r="I2" s="242" t="s">
        <v>103</v>
      </c>
      <c r="J2" s="242"/>
      <c r="K2" s="28">
        <v>40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104</v>
      </c>
      <c r="B4" s="5"/>
      <c r="C4" s="199" t="str">
        <f>'Item 240 pg 39'!C4</f>
        <v>American Disposal Co., Inc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46" t="s">
        <v>57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70" t="s">
        <v>58</v>
      </c>
      <c r="B8" s="242"/>
      <c r="C8" s="242"/>
      <c r="D8" s="242"/>
      <c r="E8" s="242"/>
      <c r="F8" s="242"/>
      <c r="G8" s="242"/>
      <c r="H8" s="242"/>
      <c r="I8" s="242"/>
      <c r="J8" s="242"/>
      <c r="K8" s="269"/>
    </row>
    <row r="9" spans="1:11" ht="12.75">
      <c r="A9" s="268" t="s">
        <v>59</v>
      </c>
      <c r="B9" s="291"/>
      <c r="C9" s="291"/>
      <c r="D9" s="291"/>
      <c r="E9" s="291"/>
      <c r="F9" s="291"/>
      <c r="G9" s="291"/>
      <c r="H9" s="291"/>
      <c r="I9" s="291"/>
      <c r="J9" s="291"/>
      <c r="K9" s="292"/>
    </row>
    <row r="10" spans="1:11" ht="12.75">
      <c r="A10" s="268" t="s">
        <v>38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69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146</v>
      </c>
      <c r="B12" s="12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19"/>
      <c r="C14" s="11"/>
      <c r="D14" s="255" t="s">
        <v>39</v>
      </c>
      <c r="E14" s="267"/>
      <c r="F14" s="256"/>
      <c r="G14" s="256"/>
      <c r="H14" s="256"/>
      <c r="I14" s="256"/>
      <c r="J14" s="256"/>
      <c r="K14" s="257"/>
    </row>
    <row r="15" spans="1:11" ht="12.75">
      <c r="A15" s="79" t="s">
        <v>49</v>
      </c>
      <c r="B15" s="72"/>
      <c r="C15" s="73"/>
      <c r="D15" s="139" t="s">
        <v>61</v>
      </c>
      <c r="E15" s="140"/>
      <c r="F15" s="140" t="s">
        <v>62</v>
      </c>
      <c r="G15" s="18" t="s">
        <v>48</v>
      </c>
      <c r="H15" s="18" t="s">
        <v>48</v>
      </c>
      <c r="I15" s="18" t="s">
        <v>158</v>
      </c>
      <c r="J15" s="18" t="s">
        <v>48</v>
      </c>
      <c r="K15" s="18" t="s">
        <v>48</v>
      </c>
    </row>
    <row r="16" spans="1:11" ht="12.75">
      <c r="A16" s="81" t="s">
        <v>60</v>
      </c>
      <c r="B16" s="14"/>
      <c r="C16" s="17"/>
      <c r="D16" s="162">
        <v>3.54</v>
      </c>
      <c r="E16" s="141" t="s">
        <v>144</v>
      </c>
      <c r="F16" s="17" t="s">
        <v>186</v>
      </c>
      <c r="G16" s="18" t="s">
        <v>186</v>
      </c>
      <c r="H16" s="18" t="s">
        <v>186</v>
      </c>
      <c r="I16" s="18" t="s">
        <v>186</v>
      </c>
      <c r="J16" s="18" t="s">
        <v>186</v>
      </c>
      <c r="K16" s="18" t="s">
        <v>186</v>
      </c>
    </row>
    <row r="17" spans="1:11" ht="12.75">
      <c r="A17" s="74" t="s">
        <v>43</v>
      </c>
      <c r="B17" s="75"/>
      <c r="C17" s="76"/>
      <c r="D17" s="142">
        <f>+D16</f>
        <v>3.54</v>
      </c>
      <c r="E17" s="141" t="s">
        <v>144</v>
      </c>
      <c r="F17" s="17" t="s">
        <v>186</v>
      </c>
      <c r="G17" s="18" t="s">
        <v>186</v>
      </c>
      <c r="H17" s="18" t="s">
        <v>186</v>
      </c>
      <c r="I17" s="18" t="s">
        <v>186</v>
      </c>
      <c r="J17" s="18" t="s">
        <v>186</v>
      </c>
      <c r="K17" s="18" t="s">
        <v>186</v>
      </c>
    </row>
    <row r="18" spans="1:11" ht="12.75">
      <c r="A18" s="71" t="s">
        <v>44</v>
      </c>
      <c r="B18" s="14"/>
      <c r="C18" s="17"/>
      <c r="D18" s="143"/>
      <c r="E18" s="77"/>
      <c r="F18" s="77"/>
      <c r="G18" s="77"/>
      <c r="H18" s="77"/>
      <c r="I18" s="77"/>
      <c r="J18" s="77"/>
      <c r="K18" s="78"/>
    </row>
    <row r="19" spans="1:11" ht="12.75">
      <c r="A19" s="63" t="s">
        <v>45</v>
      </c>
      <c r="B19" s="14"/>
      <c r="C19" s="17"/>
      <c r="D19" s="142">
        <f>+D17</f>
        <v>3.54</v>
      </c>
      <c r="E19" s="141" t="s">
        <v>144</v>
      </c>
      <c r="F19" s="17" t="s">
        <v>186</v>
      </c>
      <c r="G19" s="18" t="s">
        <v>186</v>
      </c>
      <c r="H19" s="18" t="s">
        <v>186</v>
      </c>
      <c r="I19" s="18" t="s">
        <v>186</v>
      </c>
      <c r="J19" s="18" t="s">
        <v>186</v>
      </c>
      <c r="K19" s="18" t="s">
        <v>186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0" t="s">
        <v>160</v>
      </c>
      <c r="B22" s="22" t="s">
        <v>51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/>
      <c r="B23" s="22" t="s">
        <v>52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2" t="s">
        <v>53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2" t="s">
        <v>54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2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3" t="s">
        <v>194</v>
      </c>
      <c r="B27" s="59" t="s">
        <v>194</v>
      </c>
      <c r="C27" s="20"/>
      <c r="D27" s="20"/>
      <c r="E27" s="20"/>
      <c r="F27" s="20"/>
      <c r="G27" s="20"/>
      <c r="H27" s="20"/>
      <c r="I27" s="20"/>
      <c r="J27" s="20"/>
      <c r="K27" s="29"/>
    </row>
    <row r="28" spans="1:11" ht="12.75">
      <c r="A28" s="43"/>
      <c r="B28" s="59" t="s">
        <v>156</v>
      </c>
      <c r="C28" s="20"/>
      <c r="D28" s="20"/>
      <c r="E28" s="20"/>
      <c r="F28" s="20"/>
      <c r="G28" s="20"/>
      <c r="H28" s="20"/>
      <c r="I28" s="20"/>
      <c r="J28" s="20"/>
      <c r="K28" s="29"/>
    </row>
    <row r="29" spans="1:11" ht="12.75">
      <c r="A29" s="43"/>
      <c r="B29" s="59" t="s">
        <v>194</v>
      </c>
      <c r="C29" s="20"/>
      <c r="D29" s="20"/>
      <c r="E29" s="20"/>
      <c r="F29" s="20"/>
      <c r="G29" s="20"/>
      <c r="H29" s="20"/>
      <c r="I29" s="20"/>
      <c r="J29" s="20"/>
      <c r="K29" s="29"/>
    </row>
    <row r="30" spans="1:11" ht="12.75">
      <c r="A30" s="43"/>
      <c r="B30" s="59"/>
      <c r="C30" s="20"/>
      <c r="D30" s="20"/>
      <c r="E30" s="20"/>
      <c r="F30" s="20"/>
      <c r="G30" s="20"/>
      <c r="H30" s="20"/>
      <c r="I30" s="20"/>
      <c r="J30" s="20"/>
      <c r="K30" s="29"/>
    </row>
    <row r="31" spans="1:11" ht="12.75">
      <c r="A31" s="30"/>
      <c r="B31" s="59" t="s">
        <v>480</v>
      </c>
      <c r="C31" s="151"/>
      <c r="D31" s="5"/>
      <c r="E31" s="5"/>
      <c r="F31" s="5" t="s">
        <v>194</v>
      </c>
      <c r="G31" s="5"/>
      <c r="H31" s="5"/>
      <c r="I31" s="5"/>
      <c r="J31" s="5"/>
      <c r="K31" s="6"/>
    </row>
    <row r="32" spans="1:11" ht="12.75">
      <c r="A32" s="42"/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 t="s">
        <v>194</v>
      </c>
      <c r="B33" s="22" t="s">
        <v>168</v>
      </c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/>
      <c r="B34" s="22" t="s">
        <v>194</v>
      </c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30"/>
      <c r="B35" s="152" t="s">
        <v>481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20"/>
      <c r="E36" s="20"/>
      <c r="F36" s="20"/>
      <c r="G36" s="20"/>
      <c r="H36" s="20"/>
      <c r="I36" s="5"/>
      <c r="J36" s="5"/>
      <c r="K36" s="6"/>
    </row>
    <row r="37" spans="1:11" ht="12.75">
      <c r="A37" s="30" t="s">
        <v>194</v>
      </c>
      <c r="B37" s="5" t="s">
        <v>194</v>
      </c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30" t="s">
        <v>56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22" t="s">
        <v>449</v>
      </c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7"/>
      <c r="B43" s="8"/>
      <c r="C43" s="8"/>
      <c r="D43" s="8"/>
      <c r="E43" s="8"/>
      <c r="F43" s="8"/>
      <c r="G43" s="8"/>
      <c r="H43" s="8"/>
      <c r="I43" s="8"/>
      <c r="J43" s="8"/>
      <c r="K43" s="9"/>
    </row>
    <row r="44" spans="1:11" ht="12.75">
      <c r="A44" s="4" t="s">
        <v>108</v>
      </c>
      <c r="B44" s="5" t="str">
        <f>'Item 240 pg 39'!B56</f>
        <v>Irmgard R Wilcox</v>
      </c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 t="s">
        <v>107</v>
      </c>
      <c r="B46" s="154">
        <f>'Item 240 pg 39'!B58</f>
        <v>40193</v>
      </c>
      <c r="C46" s="8"/>
      <c r="D46" s="8"/>
      <c r="E46" s="8"/>
      <c r="F46" s="8"/>
      <c r="G46" s="8"/>
      <c r="H46" s="8"/>
      <c r="I46" s="8" t="s">
        <v>138</v>
      </c>
      <c r="J46" s="8"/>
      <c r="K46" s="153">
        <f>'Item 240 pg 39'!P58</f>
        <v>40238</v>
      </c>
    </row>
    <row r="47" spans="1:11" ht="12.75">
      <c r="A47" s="243" t="s">
        <v>99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5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 t="s">
        <v>106</v>
      </c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</sheetData>
  <sheetProtection/>
  <mergeCells count="7">
    <mergeCell ref="I2:J2"/>
    <mergeCell ref="A47:K47"/>
    <mergeCell ref="A7:K7"/>
    <mergeCell ref="A8:K8"/>
    <mergeCell ref="A10:K10"/>
    <mergeCell ref="D14:K14"/>
    <mergeCell ref="A9:K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3.28125" style="0" customWidth="1"/>
    <col min="4" max="4" width="8.140625" style="0" customWidth="1"/>
    <col min="5" max="5" width="8.421875" style="0" customWidth="1"/>
    <col min="6" max="6" width="3.28125" style="0" customWidth="1"/>
    <col min="7" max="7" width="8.57421875" style="0" customWidth="1"/>
    <col min="8" max="8" width="4.28125" style="0" customWidth="1"/>
    <col min="10" max="10" width="4.00390625" style="0" customWidth="1"/>
    <col min="11" max="11" width="14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102</v>
      </c>
      <c r="B2" s="47">
        <v>25</v>
      </c>
      <c r="C2" s="5"/>
      <c r="D2" s="5"/>
      <c r="E2" s="5"/>
      <c r="F2" s="5"/>
      <c r="G2" s="47" t="s">
        <v>346</v>
      </c>
      <c r="H2" s="5" t="s">
        <v>86</v>
      </c>
      <c r="I2" s="5"/>
      <c r="J2" s="5"/>
      <c r="K2" s="28">
        <v>42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104</v>
      </c>
      <c r="B4" s="5"/>
      <c r="C4" s="199" t="str">
        <f>'Item 245, pg 40'!C4</f>
        <v>American Disposal Co., Inc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46" t="s">
        <v>64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70" t="s">
        <v>63</v>
      </c>
      <c r="B8" s="242"/>
      <c r="C8" s="242"/>
      <c r="D8" s="242"/>
      <c r="E8" s="242"/>
      <c r="F8" s="242"/>
      <c r="G8" s="242"/>
      <c r="H8" s="242"/>
      <c r="I8" s="242"/>
      <c r="J8" s="242"/>
      <c r="K8" s="269"/>
    </row>
    <row r="9" spans="1:11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69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114</v>
      </c>
      <c r="B13" s="19"/>
      <c r="C13" s="11"/>
      <c r="D13" s="255" t="s">
        <v>39</v>
      </c>
      <c r="E13" s="256"/>
      <c r="F13" s="267"/>
      <c r="G13" s="256"/>
      <c r="H13" s="267"/>
      <c r="I13" s="256"/>
      <c r="J13" s="267"/>
      <c r="K13" s="257"/>
    </row>
    <row r="14" spans="1:11" ht="12.75">
      <c r="A14" s="79" t="s">
        <v>49</v>
      </c>
      <c r="B14" s="72"/>
      <c r="C14" s="73"/>
      <c r="D14" s="82" t="s">
        <v>61</v>
      </c>
      <c r="E14" s="31" t="s">
        <v>298</v>
      </c>
      <c r="F14" s="17"/>
      <c r="G14" s="14" t="s">
        <v>299</v>
      </c>
      <c r="H14" s="17"/>
      <c r="I14" s="14" t="s">
        <v>300</v>
      </c>
      <c r="J14" s="17"/>
      <c r="K14" s="17" t="s">
        <v>48</v>
      </c>
    </row>
    <row r="15" spans="1:11" ht="12.75">
      <c r="A15" s="81" t="s">
        <v>60</v>
      </c>
      <c r="B15" s="14"/>
      <c r="C15" s="17"/>
      <c r="D15" s="18" t="s">
        <v>186</v>
      </c>
      <c r="E15" s="163">
        <v>65.33</v>
      </c>
      <c r="F15" s="136" t="s">
        <v>144</v>
      </c>
      <c r="G15" s="137">
        <v>117.71</v>
      </c>
      <c r="H15" s="136" t="s">
        <v>144</v>
      </c>
      <c r="I15" s="137">
        <v>164.68</v>
      </c>
      <c r="J15" s="136" t="s">
        <v>144</v>
      </c>
      <c r="K15" s="17" t="s">
        <v>186</v>
      </c>
    </row>
    <row r="16" spans="1:11" ht="12.75">
      <c r="A16" s="74" t="s">
        <v>43</v>
      </c>
      <c r="B16" s="75"/>
      <c r="C16" s="76"/>
      <c r="D16" s="18" t="s">
        <v>186</v>
      </c>
      <c r="E16" s="105">
        <f>+E15+6</f>
        <v>71.33</v>
      </c>
      <c r="F16" s="136" t="s">
        <v>144</v>
      </c>
      <c r="G16" s="105">
        <f>+G15+6</f>
        <v>123.71</v>
      </c>
      <c r="H16" s="136" t="s">
        <v>144</v>
      </c>
      <c r="I16" s="105">
        <f>+I15+6</f>
        <v>170.68</v>
      </c>
      <c r="J16" s="136" t="s">
        <v>144</v>
      </c>
      <c r="K16" s="17" t="s">
        <v>186</v>
      </c>
    </row>
    <row r="17" spans="1:11" ht="12.75">
      <c r="A17" s="71" t="s">
        <v>44</v>
      </c>
      <c r="B17" s="14"/>
      <c r="C17" s="17"/>
      <c r="D17" s="77"/>
      <c r="E17" s="77"/>
      <c r="F17" s="138" t="s">
        <v>194</v>
      </c>
      <c r="G17" s="77"/>
      <c r="H17" s="138"/>
      <c r="I17" s="77"/>
      <c r="J17" s="138"/>
      <c r="K17" s="78"/>
    </row>
    <row r="18" spans="1:11" ht="12.75">
      <c r="A18" s="63" t="s">
        <v>45</v>
      </c>
      <c r="B18" s="14"/>
      <c r="C18" s="17"/>
      <c r="D18" s="18" t="s">
        <v>186</v>
      </c>
      <c r="E18" s="105">
        <f>+E16</f>
        <v>71.33</v>
      </c>
      <c r="F18" s="136" t="s">
        <v>144</v>
      </c>
      <c r="G18" s="105">
        <f>+G16</f>
        <v>123.71</v>
      </c>
      <c r="H18" s="136" t="s">
        <v>144</v>
      </c>
      <c r="I18" s="105">
        <f>+I16</f>
        <v>170.68</v>
      </c>
      <c r="J18" s="136" t="s">
        <v>144</v>
      </c>
      <c r="K18" s="17" t="s">
        <v>186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7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7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 t="s">
        <v>160</v>
      </c>
      <c r="B23" s="22" t="s">
        <v>51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2" t="s">
        <v>52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2" t="s">
        <v>53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2" t="s">
        <v>54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0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194</v>
      </c>
      <c r="B28" s="59" t="s">
        <v>194</v>
      </c>
      <c r="C28" s="20"/>
      <c r="D28" s="20"/>
      <c r="E28" s="20"/>
      <c r="F28" s="20"/>
      <c r="G28" s="20"/>
      <c r="H28" s="20"/>
      <c r="I28" s="20"/>
      <c r="J28" s="20"/>
      <c r="K28" s="29"/>
    </row>
    <row r="29" spans="1:11" ht="12.75">
      <c r="A29" s="30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0" t="s">
        <v>56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0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0" t="s">
        <v>465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 t="s">
        <v>140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139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403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20"/>
      <c r="E38" s="20"/>
      <c r="F38" s="20"/>
      <c r="G38" s="20"/>
      <c r="H38" s="20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108</v>
      </c>
      <c r="B47" s="5" t="str">
        <f>'Item 245, pg 40'!B44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107</v>
      </c>
      <c r="B49" s="154">
        <f>'Item 245, pg 40'!B46</f>
        <v>40193</v>
      </c>
      <c r="C49" s="8"/>
      <c r="D49" s="8"/>
      <c r="E49" s="8"/>
      <c r="F49" s="8"/>
      <c r="G49" s="8" t="s">
        <v>134</v>
      </c>
      <c r="H49" s="5"/>
      <c r="K49" s="153">
        <f>'Item 245, pg 40'!K46</f>
        <v>40238</v>
      </c>
    </row>
    <row r="50" spans="1:11" ht="12.75">
      <c r="A50" s="243" t="s">
        <v>99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5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106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sheetProtection/>
  <mergeCells count="5">
    <mergeCell ref="A50:K50"/>
    <mergeCell ref="A7:K7"/>
    <mergeCell ref="A8:K8"/>
    <mergeCell ref="A9:K9"/>
    <mergeCell ref="D13:K13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0.7109375" style="0" customWidth="1"/>
    <col min="2" max="2" width="16.8515625" style="0" customWidth="1"/>
    <col min="3" max="3" width="4.00390625" style="0" customWidth="1"/>
    <col min="4" max="4" width="9.421875" style="0" customWidth="1"/>
    <col min="6" max="6" width="8.28125" style="0" customWidth="1"/>
    <col min="7" max="7" width="4.28125" style="0" customWidth="1"/>
    <col min="9" max="9" width="7.7109375" style="0" customWidth="1"/>
    <col min="10" max="10" width="13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11" t="s">
        <v>194</v>
      </c>
      <c r="G2" s="47" t="s">
        <v>496</v>
      </c>
      <c r="H2" s="242" t="s">
        <v>103</v>
      </c>
      <c r="I2" s="242"/>
      <c r="J2" s="28">
        <v>43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255, pg 42'!C4</f>
        <v>American Disposal Co., Inc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6" t="s">
        <v>64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270" t="s">
        <v>63</v>
      </c>
      <c r="B8" s="242"/>
      <c r="C8" s="242"/>
      <c r="D8" s="242"/>
      <c r="E8" s="242"/>
      <c r="F8" s="242"/>
      <c r="G8" s="242"/>
      <c r="H8" s="242"/>
      <c r="I8" s="242"/>
      <c r="J8" s="269"/>
    </row>
    <row r="9" spans="1:10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6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303</v>
      </c>
      <c r="B13" s="19"/>
      <c r="C13" s="11"/>
      <c r="D13" s="255" t="s">
        <v>39</v>
      </c>
      <c r="E13" s="256"/>
      <c r="F13" s="256"/>
      <c r="G13" s="267"/>
      <c r="H13" s="256"/>
      <c r="I13" s="267"/>
      <c r="J13" s="257"/>
    </row>
    <row r="14" spans="1:10" ht="12.75">
      <c r="A14" s="79" t="s">
        <v>49</v>
      </c>
      <c r="B14" s="72"/>
      <c r="C14" s="73"/>
      <c r="D14" s="18" t="s">
        <v>298</v>
      </c>
      <c r="E14" s="18" t="s">
        <v>349</v>
      </c>
      <c r="F14" s="31" t="s">
        <v>299</v>
      </c>
      <c r="G14" s="17"/>
      <c r="H14" s="14" t="s">
        <v>300</v>
      </c>
      <c r="I14" s="17"/>
      <c r="J14" s="18" t="s">
        <v>48</v>
      </c>
    </row>
    <row r="15" spans="1:10" ht="12.75">
      <c r="A15" s="81" t="s">
        <v>60</v>
      </c>
      <c r="B15" s="14"/>
      <c r="C15" s="17"/>
      <c r="D15" s="18" t="s">
        <v>476</v>
      </c>
      <c r="E15" s="18" t="s">
        <v>478</v>
      </c>
      <c r="F15" s="163">
        <v>136.35</v>
      </c>
      <c r="G15" s="136" t="s">
        <v>144</v>
      </c>
      <c r="H15" s="137">
        <v>204.53</v>
      </c>
      <c r="I15" s="136" t="s">
        <v>144</v>
      </c>
      <c r="J15" s="18" t="s">
        <v>186</v>
      </c>
    </row>
    <row r="16" spans="1:10" ht="12.75">
      <c r="A16" s="74" t="s">
        <v>43</v>
      </c>
      <c r="B16" s="75"/>
      <c r="C16" s="76"/>
      <c r="D16" s="18" t="s">
        <v>477</v>
      </c>
      <c r="E16" s="18" t="s">
        <v>479</v>
      </c>
      <c r="F16" s="105">
        <f>+F15+6</f>
        <v>142.35</v>
      </c>
      <c r="G16" s="136" t="s">
        <v>144</v>
      </c>
      <c r="H16" s="105">
        <f>+H15+6</f>
        <v>210.53</v>
      </c>
      <c r="I16" s="136" t="s">
        <v>144</v>
      </c>
      <c r="J16" s="18" t="s">
        <v>186</v>
      </c>
    </row>
    <row r="17" spans="1:10" ht="12.75">
      <c r="A17" s="71" t="s">
        <v>44</v>
      </c>
      <c r="B17" s="14"/>
      <c r="C17" s="17"/>
      <c r="D17" s="77"/>
      <c r="E17" s="77"/>
      <c r="F17" s="77"/>
      <c r="G17" s="138" t="s">
        <v>194</v>
      </c>
      <c r="H17" s="77"/>
      <c r="I17" s="138"/>
      <c r="J17" s="78"/>
    </row>
    <row r="18" spans="1:10" ht="12.75">
      <c r="A18" s="63" t="s">
        <v>45</v>
      </c>
      <c r="B18" s="14"/>
      <c r="C18" s="17"/>
      <c r="D18" s="18" t="str">
        <f>D16</f>
        <v>$88.42(A)</v>
      </c>
      <c r="E18" s="18" t="str">
        <f>E16</f>
        <v>$115.96(A)</v>
      </c>
      <c r="F18" s="105">
        <f>+F16</f>
        <v>142.35</v>
      </c>
      <c r="G18" s="136" t="s">
        <v>144</v>
      </c>
      <c r="H18" s="105">
        <f>+H16</f>
        <v>210.53</v>
      </c>
      <c r="I18" s="136" t="s">
        <v>144</v>
      </c>
      <c r="J18" s="18" t="s">
        <v>186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37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37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30" t="s">
        <v>50</v>
      </c>
      <c r="B23" s="22" t="s">
        <v>51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30"/>
      <c r="B24" s="22" t="s">
        <v>52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30"/>
      <c r="B25" s="22" t="s">
        <v>53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30"/>
      <c r="B26" s="22" t="s">
        <v>54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30"/>
      <c r="B27" s="22"/>
      <c r="C27" s="5"/>
      <c r="D27" s="5"/>
      <c r="E27" s="5"/>
      <c r="F27" s="5"/>
      <c r="G27" s="5"/>
      <c r="H27" s="5"/>
      <c r="I27" s="5"/>
      <c r="J27" s="6"/>
    </row>
    <row r="28" spans="1:10" ht="12.75">
      <c r="A28" s="43" t="s">
        <v>194</v>
      </c>
      <c r="B28" s="59" t="s">
        <v>194</v>
      </c>
      <c r="C28" s="20"/>
      <c r="D28" s="20"/>
      <c r="E28" s="20"/>
      <c r="F28" s="20"/>
      <c r="G28" s="20"/>
      <c r="H28" s="20"/>
      <c r="I28" s="20"/>
      <c r="J28" s="29"/>
    </row>
    <row r="29" spans="1:10" ht="12.75">
      <c r="A29" s="30"/>
      <c r="B29" s="22"/>
      <c r="C29" s="5"/>
      <c r="D29" s="5"/>
      <c r="E29" s="5"/>
      <c r="F29" s="5"/>
      <c r="G29" s="5"/>
      <c r="H29" s="5"/>
      <c r="I29" s="5"/>
      <c r="J29" s="6"/>
    </row>
    <row r="30" spans="1:10" ht="12.75">
      <c r="A30" s="30" t="s">
        <v>56</v>
      </c>
      <c r="B30" s="22"/>
      <c r="C30" s="5"/>
      <c r="D30" s="5"/>
      <c r="E30" s="5"/>
      <c r="F30" s="5"/>
      <c r="G30" s="5"/>
      <c r="H30" s="5"/>
      <c r="I30" s="5"/>
      <c r="J30" s="6"/>
    </row>
    <row r="31" spans="1:10" ht="12.75">
      <c r="A31" s="30"/>
      <c r="B31" s="22"/>
      <c r="C31" s="5"/>
      <c r="D31" s="5"/>
      <c r="E31" s="5"/>
      <c r="F31" s="5"/>
      <c r="G31" s="5"/>
      <c r="H31" s="5"/>
      <c r="I31" s="5"/>
      <c r="J31" s="6"/>
    </row>
    <row r="32" spans="1:10" ht="12.75">
      <c r="A32" s="30" t="s">
        <v>465</v>
      </c>
      <c r="B32" s="22"/>
      <c r="C32" s="5"/>
      <c r="D32" s="5"/>
      <c r="E32" s="5"/>
      <c r="F32" s="5"/>
      <c r="G32" s="5"/>
      <c r="H32" s="5"/>
      <c r="I32" s="5"/>
      <c r="J32" s="6"/>
    </row>
    <row r="33" spans="1:10" ht="12.75">
      <c r="A33" s="30"/>
      <c r="B33" s="22"/>
      <c r="C33" s="5"/>
      <c r="D33" s="5"/>
      <c r="E33" s="5"/>
      <c r="F33" s="5"/>
      <c r="G33" s="5"/>
      <c r="H33" s="5"/>
      <c r="I33" s="5"/>
      <c r="J33" s="6"/>
    </row>
    <row r="34" spans="1:10" ht="12.75">
      <c r="A34" s="30" t="s">
        <v>112</v>
      </c>
      <c r="B34" s="22"/>
      <c r="C34" s="5"/>
      <c r="D34" s="5"/>
      <c r="E34" s="5"/>
      <c r="F34" s="5"/>
      <c r="G34" s="5"/>
      <c r="H34" s="5"/>
      <c r="I34" s="5"/>
      <c r="J34" s="6"/>
    </row>
    <row r="35" spans="1:10" ht="12.75">
      <c r="A35" s="4" t="s">
        <v>113</v>
      </c>
      <c r="B35" s="22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 t="s">
        <v>403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20"/>
      <c r="E38" s="20"/>
      <c r="F38" s="20"/>
      <c r="G38" s="20"/>
      <c r="H38" s="20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108</v>
      </c>
      <c r="B47" s="5" t="str">
        <f>'Item 255, pg 42'!B47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107</v>
      </c>
      <c r="B49" s="154">
        <f>'Item 255, pg 42'!B49</f>
        <v>40193</v>
      </c>
      <c r="C49" s="8"/>
      <c r="D49" s="8"/>
      <c r="E49" s="8"/>
      <c r="F49" s="8"/>
      <c r="G49" s="8"/>
      <c r="H49" s="8" t="s">
        <v>101</v>
      </c>
      <c r="I49" s="8"/>
      <c r="J49" s="153">
        <f>'Item 255, pg 42'!K49</f>
        <v>40238</v>
      </c>
    </row>
    <row r="50" spans="1:10" ht="12.75">
      <c r="A50" s="243" t="s">
        <v>99</v>
      </c>
      <c r="B50" s="244"/>
      <c r="C50" s="244"/>
      <c r="D50" s="244"/>
      <c r="E50" s="244"/>
      <c r="F50" s="244"/>
      <c r="G50" s="244"/>
      <c r="H50" s="244"/>
      <c r="I50" s="244"/>
      <c r="J50" s="245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106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6">
    <mergeCell ref="D13:J13"/>
    <mergeCell ref="A50:J50"/>
    <mergeCell ref="H2:I2"/>
    <mergeCell ref="A7:J7"/>
    <mergeCell ref="A8:J8"/>
    <mergeCell ref="A9:J9"/>
  </mergeCells>
  <printOptions/>
  <pageMargins left="0.75" right="0.75" top="1" bottom="1" header="0.5" footer="0.5"/>
  <pageSetup fitToHeight="1" fitToWidth="1" horizontalDpi="300" verticalDpi="300" orientation="portrait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6.00390625" style="0" customWidth="1"/>
    <col min="7" max="7" width="4.140625" style="0" customWidth="1"/>
    <col min="9" max="9" width="3.57421875" style="0" customWidth="1"/>
    <col min="11" max="11" width="13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102</v>
      </c>
      <c r="B2" s="47">
        <v>25</v>
      </c>
      <c r="C2" s="5"/>
      <c r="D2" s="5"/>
      <c r="E2" s="5"/>
      <c r="F2" s="5"/>
      <c r="G2" s="47" t="s">
        <v>346</v>
      </c>
      <c r="H2" s="242" t="s">
        <v>103</v>
      </c>
      <c r="I2" s="242"/>
      <c r="J2" s="242"/>
      <c r="K2" s="28">
        <v>44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104</v>
      </c>
      <c r="B4" s="5"/>
      <c r="C4" s="199" t="str">
        <f>'Item 255, pg 43'!C4</f>
        <v>American Disposal Co., Inc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46" t="s">
        <v>64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70" t="s">
        <v>63</v>
      </c>
      <c r="B8" s="242"/>
      <c r="C8" s="242"/>
      <c r="D8" s="242"/>
      <c r="E8" s="242"/>
      <c r="F8" s="242"/>
      <c r="G8" s="242"/>
      <c r="H8" s="242"/>
      <c r="I8" s="242"/>
      <c r="J8" s="242"/>
      <c r="K8" s="269"/>
    </row>
    <row r="9" spans="1:11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69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115</v>
      </c>
      <c r="B13" s="19"/>
      <c r="C13" s="11"/>
      <c r="D13" s="255" t="s">
        <v>39</v>
      </c>
      <c r="E13" s="256"/>
      <c r="F13" s="256"/>
      <c r="G13" s="267"/>
      <c r="H13" s="256"/>
      <c r="I13" s="267"/>
      <c r="J13" s="256"/>
      <c r="K13" s="257"/>
    </row>
    <row r="14" spans="1:11" ht="12.75">
      <c r="A14" s="79" t="s">
        <v>49</v>
      </c>
      <c r="B14" s="72"/>
      <c r="C14" s="73"/>
      <c r="D14" s="18" t="s">
        <v>298</v>
      </c>
      <c r="E14" s="18" t="s">
        <v>349</v>
      </c>
      <c r="F14" s="31" t="s">
        <v>299</v>
      </c>
      <c r="G14" s="17"/>
      <c r="H14" s="14" t="s">
        <v>300</v>
      </c>
      <c r="I14" s="17"/>
      <c r="J14" s="17" t="s">
        <v>48</v>
      </c>
      <c r="K14" s="18" t="s">
        <v>48</v>
      </c>
    </row>
    <row r="15" spans="1:11" ht="12.75">
      <c r="A15" s="81" t="s">
        <v>60</v>
      </c>
      <c r="B15" s="14"/>
      <c r="C15" s="17"/>
      <c r="D15" s="18" t="s">
        <v>186</v>
      </c>
      <c r="E15" s="18" t="s">
        <v>474</v>
      </c>
      <c r="F15" s="163">
        <v>183.89</v>
      </c>
      <c r="G15" s="136" t="s">
        <v>144</v>
      </c>
      <c r="H15" s="137">
        <v>261.45</v>
      </c>
      <c r="I15" s="136" t="s">
        <v>144</v>
      </c>
      <c r="J15" s="17" t="s">
        <v>186</v>
      </c>
      <c r="K15" s="18" t="s">
        <v>186</v>
      </c>
    </row>
    <row r="16" spans="1:11" ht="12.75">
      <c r="A16" s="74" t="s">
        <v>43</v>
      </c>
      <c r="B16" s="75"/>
      <c r="C16" s="76"/>
      <c r="D16" s="18" t="s">
        <v>186</v>
      </c>
      <c r="E16" s="18" t="s">
        <v>475</v>
      </c>
      <c r="F16" s="105">
        <f>+F15+6</f>
        <v>189.89</v>
      </c>
      <c r="G16" s="136" t="s">
        <v>144</v>
      </c>
      <c r="H16" s="105">
        <f>+H15+6</f>
        <v>267.45</v>
      </c>
      <c r="I16" s="136" t="s">
        <v>144</v>
      </c>
      <c r="J16" s="17" t="s">
        <v>186</v>
      </c>
      <c r="K16" s="18" t="s">
        <v>186</v>
      </c>
    </row>
    <row r="17" spans="1:11" ht="12.75">
      <c r="A17" s="71" t="s">
        <v>44</v>
      </c>
      <c r="B17" s="14"/>
      <c r="C17" s="17"/>
      <c r="D17" s="77"/>
      <c r="E17" s="77"/>
      <c r="F17" s="77"/>
      <c r="G17" s="138"/>
      <c r="H17" s="77"/>
      <c r="I17" s="138" t="s">
        <v>194</v>
      </c>
      <c r="J17" s="77"/>
      <c r="K17" s="78"/>
    </row>
    <row r="18" spans="1:11" ht="12.75">
      <c r="A18" s="63" t="s">
        <v>45</v>
      </c>
      <c r="B18" s="14"/>
      <c r="C18" s="17"/>
      <c r="D18" s="18" t="s">
        <v>186</v>
      </c>
      <c r="E18" s="18" t="str">
        <f>E16</f>
        <v>143.95(A)</v>
      </c>
      <c r="F18" s="105">
        <f>+F16</f>
        <v>189.89</v>
      </c>
      <c r="G18" s="136" t="s">
        <v>144</v>
      </c>
      <c r="H18" s="105">
        <f>+H16</f>
        <v>267.45</v>
      </c>
      <c r="I18" s="136" t="s">
        <v>144</v>
      </c>
      <c r="J18" s="17" t="s">
        <v>186</v>
      </c>
      <c r="K18" s="18" t="s">
        <v>186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7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7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 t="s">
        <v>50</v>
      </c>
      <c r="B23" s="22" t="s">
        <v>51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2" t="s">
        <v>52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2" t="s">
        <v>53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2" t="s">
        <v>54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0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194</v>
      </c>
      <c r="B28" s="59" t="s">
        <v>194</v>
      </c>
      <c r="C28" s="20"/>
      <c r="D28" s="20"/>
      <c r="E28" s="20"/>
      <c r="F28" s="20"/>
      <c r="G28" s="20"/>
      <c r="H28" s="20"/>
      <c r="I28" s="20"/>
      <c r="J28" s="20"/>
      <c r="K28" s="29"/>
    </row>
    <row r="29" spans="1:11" ht="12.75">
      <c r="A29" s="30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0" t="s">
        <v>56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0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0" t="s">
        <v>465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 t="s">
        <v>112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113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403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20"/>
      <c r="E38" s="20"/>
      <c r="F38" s="20"/>
      <c r="G38" s="20"/>
      <c r="H38" s="20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108</v>
      </c>
      <c r="B47" s="5" t="str">
        <f>'Item 255, pg 43'!B47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107</v>
      </c>
      <c r="B49" s="154">
        <f>'Item 255, pg 43'!B49</f>
        <v>40193</v>
      </c>
      <c r="C49" s="8"/>
      <c r="D49" s="8"/>
      <c r="E49" s="8"/>
      <c r="F49" s="8"/>
      <c r="G49" s="8"/>
      <c r="H49" s="8" t="s">
        <v>135</v>
      </c>
      <c r="I49" s="8"/>
      <c r="J49" s="8"/>
      <c r="K49" s="153">
        <f>'Item 255, pg 43'!J49</f>
        <v>40238</v>
      </c>
    </row>
    <row r="50" spans="1:11" ht="12.75">
      <c r="A50" s="243" t="s">
        <v>99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5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106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sheetProtection/>
  <mergeCells count="6">
    <mergeCell ref="D13:K13"/>
    <mergeCell ref="A50:K50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6.28125" style="0" customWidth="1"/>
    <col min="3" max="3" width="4.28125" style="0" customWidth="1"/>
    <col min="7" max="7" width="3.57421875" style="0" customWidth="1"/>
    <col min="9" max="9" width="3.8515625" style="0" customWidth="1"/>
    <col min="11" max="11" width="14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102</v>
      </c>
      <c r="B2" s="47">
        <v>25</v>
      </c>
      <c r="C2" s="5"/>
      <c r="D2" s="5"/>
      <c r="E2" s="5"/>
      <c r="F2" s="5"/>
      <c r="G2" s="8" t="s">
        <v>346</v>
      </c>
      <c r="H2" s="242" t="s">
        <v>103</v>
      </c>
      <c r="I2" s="242"/>
      <c r="J2" s="242"/>
      <c r="K2" s="28">
        <v>45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104</v>
      </c>
      <c r="B4" s="5"/>
      <c r="C4" s="199" t="str">
        <f>'Item 255, pg 44'!C4</f>
        <v>American Disposal Co., Inc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46" t="s">
        <v>64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70" t="s">
        <v>63</v>
      </c>
      <c r="B8" s="242"/>
      <c r="C8" s="242"/>
      <c r="D8" s="242"/>
      <c r="E8" s="242"/>
      <c r="F8" s="242"/>
      <c r="G8" s="242"/>
      <c r="H8" s="242"/>
      <c r="I8" s="242"/>
      <c r="J8" s="242"/>
      <c r="K8" s="269"/>
    </row>
    <row r="9" spans="1:11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69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304</v>
      </c>
      <c r="B13" s="19"/>
      <c r="C13" s="11"/>
      <c r="D13" s="255" t="s">
        <v>39</v>
      </c>
      <c r="E13" s="256"/>
      <c r="F13" s="256"/>
      <c r="G13" s="267"/>
      <c r="H13" s="256"/>
      <c r="I13" s="267"/>
      <c r="J13" s="256"/>
      <c r="K13" s="257"/>
    </row>
    <row r="14" spans="1:11" ht="12.75">
      <c r="A14" s="79" t="s">
        <v>49</v>
      </c>
      <c r="B14" s="72"/>
      <c r="C14" s="73"/>
      <c r="D14" s="82" t="s">
        <v>61</v>
      </c>
      <c r="E14" s="18" t="s">
        <v>298</v>
      </c>
      <c r="F14" s="31" t="s">
        <v>299</v>
      </c>
      <c r="G14" s="17"/>
      <c r="H14" s="14" t="s">
        <v>300</v>
      </c>
      <c r="I14" s="17"/>
      <c r="J14" s="17" t="s">
        <v>48</v>
      </c>
      <c r="K14" s="18" t="s">
        <v>48</v>
      </c>
    </row>
    <row r="15" spans="1:11" ht="12.75">
      <c r="A15" s="81" t="s">
        <v>60</v>
      </c>
      <c r="B15" s="14"/>
      <c r="C15" s="17"/>
      <c r="D15" s="18" t="s">
        <v>186</v>
      </c>
      <c r="E15" s="18" t="s">
        <v>186</v>
      </c>
      <c r="F15" s="163">
        <v>202.15</v>
      </c>
      <c r="G15" s="136" t="s">
        <v>144</v>
      </c>
      <c r="H15" s="137">
        <v>287.2</v>
      </c>
      <c r="I15" s="136" t="s">
        <v>144</v>
      </c>
      <c r="J15" s="17" t="s">
        <v>186</v>
      </c>
      <c r="K15" s="18" t="s">
        <v>186</v>
      </c>
    </row>
    <row r="16" spans="1:11" ht="12.75">
      <c r="A16" s="74" t="s">
        <v>43</v>
      </c>
      <c r="B16" s="75"/>
      <c r="C16" s="76"/>
      <c r="D16" s="18" t="s">
        <v>186</v>
      </c>
      <c r="E16" s="18" t="s">
        <v>186</v>
      </c>
      <c r="F16" s="105">
        <f>+F15+6</f>
        <v>208.15</v>
      </c>
      <c r="G16" s="136" t="s">
        <v>144</v>
      </c>
      <c r="H16" s="105">
        <f>+H15+6</f>
        <v>293.2</v>
      </c>
      <c r="I16" s="136" t="s">
        <v>144</v>
      </c>
      <c r="J16" s="17" t="s">
        <v>186</v>
      </c>
      <c r="K16" s="18" t="s">
        <v>186</v>
      </c>
    </row>
    <row r="17" spans="1:11" ht="12.75">
      <c r="A17" s="71" t="s">
        <v>44</v>
      </c>
      <c r="B17" s="14"/>
      <c r="C17" s="17"/>
      <c r="D17" s="77"/>
      <c r="E17" s="77"/>
      <c r="F17" s="77"/>
      <c r="G17" s="138"/>
      <c r="H17" s="77"/>
      <c r="I17" s="138"/>
      <c r="J17" s="77"/>
      <c r="K17" s="78"/>
    </row>
    <row r="18" spans="1:11" ht="12.75">
      <c r="A18" s="63" t="s">
        <v>45</v>
      </c>
      <c r="B18" s="14"/>
      <c r="C18" s="17"/>
      <c r="D18" s="18" t="s">
        <v>186</v>
      </c>
      <c r="E18" s="18" t="s">
        <v>186</v>
      </c>
      <c r="F18" s="105">
        <f>+F16</f>
        <v>208.15</v>
      </c>
      <c r="G18" s="136" t="s">
        <v>144</v>
      </c>
      <c r="H18" s="105">
        <f>+H16</f>
        <v>293.2</v>
      </c>
      <c r="I18" s="136" t="s">
        <v>144</v>
      </c>
      <c r="J18" s="17" t="s">
        <v>186</v>
      </c>
      <c r="K18" s="18" t="s">
        <v>186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7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7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 t="s">
        <v>50</v>
      </c>
      <c r="B23" s="22" t="s">
        <v>51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2" t="s">
        <v>52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2" t="s">
        <v>53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2" t="s">
        <v>54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0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194</v>
      </c>
      <c r="B28" s="59" t="s">
        <v>194</v>
      </c>
      <c r="C28" s="20"/>
      <c r="D28" s="20"/>
      <c r="E28" s="20"/>
      <c r="F28" s="20"/>
      <c r="G28" s="20"/>
      <c r="H28" s="20"/>
      <c r="I28" s="20"/>
      <c r="J28" s="20"/>
      <c r="K28" s="29"/>
    </row>
    <row r="29" spans="1:11" ht="12.75">
      <c r="A29" s="30"/>
      <c r="B29" s="22" t="s">
        <v>169</v>
      </c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2"/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0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0" t="s">
        <v>56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 t="s">
        <v>465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30"/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30" t="s">
        <v>112</v>
      </c>
      <c r="B36" s="22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113</v>
      </c>
      <c r="B37" s="22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403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20"/>
      <c r="E40" s="20"/>
      <c r="F40" s="20"/>
      <c r="G40" s="20"/>
      <c r="H40" s="20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108</v>
      </c>
      <c r="B49" s="5" t="str">
        <f>'Item 255, pg 44'!B47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107</v>
      </c>
      <c r="B51" s="154">
        <f>'Item 255, pg 44'!B49</f>
        <v>40193</v>
      </c>
      <c r="C51" s="8"/>
      <c r="D51" s="8"/>
      <c r="E51" s="8"/>
      <c r="F51" s="8"/>
      <c r="G51" s="8"/>
      <c r="H51" s="8" t="s">
        <v>132</v>
      </c>
      <c r="I51" s="8"/>
      <c r="J51" s="8"/>
      <c r="K51" s="153">
        <f>'Item 255, pg 44'!K49</f>
        <v>40238</v>
      </c>
    </row>
    <row r="52" spans="1:11" ht="12.75">
      <c r="A52" s="243" t="s">
        <v>99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5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106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0.00390625" style="0" customWidth="1"/>
    <col min="2" max="2" width="18.28125" style="0" customWidth="1"/>
    <col min="9" max="9" width="7.7109375" style="0" customWidth="1"/>
    <col min="10" max="10" width="13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f>25</f>
        <v>25</v>
      </c>
      <c r="C2" s="5"/>
      <c r="D2" s="5"/>
      <c r="E2" s="5"/>
      <c r="F2" s="5"/>
      <c r="G2" s="47" t="s">
        <v>352</v>
      </c>
      <c r="H2" s="242" t="s">
        <v>103</v>
      </c>
      <c r="I2" s="242"/>
      <c r="J2" s="28">
        <v>17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55,60, pg 16'!C4</f>
        <v>American Disposal Co., Inc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9" t="s">
        <v>188</v>
      </c>
      <c r="B7" s="247"/>
      <c r="C7" s="247"/>
      <c r="D7" s="247"/>
      <c r="E7" s="247"/>
      <c r="F7" s="247"/>
      <c r="G7" s="247"/>
      <c r="H7" s="247"/>
      <c r="I7" s="247"/>
      <c r="J7" s="24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189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30" t="s">
        <v>190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191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/>
      <c r="C13" s="11"/>
      <c r="D13" s="44" t="s">
        <v>192</v>
      </c>
      <c r="E13" s="19"/>
      <c r="F13" s="45" t="s">
        <v>193</v>
      </c>
      <c r="G13" s="5"/>
      <c r="H13" s="19"/>
      <c r="I13" s="11"/>
      <c r="J13" s="6"/>
    </row>
    <row r="14" spans="1:10" ht="18" customHeight="1">
      <c r="A14" s="4"/>
      <c r="B14" s="19"/>
      <c r="C14" s="11"/>
      <c r="D14" s="13" t="s">
        <v>195</v>
      </c>
      <c r="E14" s="19" t="s">
        <v>202</v>
      </c>
      <c r="F14" s="118">
        <v>8.25</v>
      </c>
      <c r="G14" s="59" t="s">
        <v>145</v>
      </c>
      <c r="H14" s="19"/>
      <c r="I14" s="11"/>
      <c r="J14" s="6"/>
    </row>
    <row r="15" spans="1:10" ht="18" customHeight="1">
      <c r="A15" s="4"/>
      <c r="B15" s="5"/>
      <c r="C15" s="5"/>
      <c r="D15" s="13" t="s">
        <v>196</v>
      </c>
      <c r="E15" s="19" t="s">
        <v>202</v>
      </c>
      <c r="F15" s="101">
        <v>15.5</v>
      </c>
      <c r="G15" s="59" t="s">
        <v>145</v>
      </c>
      <c r="H15" s="5"/>
      <c r="I15" s="5"/>
      <c r="J15" s="6"/>
    </row>
    <row r="16" spans="1:10" ht="18" customHeight="1">
      <c r="A16" s="4"/>
      <c r="B16" s="5"/>
      <c r="C16" s="5"/>
      <c r="D16" s="13" t="s">
        <v>197</v>
      </c>
      <c r="E16" s="19" t="s">
        <v>202</v>
      </c>
      <c r="F16" s="101">
        <v>15.5</v>
      </c>
      <c r="G16" s="59" t="s">
        <v>145</v>
      </c>
      <c r="H16" s="5"/>
      <c r="I16" s="5"/>
      <c r="J16" s="6"/>
    </row>
    <row r="17" spans="1:10" ht="18" customHeight="1">
      <c r="A17" s="4"/>
      <c r="B17" s="5"/>
      <c r="C17" s="5"/>
      <c r="D17" s="13" t="s">
        <v>198</v>
      </c>
      <c r="E17" s="19" t="s">
        <v>202</v>
      </c>
      <c r="F17" s="101">
        <v>15.5</v>
      </c>
      <c r="G17" s="59" t="s">
        <v>145</v>
      </c>
      <c r="H17" s="5"/>
      <c r="I17" s="5"/>
      <c r="J17" s="6"/>
    </row>
    <row r="18" spans="1:10" ht="18" customHeight="1">
      <c r="A18" s="21"/>
      <c r="B18" s="20"/>
      <c r="C18" s="20"/>
      <c r="D18" s="13" t="s">
        <v>199</v>
      </c>
      <c r="E18" s="19" t="s">
        <v>202</v>
      </c>
      <c r="F18" s="87">
        <v>89</v>
      </c>
      <c r="G18" s="59" t="s">
        <v>145</v>
      </c>
      <c r="H18" s="20"/>
      <c r="I18" s="20"/>
      <c r="J18" s="29"/>
    </row>
    <row r="19" spans="1:10" ht="18" customHeight="1">
      <c r="A19" s="4"/>
      <c r="B19" s="5"/>
      <c r="C19" s="5"/>
      <c r="D19" s="13" t="s">
        <v>200</v>
      </c>
      <c r="E19" s="19" t="s">
        <v>202</v>
      </c>
      <c r="F19" s="87">
        <v>15.4</v>
      </c>
      <c r="G19" s="59" t="s">
        <v>145</v>
      </c>
      <c r="H19" s="5"/>
      <c r="I19" s="5"/>
      <c r="J19" s="6"/>
    </row>
    <row r="20" spans="1:10" ht="18" customHeight="1">
      <c r="A20" s="4"/>
      <c r="B20" s="5"/>
      <c r="C20" s="25"/>
      <c r="D20" s="13" t="s">
        <v>340</v>
      </c>
      <c r="E20" s="19" t="s">
        <v>202</v>
      </c>
      <c r="F20" s="101">
        <v>10.5</v>
      </c>
      <c r="G20" s="59" t="s">
        <v>145</v>
      </c>
      <c r="H20" s="5"/>
      <c r="I20" s="5"/>
      <c r="J20" s="6"/>
    </row>
    <row r="21" spans="1:10" ht="18" customHeight="1">
      <c r="A21" s="4"/>
      <c r="B21" s="5"/>
      <c r="C21" s="25"/>
      <c r="D21" s="13" t="s">
        <v>342</v>
      </c>
      <c r="E21" s="19" t="s">
        <v>202</v>
      </c>
      <c r="F21" s="101">
        <v>10.5</v>
      </c>
      <c r="G21" s="59" t="s">
        <v>145</v>
      </c>
      <c r="H21" s="5"/>
      <c r="I21" s="5"/>
      <c r="J21" s="6"/>
    </row>
    <row r="22" spans="1:10" ht="18" customHeight="1">
      <c r="A22" s="4"/>
      <c r="B22" s="5"/>
      <c r="C22" s="5"/>
      <c r="D22" s="13" t="s">
        <v>343</v>
      </c>
      <c r="E22" s="19" t="s">
        <v>202</v>
      </c>
      <c r="F22" s="87">
        <v>15.4</v>
      </c>
      <c r="G22" s="59" t="s">
        <v>145</v>
      </c>
      <c r="H22" s="5"/>
      <c r="I22" s="5"/>
      <c r="J22" s="6"/>
    </row>
    <row r="23" spans="1:10" ht="18" customHeight="1">
      <c r="A23" s="4"/>
      <c r="B23" s="5"/>
      <c r="C23" s="5"/>
      <c r="D23" s="13" t="s">
        <v>201</v>
      </c>
      <c r="E23" s="19" t="s">
        <v>202</v>
      </c>
      <c r="F23" s="22" t="s">
        <v>214</v>
      </c>
      <c r="G23" s="5"/>
      <c r="H23" s="5"/>
      <c r="I23" s="5"/>
      <c r="J23" s="6"/>
    </row>
    <row r="24" spans="1:10" ht="18" customHeight="1">
      <c r="A24" s="4"/>
      <c r="B24" s="5"/>
      <c r="C24" s="5"/>
      <c r="D24" s="13" t="s">
        <v>201</v>
      </c>
      <c r="E24" s="19" t="s">
        <v>202</v>
      </c>
      <c r="F24" s="22" t="s">
        <v>214</v>
      </c>
      <c r="G24" s="5"/>
      <c r="H24" s="5"/>
      <c r="I24" s="5"/>
      <c r="J24" s="6"/>
    </row>
    <row r="25" spans="1:10" ht="12.75">
      <c r="A25" s="4"/>
      <c r="B25" s="5"/>
      <c r="C25" s="5"/>
      <c r="D25" s="13"/>
      <c r="E25" s="5"/>
      <c r="F25" s="5"/>
      <c r="G25" s="5"/>
      <c r="H25" s="5"/>
      <c r="I25" s="5"/>
      <c r="J25" s="6"/>
    </row>
    <row r="26" spans="1:10" ht="12.75">
      <c r="A26" s="4" t="s">
        <v>203</v>
      </c>
      <c r="B26" s="5"/>
      <c r="C26" s="5"/>
      <c r="D26" s="13"/>
      <c r="E26" s="5"/>
      <c r="F26" s="5"/>
      <c r="G26" s="5"/>
      <c r="H26" s="5"/>
      <c r="I26" s="5"/>
      <c r="J26" s="6"/>
    </row>
    <row r="27" spans="1:10" ht="12.75">
      <c r="A27" s="4" t="s">
        <v>208</v>
      </c>
      <c r="B27" s="5"/>
      <c r="C27" s="5"/>
      <c r="D27" s="13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13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21"/>
      <c r="B31" s="20"/>
      <c r="C31" s="20"/>
      <c r="D31" s="20"/>
      <c r="E31" s="20"/>
      <c r="F31" s="20"/>
      <c r="G31" s="20"/>
      <c r="H31" s="20"/>
      <c r="I31" s="20"/>
      <c r="J31" s="29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35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108</v>
      </c>
      <c r="B46" s="5" t="str">
        <f>'Item 55,60, pg 16'!B52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107</v>
      </c>
      <c r="B48" s="154">
        <f>'Item 55,60, pg 16'!B54</f>
        <v>40193</v>
      </c>
      <c r="C48" s="8"/>
      <c r="D48" s="8"/>
      <c r="E48" s="8"/>
      <c r="F48" s="8"/>
      <c r="G48" s="8"/>
      <c r="H48" s="8" t="s">
        <v>136</v>
      </c>
      <c r="I48" s="8"/>
      <c r="J48" s="153">
        <f>'Item 55,60, pg 16'!J54</f>
        <v>40238</v>
      </c>
    </row>
    <row r="49" spans="1:10" ht="12.75">
      <c r="A49" s="243" t="s">
        <v>99</v>
      </c>
      <c r="B49" s="244"/>
      <c r="C49" s="244"/>
      <c r="D49" s="244"/>
      <c r="E49" s="244"/>
      <c r="F49" s="244"/>
      <c r="G49" s="244"/>
      <c r="H49" s="244"/>
      <c r="I49" s="244"/>
      <c r="J49" s="245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106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3">
    <mergeCell ref="H2:I2"/>
    <mergeCell ref="A49:J49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00390625" style="0" customWidth="1"/>
    <col min="12" max="12" width="3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102</v>
      </c>
      <c r="B2" s="47">
        <v>25</v>
      </c>
      <c r="C2" s="5"/>
      <c r="D2" s="5"/>
      <c r="E2" s="5"/>
      <c r="F2" s="5"/>
      <c r="G2" s="5"/>
      <c r="H2" s="5"/>
      <c r="I2" s="47" t="s">
        <v>345</v>
      </c>
      <c r="J2" s="5" t="s">
        <v>91</v>
      </c>
      <c r="K2" s="5"/>
      <c r="L2" s="167">
        <v>46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104</v>
      </c>
      <c r="B4" s="5"/>
      <c r="C4" s="5"/>
      <c r="D4" s="199" t="str">
        <f>'Item 255, pg 45'!C4</f>
        <v>American Disposal Co., Inc G-87</v>
      </c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246" t="s">
        <v>64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6"/>
    </row>
    <row r="8" spans="1:12" ht="12.75">
      <c r="A8" s="270" t="s">
        <v>116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6"/>
    </row>
    <row r="9" spans="1:12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114</v>
      </c>
      <c r="B13" s="19"/>
      <c r="C13" s="11"/>
      <c r="D13" s="255" t="s">
        <v>39</v>
      </c>
      <c r="E13" s="256"/>
      <c r="F13" s="267"/>
      <c r="G13" s="256"/>
      <c r="H13" s="267"/>
      <c r="I13" s="256"/>
      <c r="J13" s="267"/>
      <c r="K13" s="267"/>
      <c r="L13" s="6"/>
    </row>
    <row r="14" spans="1:12" ht="12.75">
      <c r="A14" s="79" t="s">
        <v>49</v>
      </c>
      <c r="B14" s="72"/>
      <c r="C14" s="73"/>
      <c r="D14" s="82" t="s">
        <v>61</v>
      </c>
      <c r="E14" s="31" t="s">
        <v>298</v>
      </c>
      <c r="F14" s="17"/>
      <c r="G14" s="14" t="s">
        <v>299</v>
      </c>
      <c r="H14" s="17"/>
      <c r="I14" s="14" t="s">
        <v>300</v>
      </c>
      <c r="J14" s="17"/>
      <c r="K14" s="14" t="s">
        <v>300</v>
      </c>
      <c r="L14" s="17"/>
    </row>
    <row r="15" spans="1:12" ht="12.75">
      <c r="A15" s="81" t="s">
        <v>60</v>
      </c>
      <c r="B15" s="14"/>
      <c r="C15" s="17"/>
      <c r="D15" s="18" t="s">
        <v>186</v>
      </c>
      <c r="E15" s="163">
        <v>82.68</v>
      </c>
      <c r="F15" s="136" t="s">
        <v>144</v>
      </c>
      <c r="G15" s="137">
        <v>152.43</v>
      </c>
      <c r="H15" s="136" t="s">
        <v>144</v>
      </c>
      <c r="I15" s="137">
        <v>216.78</v>
      </c>
      <c r="J15" s="136" t="s">
        <v>144</v>
      </c>
      <c r="K15" s="8" t="s">
        <v>186</v>
      </c>
      <c r="L15" s="9"/>
    </row>
    <row r="16" spans="1:12" ht="12.75">
      <c r="A16" s="74" t="s">
        <v>43</v>
      </c>
      <c r="B16" s="75"/>
      <c r="C16" s="76"/>
      <c r="D16" s="18" t="s">
        <v>186</v>
      </c>
      <c r="E16" s="105">
        <f>+E15+6</f>
        <v>88.68</v>
      </c>
      <c r="F16" s="136" t="s">
        <v>144</v>
      </c>
      <c r="G16" s="105">
        <f>+G15+6</f>
        <v>158.43</v>
      </c>
      <c r="H16" s="136" t="s">
        <v>144</v>
      </c>
      <c r="I16" s="105">
        <f>+I15+6</f>
        <v>222.78</v>
      </c>
      <c r="J16" s="136" t="s">
        <v>144</v>
      </c>
      <c r="K16" s="14" t="s">
        <v>186</v>
      </c>
      <c r="L16" s="17"/>
    </row>
    <row r="17" spans="1:12" ht="12.75">
      <c r="A17" s="71" t="s">
        <v>44</v>
      </c>
      <c r="B17" s="14"/>
      <c r="C17" s="17"/>
      <c r="D17" s="77"/>
      <c r="E17" s="77"/>
      <c r="F17" s="138"/>
      <c r="G17" s="77"/>
      <c r="H17" s="138"/>
      <c r="I17" s="77"/>
      <c r="J17" s="138"/>
      <c r="K17" s="182"/>
      <c r="L17" s="17"/>
    </row>
    <row r="18" spans="1:12" ht="12.75">
      <c r="A18" s="63" t="s">
        <v>45</v>
      </c>
      <c r="B18" s="14"/>
      <c r="C18" s="17"/>
      <c r="D18" s="18" t="s">
        <v>186</v>
      </c>
      <c r="E18" s="105">
        <f>+E16</f>
        <v>88.68</v>
      </c>
      <c r="F18" s="136" t="s">
        <v>144</v>
      </c>
      <c r="G18" s="105">
        <f>+G16</f>
        <v>158.43</v>
      </c>
      <c r="H18" s="136" t="s">
        <v>144</v>
      </c>
      <c r="I18" s="105">
        <f>+I16</f>
        <v>222.78</v>
      </c>
      <c r="J18" s="136" t="s">
        <v>144</v>
      </c>
      <c r="K18" s="14" t="s">
        <v>186</v>
      </c>
      <c r="L18" s="17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7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7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0" t="s">
        <v>50</v>
      </c>
      <c r="B23" s="22" t="s">
        <v>51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0"/>
      <c r="B24" s="22" t="s">
        <v>52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0"/>
      <c r="B25" s="22" t="s">
        <v>53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0"/>
      <c r="B26" s="22" t="s">
        <v>54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0"/>
      <c r="B27" s="22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3" t="s">
        <v>194</v>
      </c>
      <c r="B28" s="59" t="s">
        <v>194</v>
      </c>
      <c r="C28" s="20"/>
      <c r="D28" s="20"/>
      <c r="E28" s="20"/>
      <c r="F28" s="20"/>
      <c r="G28" s="20"/>
      <c r="H28" s="20"/>
      <c r="I28" s="20"/>
      <c r="J28" s="20"/>
      <c r="K28" s="20"/>
      <c r="L28" s="6"/>
    </row>
    <row r="29" spans="1:12" ht="12.75">
      <c r="A29" s="30"/>
      <c r="B29" s="22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30" t="s">
        <v>56</v>
      </c>
      <c r="B30" s="22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0"/>
      <c r="B31" s="22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30" t="s">
        <v>465</v>
      </c>
      <c r="B32" s="22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0"/>
      <c r="B33" s="22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0" t="s">
        <v>112</v>
      </c>
      <c r="B34" s="22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113</v>
      </c>
      <c r="B35" s="22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 t="s">
        <v>404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 t="s">
        <v>405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 t="s">
        <v>226</v>
      </c>
      <c r="B40" s="5"/>
      <c r="C40" s="5"/>
      <c r="D40" s="20"/>
      <c r="E40" s="20"/>
      <c r="F40" s="20"/>
      <c r="G40" s="20"/>
      <c r="H40" s="20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 t="s">
        <v>466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38" t="s">
        <v>407</v>
      </c>
      <c r="F47" s="38"/>
      <c r="G47" s="5"/>
      <c r="H47" s="5"/>
      <c r="I47" s="5"/>
      <c r="J47" s="5"/>
      <c r="K47" s="5"/>
      <c r="L47" s="6"/>
    </row>
    <row r="48" spans="1:12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9"/>
    </row>
    <row r="49" spans="1:12" ht="12.75">
      <c r="A49" s="4" t="s">
        <v>108</v>
      </c>
      <c r="B49" s="5" t="str">
        <f>'Item 255, pg 45'!B49</f>
        <v>Irmgard R Wilcox</v>
      </c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7" t="s">
        <v>107</v>
      </c>
      <c r="B51" s="154">
        <f>'Item 255, pg 45'!B51</f>
        <v>40193</v>
      </c>
      <c r="C51" s="8"/>
      <c r="D51" s="8"/>
      <c r="E51" s="8"/>
      <c r="F51" s="8"/>
      <c r="G51" s="8"/>
      <c r="H51" s="8" t="s">
        <v>101</v>
      </c>
      <c r="I51" s="8"/>
      <c r="J51" s="8" t="s">
        <v>194</v>
      </c>
      <c r="K51" s="184">
        <f>'Item 255, pg 45'!K51</f>
        <v>40238</v>
      </c>
      <c r="L51" s="183"/>
    </row>
    <row r="52" spans="1:12" ht="12.75">
      <c r="A52" s="243" t="s">
        <v>99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60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 t="s">
        <v>106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9"/>
    </row>
  </sheetData>
  <sheetProtection/>
  <mergeCells count="5">
    <mergeCell ref="D13:K13"/>
    <mergeCell ref="A52:K5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10.28125" style="0" customWidth="1"/>
    <col min="5" max="5" width="9.57421875" style="0" customWidth="1"/>
    <col min="6" max="6" width="9.8515625" style="0" customWidth="1"/>
    <col min="7" max="7" width="2.8515625" style="0" customWidth="1"/>
    <col min="8" max="8" width="9.28125" style="0" customWidth="1"/>
    <col min="9" max="9" width="3.8515625" style="0" customWidth="1"/>
    <col min="11" max="11" width="16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102</v>
      </c>
      <c r="B2" s="47">
        <v>25</v>
      </c>
      <c r="C2" s="5"/>
      <c r="D2" s="5"/>
      <c r="E2" s="5"/>
      <c r="F2" s="5"/>
      <c r="G2" s="8" t="s">
        <v>497</v>
      </c>
      <c r="H2" s="242" t="s">
        <v>103</v>
      </c>
      <c r="I2" s="242"/>
      <c r="J2" s="242"/>
      <c r="K2" s="28">
        <v>47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104</v>
      </c>
      <c r="B4" s="5"/>
      <c r="C4" s="199" t="str">
        <f>'Item 255, pg 46'!D4</f>
        <v>American Disposal Co., Inc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46" t="s">
        <v>64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70" t="s">
        <v>116</v>
      </c>
      <c r="B8" s="242"/>
      <c r="C8" s="242"/>
      <c r="D8" s="242"/>
      <c r="E8" s="242"/>
      <c r="F8" s="242"/>
      <c r="G8" s="242"/>
      <c r="H8" s="242"/>
      <c r="I8" s="242"/>
      <c r="J8" s="242"/>
      <c r="K8" s="269"/>
    </row>
    <row r="9" spans="1:11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69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303</v>
      </c>
      <c r="B13" s="19"/>
      <c r="C13" s="11"/>
      <c r="D13" s="255" t="s">
        <v>39</v>
      </c>
      <c r="E13" s="256"/>
      <c r="F13" s="256"/>
      <c r="G13" s="267"/>
      <c r="H13" s="256"/>
      <c r="I13" s="267"/>
      <c r="J13" s="256"/>
      <c r="K13" s="257"/>
    </row>
    <row r="14" spans="1:11" ht="12.75">
      <c r="A14" s="79" t="s">
        <v>49</v>
      </c>
      <c r="B14" s="72"/>
      <c r="C14" s="73"/>
      <c r="D14" s="18" t="s">
        <v>298</v>
      </c>
      <c r="E14" s="18" t="s">
        <v>349</v>
      </c>
      <c r="F14" s="31" t="s">
        <v>299</v>
      </c>
      <c r="G14" s="17"/>
      <c r="H14" s="14" t="s">
        <v>300</v>
      </c>
      <c r="I14" s="17"/>
      <c r="J14" s="17" t="s">
        <v>48</v>
      </c>
      <c r="K14" s="18" t="s">
        <v>48</v>
      </c>
    </row>
    <row r="15" spans="1:11" ht="12.75">
      <c r="A15" s="81" t="s">
        <v>60</v>
      </c>
      <c r="B15" s="14"/>
      <c r="C15" s="17"/>
      <c r="D15" s="18" t="s">
        <v>469</v>
      </c>
      <c r="E15" s="18" t="s">
        <v>471</v>
      </c>
      <c r="F15" s="192">
        <v>182.91</v>
      </c>
      <c r="G15" s="136" t="s">
        <v>144</v>
      </c>
      <c r="H15" s="194">
        <v>274.38</v>
      </c>
      <c r="I15" s="136" t="s">
        <v>144</v>
      </c>
      <c r="J15" s="17" t="s">
        <v>186</v>
      </c>
      <c r="K15" s="18" t="s">
        <v>186</v>
      </c>
    </row>
    <row r="16" spans="1:11" ht="12.75">
      <c r="A16" s="74" t="s">
        <v>43</v>
      </c>
      <c r="B16" s="75"/>
      <c r="C16" s="76"/>
      <c r="D16" s="18" t="s">
        <v>470</v>
      </c>
      <c r="E16" s="18" t="s">
        <v>472</v>
      </c>
      <c r="F16" s="97">
        <f>+F15+6</f>
        <v>188.91</v>
      </c>
      <c r="G16" s="136" t="s">
        <v>144</v>
      </c>
      <c r="H16" s="97">
        <f>+H15+6</f>
        <v>280.38</v>
      </c>
      <c r="I16" s="136" t="s">
        <v>144</v>
      </c>
      <c r="J16" s="17" t="s">
        <v>186</v>
      </c>
      <c r="K16" s="18" t="s">
        <v>186</v>
      </c>
    </row>
    <row r="17" spans="1:11" ht="12.75">
      <c r="A17" s="71" t="s">
        <v>44</v>
      </c>
      <c r="B17" s="14"/>
      <c r="C17" s="17"/>
      <c r="D17" s="77"/>
      <c r="E17" s="77"/>
      <c r="F17" s="193"/>
      <c r="G17" s="138"/>
      <c r="H17" s="193"/>
      <c r="I17" s="138"/>
      <c r="J17" s="77"/>
      <c r="K17" s="78"/>
    </row>
    <row r="18" spans="1:11" ht="12.75">
      <c r="A18" s="63" t="s">
        <v>45</v>
      </c>
      <c r="B18" s="14"/>
      <c r="C18" s="17"/>
      <c r="D18" s="18" t="str">
        <f>D16</f>
        <v>$111.70(A)</v>
      </c>
      <c r="E18" s="18" t="str">
        <f>E16</f>
        <v>$150.89(A)</v>
      </c>
      <c r="F18" s="97">
        <f>+F16</f>
        <v>188.91</v>
      </c>
      <c r="G18" s="136" t="s">
        <v>144</v>
      </c>
      <c r="H18" s="97">
        <f>+H16</f>
        <v>280.38</v>
      </c>
      <c r="I18" s="136" t="s">
        <v>144</v>
      </c>
      <c r="J18" s="17" t="s">
        <v>186</v>
      </c>
      <c r="K18" s="18" t="s">
        <v>186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7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7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 t="s">
        <v>50</v>
      </c>
      <c r="B23" s="22" t="s">
        <v>51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2" t="s">
        <v>52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2" t="s">
        <v>53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2" t="s">
        <v>54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0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194</v>
      </c>
      <c r="B28" s="59" t="s">
        <v>194</v>
      </c>
      <c r="C28" s="20"/>
      <c r="D28" s="20"/>
      <c r="E28" s="20"/>
      <c r="F28" s="20"/>
      <c r="G28" s="20"/>
      <c r="H28" s="20"/>
      <c r="I28" s="20"/>
      <c r="J28" s="20"/>
      <c r="K28" s="29"/>
    </row>
    <row r="29" spans="1:11" ht="12.75">
      <c r="A29" s="30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0" t="s">
        <v>56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0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0" t="s">
        <v>473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 t="s">
        <v>112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113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22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403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405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226</v>
      </c>
      <c r="B40" s="5"/>
      <c r="C40" s="5"/>
      <c r="D40" s="20"/>
      <c r="E40" s="20"/>
      <c r="F40" s="20"/>
      <c r="G40" s="20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 t="s">
        <v>466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38" t="s">
        <v>406</v>
      </c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108</v>
      </c>
      <c r="B49" s="5" t="str">
        <f>'Item 255, pg 46'!B49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107</v>
      </c>
      <c r="B51" s="154">
        <f>'Item 255, pg 46'!B51</f>
        <v>40193</v>
      </c>
      <c r="C51" s="8"/>
      <c r="D51" s="8"/>
      <c r="E51" s="8"/>
      <c r="F51" s="8"/>
      <c r="G51" s="8"/>
      <c r="H51" s="8" t="s">
        <v>132</v>
      </c>
      <c r="I51" s="8"/>
      <c r="J51" s="8"/>
      <c r="K51" s="153">
        <f>'Item 255, pg 46'!K51</f>
        <v>40238</v>
      </c>
    </row>
    <row r="52" spans="1:11" ht="12.75">
      <c r="A52" s="243" t="s">
        <v>99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5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106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5.00390625" style="0" customWidth="1"/>
    <col min="5" max="5" width="9.7109375" style="0" customWidth="1"/>
    <col min="7" max="7" width="3.7109375" style="0" customWidth="1"/>
    <col min="9" max="9" width="4.140625" style="0" customWidth="1"/>
    <col min="10" max="10" width="10.421875" style="0" customWidth="1"/>
    <col min="11" max="11" width="14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102</v>
      </c>
      <c r="B2" s="47">
        <v>25</v>
      </c>
      <c r="C2" s="5"/>
      <c r="D2" s="5"/>
      <c r="E2" s="5"/>
      <c r="F2" s="5"/>
      <c r="G2" s="8" t="s">
        <v>345</v>
      </c>
      <c r="H2" s="242" t="s">
        <v>103</v>
      </c>
      <c r="I2" s="242"/>
      <c r="J2" s="242"/>
      <c r="K2" s="28">
        <v>48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104</v>
      </c>
      <c r="B4" s="5"/>
      <c r="C4" s="199" t="str">
        <f>'Item 255, pg 47'!C4</f>
        <v>American Disposal Co., Inc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46" t="s">
        <v>64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70" t="s">
        <v>116</v>
      </c>
      <c r="B8" s="242"/>
      <c r="C8" s="242"/>
      <c r="D8" s="242"/>
      <c r="E8" s="242"/>
      <c r="F8" s="242"/>
      <c r="G8" s="242"/>
      <c r="H8" s="242"/>
      <c r="I8" s="242"/>
      <c r="J8" s="242"/>
      <c r="K8" s="269"/>
    </row>
    <row r="9" spans="1:11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69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115</v>
      </c>
      <c r="B13" s="19"/>
      <c r="C13" s="11"/>
      <c r="D13" s="255" t="s">
        <v>39</v>
      </c>
      <c r="E13" s="256"/>
      <c r="F13" s="256"/>
      <c r="G13" s="267"/>
      <c r="H13" s="256"/>
      <c r="I13" s="267"/>
      <c r="J13" s="256"/>
      <c r="K13" s="257"/>
    </row>
    <row r="14" spans="1:11" ht="12.75">
      <c r="A14" s="79" t="s">
        <v>49</v>
      </c>
      <c r="B14" s="72"/>
      <c r="C14" s="73"/>
      <c r="D14" s="82" t="s">
        <v>61</v>
      </c>
      <c r="E14" s="18" t="s">
        <v>349</v>
      </c>
      <c r="F14" s="31" t="s">
        <v>299</v>
      </c>
      <c r="G14" s="17"/>
      <c r="H14" s="14" t="s">
        <v>300</v>
      </c>
      <c r="I14" s="17"/>
      <c r="J14" s="17" t="s">
        <v>48</v>
      </c>
      <c r="K14" s="18" t="s">
        <v>48</v>
      </c>
    </row>
    <row r="15" spans="1:11" ht="12.75">
      <c r="A15" s="81" t="s">
        <v>60</v>
      </c>
      <c r="B15" s="14"/>
      <c r="C15" s="17"/>
      <c r="D15" s="18" t="s">
        <v>186</v>
      </c>
      <c r="E15" s="18" t="s">
        <v>467</v>
      </c>
      <c r="F15" s="192">
        <v>245.97</v>
      </c>
      <c r="G15" s="136" t="s">
        <v>144</v>
      </c>
      <c r="H15" s="194">
        <v>354.58</v>
      </c>
      <c r="I15" s="136" t="s">
        <v>144</v>
      </c>
      <c r="J15" s="17" t="s">
        <v>186</v>
      </c>
      <c r="K15" s="18" t="s">
        <v>186</v>
      </c>
    </row>
    <row r="16" spans="1:11" ht="12.75">
      <c r="A16" s="74" t="s">
        <v>43</v>
      </c>
      <c r="B16" s="75"/>
      <c r="C16" s="76"/>
      <c r="D16" s="18" t="s">
        <v>186</v>
      </c>
      <c r="E16" s="18" t="s">
        <v>468</v>
      </c>
      <c r="F16" s="97">
        <f>+F15+6</f>
        <v>251.97</v>
      </c>
      <c r="G16" s="136" t="s">
        <v>144</v>
      </c>
      <c r="H16" s="97">
        <f>+H15+6</f>
        <v>360.58</v>
      </c>
      <c r="I16" s="136" t="s">
        <v>144</v>
      </c>
      <c r="J16" s="17" t="s">
        <v>186</v>
      </c>
      <c r="K16" s="18" t="s">
        <v>186</v>
      </c>
    </row>
    <row r="17" spans="1:11" ht="12.75">
      <c r="A17" s="71" t="s">
        <v>44</v>
      </c>
      <c r="B17" s="14"/>
      <c r="C17" s="17"/>
      <c r="D17" s="77"/>
      <c r="E17" s="77"/>
      <c r="F17" s="193"/>
      <c r="G17" s="138"/>
      <c r="H17" s="193"/>
      <c r="I17" s="138"/>
      <c r="J17" s="77"/>
      <c r="K17" s="78"/>
    </row>
    <row r="18" spans="1:11" ht="12.75">
      <c r="A18" s="63" t="s">
        <v>45</v>
      </c>
      <c r="B18" s="14"/>
      <c r="C18" s="17"/>
      <c r="D18" s="18" t="s">
        <v>186</v>
      </c>
      <c r="E18" s="18" t="str">
        <f>E16</f>
        <v>$190.51(A)</v>
      </c>
      <c r="F18" s="97">
        <f>+F16</f>
        <v>251.97</v>
      </c>
      <c r="G18" s="136" t="s">
        <v>144</v>
      </c>
      <c r="H18" s="97">
        <f>+H16</f>
        <v>360.58</v>
      </c>
      <c r="I18" s="136" t="s">
        <v>144</v>
      </c>
      <c r="J18" s="17" t="s">
        <v>186</v>
      </c>
      <c r="K18" s="18" t="s">
        <v>186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7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7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 t="s">
        <v>50</v>
      </c>
      <c r="B23" s="22" t="s">
        <v>51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2" t="s">
        <v>52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2" t="s">
        <v>53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2" t="s">
        <v>54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0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194</v>
      </c>
      <c r="B28" s="59" t="s">
        <v>194</v>
      </c>
      <c r="C28" s="20"/>
      <c r="D28" s="20"/>
      <c r="E28" s="20"/>
      <c r="F28" s="20"/>
      <c r="G28" s="20"/>
      <c r="H28" s="20"/>
      <c r="I28" s="20"/>
      <c r="J28" s="20"/>
      <c r="K28" s="29"/>
    </row>
    <row r="29" spans="1:11" ht="12.75">
      <c r="A29" s="30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0" t="s">
        <v>56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0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0" t="s">
        <v>465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 t="s">
        <v>112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113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403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405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226</v>
      </c>
      <c r="B40" s="5"/>
      <c r="C40" s="5"/>
      <c r="D40" s="20"/>
      <c r="E40" s="20"/>
      <c r="F40" s="20"/>
      <c r="G40" s="20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 t="s">
        <v>466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38" t="s">
        <v>406</v>
      </c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108</v>
      </c>
      <c r="B49" s="5" t="str">
        <f>'Item 255, pg 47'!B49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107</v>
      </c>
      <c r="B51" s="154">
        <f>'Item 255, pg 47'!B51</f>
        <v>40193</v>
      </c>
      <c r="C51" s="8"/>
      <c r="D51" s="8"/>
      <c r="E51" s="8"/>
      <c r="F51" s="8"/>
      <c r="G51" s="8"/>
      <c r="H51" s="8" t="s">
        <v>141</v>
      </c>
      <c r="I51" s="8"/>
      <c r="J51" s="8"/>
      <c r="K51" s="153">
        <f>'Item 255, pg 47'!K51</f>
        <v>40238</v>
      </c>
    </row>
    <row r="52" spans="1:11" ht="12.75">
      <c r="A52" s="243" t="s">
        <v>99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5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106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8.28125" style="0" customWidth="1"/>
    <col min="6" max="6" width="10.421875" style="0" customWidth="1"/>
    <col min="7" max="7" width="4.140625" style="0" customWidth="1"/>
    <col min="9" max="9" width="4.00390625" style="0" customWidth="1"/>
    <col min="11" max="11" width="15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102</v>
      </c>
      <c r="B2" s="47">
        <v>25</v>
      </c>
      <c r="C2" s="5"/>
      <c r="D2" s="5"/>
      <c r="E2" s="5"/>
      <c r="F2" s="5"/>
      <c r="G2" s="47" t="s">
        <v>345</v>
      </c>
      <c r="H2" s="242" t="s">
        <v>103</v>
      </c>
      <c r="I2" s="242"/>
      <c r="J2" s="242"/>
      <c r="K2" s="28">
        <v>49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104</v>
      </c>
      <c r="B4" s="5"/>
      <c r="C4" s="199" t="str">
        <f>'Item 255, pg 48'!C4</f>
        <v>American Disposal Co., Inc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46" t="s">
        <v>64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70" t="s">
        <v>116</v>
      </c>
      <c r="B8" s="242"/>
      <c r="C8" s="242"/>
      <c r="D8" s="242"/>
      <c r="E8" s="242"/>
      <c r="F8" s="242"/>
      <c r="G8" s="242"/>
      <c r="H8" s="242"/>
      <c r="I8" s="242"/>
      <c r="J8" s="242"/>
      <c r="K8" s="269"/>
    </row>
    <row r="9" spans="1:11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69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304</v>
      </c>
      <c r="B13" s="19"/>
      <c r="C13" s="11"/>
      <c r="D13" s="255" t="s">
        <v>39</v>
      </c>
      <c r="E13" s="256"/>
      <c r="F13" s="256"/>
      <c r="G13" s="267"/>
      <c r="H13" s="256"/>
      <c r="I13" s="267"/>
      <c r="J13" s="256"/>
      <c r="K13" s="257"/>
    </row>
    <row r="14" spans="1:11" ht="12.75">
      <c r="A14" s="79" t="s">
        <v>49</v>
      </c>
      <c r="B14" s="72"/>
      <c r="C14" s="73"/>
      <c r="D14" s="82" t="s">
        <v>61</v>
      </c>
      <c r="E14" s="18" t="s">
        <v>298</v>
      </c>
      <c r="F14" s="31" t="s">
        <v>299</v>
      </c>
      <c r="G14" s="17"/>
      <c r="H14" s="14" t="s">
        <v>300</v>
      </c>
      <c r="I14" s="17"/>
      <c r="J14" s="17" t="s">
        <v>48</v>
      </c>
      <c r="K14" s="18" t="s">
        <v>48</v>
      </c>
    </row>
    <row r="15" spans="1:11" ht="12.75">
      <c r="A15" s="81" t="s">
        <v>60</v>
      </c>
      <c r="B15" s="14"/>
      <c r="C15" s="17"/>
      <c r="D15" s="18" t="s">
        <v>186</v>
      </c>
      <c r="E15" s="18" t="s">
        <v>186</v>
      </c>
      <c r="F15" s="192">
        <v>279.76</v>
      </c>
      <c r="G15" s="136" t="s">
        <v>144</v>
      </c>
      <c r="H15" s="194">
        <v>403.61</v>
      </c>
      <c r="I15" s="136" t="s">
        <v>144</v>
      </c>
      <c r="J15" s="17" t="s">
        <v>186</v>
      </c>
      <c r="K15" s="18" t="s">
        <v>186</v>
      </c>
    </row>
    <row r="16" spans="1:11" ht="12.75">
      <c r="A16" s="74" t="s">
        <v>43</v>
      </c>
      <c r="B16" s="75"/>
      <c r="C16" s="76"/>
      <c r="D16" s="18" t="s">
        <v>186</v>
      </c>
      <c r="E16" s="18" t="s">
        <v>186</v>
      </c>
      <c r="F16" s="97">
        <f>+F15+6</f>
        <v>285.76</v>
      </c>
      <c r="G16" s="136" t="s">
        <v>144</v>
      </c>
      <c r="H16" s="194">
        <f>+H15+6</f>
        <v>409.61</v>
      </c>
      <c r="I16" s="136" t="s">
        <v>144</v>
      </c>
      <c r="J16" s="17" t="s">
        <v>186</v>
      </c>
      <c r="K16" s="18" t="s">
        <v>186</v>
      </c>
    </row>
    <row r="17" spans="1:11" ht="12.75">
      <c r="A17" s="71" t="s">
        <v>44</v>
      </c>
      <c r="B17" s="14"/>
      <c r="C17" s="17"/>
      <c r="D17" s="77"/>
      <c r="E17" s="77"/>
      <c r="F17" s="193"/>
      <c r="G17" s="138"/>
      <c r="H17" s="193"/>
      <c r="I17" s="138"/>
      <c r="J17" s="77"/>
      <c r="K17" s="78"/>
    </row>
    <row r="18" spans="1:11" ht="12.75">
      <c r="A18" s="63" t="s">
        <v>45</v>
      </c>
      <c r="B18" s="14"/>
      <c r="C18" s="17"/>
      <c r="D18" s="18" t="s">
        <v>186</v>
      </c>
      <c r="E18" s="18" t="s">
        <v>186</v>
      </c>
      <c r="F18" s="97">
        <f>+F16</f>
        <v>285.76</v>
      </c>
      <c r="G18" s="136" t="s">
        <v>144</v>
      </c>
      <c r="H18" s="194">
        <f>+H16</f>
        <v>409.61</v>
      </c>
      <c r="I18" s="136" t="s">
        <v>144</v>
      </c>
      <c r="J18" s="17" t="s">
        <v>186</v>
      </c>
      <c r="K18" s="18" t="s">
        <v>186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7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7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 t="s">
        <v>50</v>
      </c>
      <c r="B23" s="22" t="s">
        <v>51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2" t="s">
        <v>52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2" t="s">
        <v>53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2" t="s">
        <v>54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0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194</v>
      </c>
      <c r="B28" s="59" t="s">
        <v>194</v>
      </c>
      <c r="C28" s="20"/>
      <c r="D28" s="20"/>
      <c r="E28" s="20"/>
      <c r="F28" s="20"/>
      <c r="G28" s="20"/>
      <c r="H28" s="20"/>
      <c r="I28" s="20"/>
      <c r="J28" s="20"/>
      <c r="K28" s="29"/>
    </row>
    <row r="29" spans="1:11" ht="12.75">
      <c r="A29" s="30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0" t="s">
        <v>56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0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0" t="s">
        <v>465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 t="s">
        <v>112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113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403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405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226</v>
      </c>
      <c r="B40" s="5"/>
      <c r="C40" s="5"/>
      <c r="D40" s="20"/>
      <c r="E40" s="20"/>
      <c r="F40" s="20"/>
      <c r="G40" s="20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 t="s">
        <v>466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38" t="s">
        <v>406</v>
      </c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108</v>
      </c>
      <c r="B49" s="5" t="str">
        <f>'Item 255, pg 48'!B49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107</v>
      </c>
      <c r="B51" s="154">
        <f>'Item 255, pg 48'!B51</f>
        <v>40193</v>
      </c>
      <c r="C51" s="8"/>
      <c r="D51" s="8"/>
      <c r="E51" s="8"/>
      <c r="F51" s="8"/>
      <c r="G51" s="8"/>
      <c r="I51" s="8" t="s">
        <v>101</v>
      </c>
      <c r="J51" s="8"/>
      <c r="K51" s="153">
        <f>'Item 255, pg 48'!K51</f>
        <v>40238</v>
      </c>
    </row>
    <row r="52" spans="1:11" ht="12.75">
      <c r="A52" s="243" t="s">
        <v>99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5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106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0.140625" style="0" customWidth="1"/>
    <col min="2" max="2" width="17.7109375" style="0" customWidth="1"/>
    <col min="3" max="3" width="5.8515625" style="0" customWidth="1"/>
    <col min="5" max="5" width="9.7109375" style="0" customWidth="1"/>
    <col min="10" max="10" width="12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5"/>
      <c r="G2" s="47" t="s">
        <v>352</v>
      </c>
      <c r="H2" s="242" t="s">
        <v>103</v>
      </c>
      <c r="I2" s="242"/>
      <c r="J2" s="28">
        <v>50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255, pg 49'!C4</f>
        <v>American Disposal Co., Inc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6" t="s">
        <v>98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270" t="s">
        <v>65</v>
      </c>
      <c r="B8" s="242"/>
      <c r="C8" s="242"/>
      <c r="D8" s="242"/>
      <c r="E8" s="242"/>
      <c r="F8" s="242"/>
      <c r="G8" s="242"/>
      <c r="H8" s="242"/>
      <c r="I8" s="242"/>
      <c r="J8" s="269"/>
    </row>
    <row r="9" spans="1:10" ht="12.75">
      <c r="A9" s="270" t="s">
        <v>66</v>
      </c>
      <c r="B9" s="242"/>
      <c r="C9" s="242"/>
      <c r="D9" s="242"/>
      <c r="E9" s="242"/>
      <c r="F9" s="242"/>
      <c r="G9" s="242"/>
      <c r="H9" s="242"/>
      <c r="I9" s="242"/>
      <c r="J9" s="26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/>
      <c r="C13" s="11"/>
      <c r="D13" s="255" t="s">
        <v>39</v>
      </c>
      <c r="E13" s="256"/>
      <c r="F13" s="256"/>
      <c r="G13" s="256"/>
      <c r="H13" s="256"/>
      <c r="I13" s="256"/>
      <c r="J13" s="257"/>
    </row>
    <row r="14" spans="1:10" ht="12.75">
      <c r="A14" s="79" t="s">
        <v>49</v>
      </c>
      <c r="B14" s="72"/>
      <c r="C14" s="73"/>
      <c r="D14" s="18" t="s">
        <v>204</v>
      </c>
      <c r="E14" s="18" t="s">
        <v>205</v>
      </c>
      <c r="F14" s="18" t="s">
        <v>206</v>
      </c>
      <c r="G14" s="18" t="s">
        <v>117</v>
      </c>
      <c r="H14" s="18" t="s">
        <v>118</v>
      </c>
      <c r="I14" s="18" t="s">
        <v>48</v>
      </c>
      <c r="J14" s="18" t="s">
        <v>48</v>
      </c>
    </row>
    <row r="15" spans="1:10" ht="12.75">
      <c r="A15" s="63" t="s">
        <v>40</v>
      </c>
      <c r="B15" s="14"/>
      <c r="C15" s="17"/>
      <c r="D15" s="18" t="s">
        <v>490</v>
      </c>
      <c r="E15" s="18" t="s">
        <v>491</v>
      </c>
      <c r="F15" s="18" t="s">
        <v>492</v>
      </c>
      <c r="G15" s="18" t="s">
        <v>493</v>
      </c>
      <c r="H15" s="18" t="s">
        <v>494</v>
      </c>
      <c r="I15" s="18" t="s">
        <v>186</v>
      </c>
      <c r="J15" s="18" t="s">
        <v>186</v>
      </c>
    </row>
    <row r="16" spans="1:10" ht="12.75">
      <c r="A16" s="63" t="s">
        <v>41</v>
      </c>
      <c r="B16" s="14"/>
      <c r="C16" s="17"/>
      <c r="D16" s="99" t="s">
        <v>452</v>
      </c>
      <c r="E16" s="99" t="s">
        <v>453</v>
      </c>
      <c r="F16" s="99" t="s">
        <v>455</v>
      </c>
      <c r="G16" s="99" t="s">
        <v>454</v>
      </c>
      <c r="H16" s="99" t="s">
        <v>456</v>
      </c>
      <c r="I16" s="18" t="s">
        <v>186</v>
      </c>
      <c r="J16" s="18" t="s">
        <v>186</v>
      </c>
    </row>
    <row r="17" spans="1:10" ht="12.75">
      <c r="A17" s="63" t="s">
        <v>42</v>
      </c>
      <c r="B17" s="14"/>
      <c r="C17" s="17"/>
      <c r="D17" s="99" t="s">
        <v>409</v>
      </c>
      <c r="E17" s="99" t="s">
        <v>408</v>
      </c>
      <c r="F17" s="99" t="s">
        <v>413</v>
      </c>
      <c r="G17" s="99" t="s">
        <v>414</v>
      </c>
      <c r="H17" s="99" t="s">
        <v>415</v>
      </c>
      <c r="I17" s="18" t="s">
        <v>186</v>
      </c>
      <c r="J17" s="18" t="s">
        <v>186</v>
      </c>
    </row>
    <row r="18" spans="1:10" ht="12.75">
      <c r="A18" s="74" t="s">
        <v>43</v>
      </c>
      <c r="B18" s="75"/>
      <c r="C18" s="76"/>
      <c r="D18" s="18" t="s">
        <v>186</v>
      </c>
      <c r="E18" s="18" t="s">
        <v>186</v>
      </c>
      <c r="F18" s="18" t="s">
        <v>186</v>
      </c>
      <c r="G18" s="18" t="s">
        <v>186</v>
      </c>
      <c r="H18" s="18" t="s">
        <v>186</v>
      </c>
      <c r="I18" s="18" t="s">
        <v>186</v>
      </c>
      <c r="J18" s="18" t="s">
        <v>186</v>
      </c>
    </row>
    <row r="19" spans="1:10" ht="12.75">
      <c r="A19" s="74" t="s">
        <v>301</v>
      </c>
      <c r="B19" s="75"/>
      <c r="C19" s="76"/>
      <c r="D19" s="18" t="s">
        <v>186</v>
      </c>
      <c r="E19" s="18" t="s">
        <v>186</v>
      </c>
      <c r="F19" s="18" t="s">
        <v>186</v>
      </c>
      <c r="G19" s="18" t="s">
        <v>186</v>
      </c>
      <c r="H19" s="18" t="s">
        <v>186</v>
      </c>
      <c r="I19" s="18" t="s">
        <v>186</v>
      </c>
      <c r="J19" s="18" t="s">
        <v>186</v>
      </c>
    </row>
    <row r="20" spans="1:10" ht="12.75">
      <c r="A20" s="71" t="s">
        <v>44</v>
      </c>
      <c r="B20" s="14"/>
      <c r="C20" s="17"/>
      <c r="D20" s="77"/>
      <c r="E20" s="77"/>
      <c r="F20" s="77"/>
      <c r="G20" s="77"/>
      <c r="H20" s="77"/>
      <c r="I20" s="77"/>
      <c r="J20" s="78"/>
    </row>
    <row r="21" spans="1:10" ht="12.75">
      <c r="A21" s="63" t="s">
        <v>306</v>
      </c>
      <c r="B21" s="14"/>
      <c r="C21" s="17"/>
      <c r="D21" s="99" t="s">
        <v>458</v>
      </c>
      <c r="E21" s="99" t="s">
        <v>458</v>
      </c>
      <c r="F21" s="99" t="s">
        <v>458</v>
      </c>
      <c r="G21" s="99" t="s">
        <v>458</v>
      </c>
      <c r="H21" s="99" t="s">
        <v>458</v>
      </c>
      <c r="I21" s="18" t="s">
        <v>186</v>
      </c>
      <c r="J21" s="18" t="s">
        <v>186</v>
      </c>
    </row>
    <row r="22" spans="1:10" ht="12.75">
      <c r="A22" s="63" t="s">
        <v>45</v>
      </c>
      <c r="B22" s="14"/>
      <c r="C22" s="17"/>
      <c r="D22" s="99" t="s">
        <v>410</v>
      </c>
      <c r="E22" s="99" t="s">
        <v>440</v>
      </c>
      <c r="F22" s="99" t="s">
        <v>412</v>
      </c>
      <c r="G22" s="99" t="s">
        <v>441</v>
      </c>
      <c r="H22" s="99" t="s">
        <v>416</v>
      </c>
      <c r="I22" s="18" t="s">
        <v>186</v>
      </c>
      <c r="J22" s="18" t="s">
        <v>186</v>
      </c>
    </row>
    <row r="23" spans="1:10" ht="12.75">
      <c r="A23" s="63" t="s">
        <v>46</v>
      </c>
      <c r="B23" s="14"/>
      <c r="C23" s="17"/>
      <c r="D23" s="99" t="s">
        <v>459</v>
      </c>
      <c r="E23" s="99" t="s">
        <v>411</v>
      </c>
      <c r="F23" s="99" t="s">
        <v>460</v>
      </c>
      <c r="G23" s="99" t="s">
        <v>461</v>
      </c>
      <c r="H23" s="99" t="s">
        <v>417</v>
      </c>
      <c r="I23" s="18" t="s">
        <v>186</v>
      </c>
      <c r="J23" s="18" t="s">
        <v>186</v>
      </c>
    </row>
    <row r="24" spans="1:10" ht="12.75">
      <c r="A24" s="63" t="s">
        <v>47</v>
      </c>
      <c r="B24" s="14"/>
      <c r="C24" s="17"/>
      <c r="D24" s="18" t="s">
        <v>186</v>
      </c>
      <c r="E24" s="18" t="s">
        <v>186</v>
      </c>
      <c r="F24" s="18" t="s">
        <v>186</v>
      </c>
      <c r="G24" s="18" t="s">
        <v>186</v>
      </c>
      <c r="H24" s="18" t="s">
        <v>186</v>
      </c>
      <c r="I24" s="18" t="s">
        <v>186</v>
      </c>
      <c r="J24" s="18" t="s">
        <v>186</v>
      </c>
    </row>
    <row r="25" spans="1:10" ht="12.75">
      <c r="A25" s="4"/>
      <c r="B25" s="5"/>
      <c r="C25" s="5"/>
      <c r="D25" s="240"/>
      <c r="E25" s="240"/>
      <c r="F25" s="240"/>
      <c r="G25" s="240"/>
      <c r="H25" s="240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30" t="s">
        <v>50</v>
      </c>
      <c r="B27" s="22" t="s">
        <v>67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10" t="s">
        <v>68</v>
      </c>
      <c r="B28" s="22" t="s">
        <v>69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30"/>
      <c r="B29" s="22" t="s">
        <v>462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30"/>
      <c r="B30" s="22" t="s">
        <v>207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30" t="s">
        <v>310</v>
      </c>
      <c r="B31" s="120" t="s">
        <v>70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3" t="s">
        <v>194</v>
      </c>
      <c r="B32" s="59" t="s">
        <v>71</v>
      </c>
      <c r="C32" s="20"/>
      <c r="D32" s="20"/>
      <c r="E32" s="20"/>
      <c r="F32" s="20"/>
      <c r="G32" s="20"/>
      <c r="H32" s="20"/>
      <c r="I32" s="20"/>
      <c r="J32" s="29"/>
    </row>
    <row r="33" spans="1:10" ht="12.75">
      <c r="A33" s="30"/>
      <c r="B33" s="22" t="s">
        <v>72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2"/>
      <c r="B34" s="22" t="s">
        <v>463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30"/>
      <c r="B35" s="22" t="s">
        <v>464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30"/>
      <c r="B36" s="22" t="s">
        <v>126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30"/>
      <c r="B37" s="22" t="s">
        <v>73</v>
      </c>
      <c r="C37" s="5"/>
      <c r="D37" s="5"/>
      <c r="E37" s="5"/>
      <c r="F37" s="5"/>
      <c r="G37" s="5"/>
      <c r="H37" s="5"/>
      <c r="I37" s="5"/>
      <c r="J37" s="6"/>
    </row>
    <row r="38" spans="1:10" ht="12.75">
      <c r="A38" s="30"/>
      <c r="B38" s="22"/>
      <c r="C38" s="5"/>
      <c r="D38" s="5"/>
      <c r="E38" s="5"/>
      <c r="F38" s="5"/>
      <c r="G38" s="5"/>
      <c r="H38" s="5"/>
      <c r="I38" s="5"/>
      <c r="J38" s="6"/>
    </row>
    <row r="39" spans="1:10" ht="12.75">
      <c r="A39" s="30"/>
      <c r="B39" s="22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22"/>
      <c r="C40" s="5"/>
      <c r="D40" s="5"/>
      <c r="E40" s="5"/>
      <c r="F40" s="5"/>
      <c r="G40" s="5"/>
      <c r="H40" s="5"/>
      <c r="I40" s="5"/>
      <c r="J40" s="6"/>
    </row>
    <row r="41" spans="1:10" s="206" customFormat="1" ht="12.75">
      <c r="A41" s="189" t="s">
        <v>80</v>
      </c>
      <c r="B41" s="204"/>
      <c r="C41" s="204"/>
      <c r="D41" s="204"/>
      <c r="E41" s="204"/>
      <c r="F41" s="204"/>
      <c r="G41" s="204"/>
      <c r="H41" s="204"/>
      <c r="I41" s="204"/>
      <c r="J41" s="205"/>
    </row>
    <row r="42" spans="1:10" ht="12.75">
      <c r="A42" s="4"/>
      <c r="B42" s="13"/>
      <c r="C42" s="86"/>
      <c r="D42" s="86"/>
      <c r="E42" s="5"/>
      <c r="F42" s="5"/>
      <c r="G42" s="5"/>
      <c r="H42" s="5"/>
      <c r="I42" s="5"/>
      <c r="J42" s="6"/>
    </row>
    <row r="43" spans="1:10" ht="12.75">
      <c r="A43" s="4"/>
      <c r="B43" s="13"/>
      <c r="C43" s="13" t="s">
        <v>351</v>
      </c>
      <c r="D43" s="86" t="s">
        <v>422</v>
      </c>
      <c r="E43" s="5" t="s">
        <v>418</v>
      </c>
      <c r="F43" s="20"/>
      <c r="G43" s="20"/>
      <c r="H43" s="5"/>
      <c r="I43" s="5"/>
      <c r="J43" s="6"/>
    </row>
    <row r="44" spans="1:10" ht="12.75">
      <c r="A44" s="4"/>
      <c r="B44" s="13"/>
      <c r="C44" s="13"/>
      <c r="D44" s="207"/>
      <c r="E44" s="5"/>
      <c r="F44" s="5"/>
      <c r="G44" s="5"/>
      <c r="H44" s="5"/>
      <c r="I44" s="5"/>
      <c r="J44" s="6"/>
    </row>
    <row r="45" spans="1:10" ht="12.75">
      <c r="A45" s="4"/>
      <c r="B45" s="13"/>
      <c r="C45" s="13"/>
      <c r="D45" s="207"/>
      <c r="E45" s="5"/>
      <c r="F45" s="5"/>
      <c r="G45" s="5"/>
      <c r="H45" s="5"/>
      <c r="I45" s="5"/>
      <c r="J45" s="6"/>
    </row>
    <row r="46" spans="1:10" ht="12.75">
      <c r="A46" s="4"/>
      <c r="B46" s="22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22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22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22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108</v>
      </c>
      <c r="B52" s="5" t="str">
        <f>'Item 255, pg 49'!B49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107</v>
      </c>
      <c r="B54" s="154">
        <f>'Item 255, pg 49'!B51</f>
        <v>40193</v>
      </c>
      <c r="C54" s="8"/>
      <c r="D54" s="8"/>
      <c r="E54" s="8"/>
      <c r="F54" s="8"/>
      <c r="G54" s="8"/>
      <c r="H54" s="8" t="s">
        <v>242</v>
      </c>
      <c r="I54" s="8"/>
      <c r="J54" s="153">
        <f>'Item 255, pg 49'!K51</f>
        <v>40238</v>
      </c>
    </row>
    <row r="55" spans="1:10" ht="12.75">
      <c r="A55" s="243" t="s">
        <v>99</v>
      </c>
      <c r="B55" s="244"/>
      <c r="C55" s="244"/>
      <c r="D55" s="244"/>
      <c r="E55" s="244"/>
      <c r="F55" s="244"/>
      <c r="G55" s="244"/>
      <c r="H55" s="244"/>
      <c r="I55" s="244"/>
      <c r="J55" s="24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106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7.421875" style="0" customWidth="1"/>
    <col min="3" max="3" width="4.00390625" style="0" customWidth="1"/>
    <col min="5" max="5" width="10.57421875" style="0" customWidth="1"/>
    <col min="10" max="10" width="13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5"/>
      <c r="G2" s="47" t="s">
        <v>352</v>
      </c>
      <c r="H2" s="242" t="s">
        <v>103</v>
      </c>
      <c r="I2" s="242"/>
      <c r="J2" s="28">
        <v>51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260, pg 50'!C4</f>
        <v>American Disposal Co., Inc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6" t="s">
        <v>170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270" t="s">
        <v>81</v>
      </c>
      <c r="B8" s="242"/>
      <c r="C8" s="242"/>
      <c r="D8" s="242"/>
      <c r="E8" s="242"/>
      <c r="F8" s="242"/>
      <c r="G8" s="242"/>
      <c r="H8" s="242"/>
      <c r="I8" s="242"/>
      <c r="J8" s="269"/>
    </row>
    <row r="9" spans="1:10" ht="12.75">
      <c r="A9" s="270" t="s">
        <v>66</v>
      </c>
      <c r="B9" s="242"/>
      <c r="C9" s="242"/>
      <c r="D9" s="242"/>
      <c r="E9" s="242"/>
      <c r="F9" s="242"/>
      <c r="G9" s="242"/>
      <c r="H9" s="242"/>
      <c r="I9" s="242"/>
      <c r="J9" s="26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/>
      <c r="C13" s="11"/>
      <c r="D13" s="255" t="s">
        <v>39</v>
      </c>
      <c r="E13" s="256"/>
      <c r="F13" s="256"/>
      <c r="G13" s="256"/>
      <c r="H13" s="256"/>
      <c r="I13" s="256"/>
      <c r="J13" s="257"/>
    </row>
    <row r="14" spans="1:10" ht="12.75">
      <c r="A14" s="79" t="s">
        <v>49</v>
      </c>
      <c r="B14" s="72"/>
      <c r="C14" s="73"/>
      <c r="D14" s="18" t="s">
        <v>119</v>
      </c>
      <c r="E14" s="18" t="s">
        <v>120</v>
      </c>
      <c r="F14" s="18" t="s">
        <v>121</v>
      </c>
      <c r="G14" s="18" t="s">
        <v>122</v>
      </c>
      <c r="H14" s="18" t="s">
        <v>123</v>
      </c>
      <c r="I14" s="18" t="s">
        <v>48</v>
      </c>
      <c r="J14" s="18" t="s">
        <v>48</v>
      </c>
    </row>
    <row r="15" spans="1:10" ht="12.75">
      <c r="A15" s="81" t="s">
        <v>60</v>
      </c>
      <c r="B15" s="14"/>
      <c r="C15" s="17"/>
      <c r="D15" s="98" t="s">
        <v>409</v>
      </c>
      <c r="E15" s="98" t="s">
        <v>419</v>
      </c>
      <c r="F15" s="98" t="s">
        <v>413</v>
      </c>
      <c r="G15" s="98" t="s">
        <v>420</v>
      </c>
      <c r="H15" s="98" t="s">
        <v>421</v>
      </c>
      <c r="I15" s="18" t="s">
        <v>186</v>
      </c>
      <c r="J15" s="18" t="s">
        <v>186</v>
      </c>
    </row>
    <row r="16" spans="1:10" ht="12.75">
      <c r="A16" s="74" t="s">
        <v>43</v>
      </c>
      <c r="B16" s="75"/>
      <c r="C16" s="76"/>
      <c r="D16" s="18" t="s">
        <v>186</v>
      </c>
      <c r="E16" s="18" t="s">
        <v>186</v>
      </c>
      <c r="F16" s="18" t="s">
        <v>186</v>
      </c>
      <c r="G16" s="18" t="s">
        <v>186</v>
      </c>
      <c r="H16" s="18" t="s">
        <v>186</v>
      </c>
      <c r="I16" s="18" t="s">
        <v>186</v>
      </c>
      <c r="J16" s="18" t="s">
        <v>186</v>
      </c>
    </row>
    <row r="17" spans="1:10" ht="12.75">
      <c r="A17" s="71" t="s">
        <v>44</v>
      </c>
      <c r="B17" s="14"/>
      <c r="C17" s="17"/>
      <c r="D17" s="77"/>
      <c r="E17" s="77"/>
      <c r="F17" s="77"/>
      <c r="G17" s="77"/>
      <c r="H17" s="77"/>
      <c r="I17" s="77"/>
      <c r="J17" s="78"/>
    </row>
    <row r="18" spans="1:10" ht="12.75">
      <c r="A18" s="63" t="s">
        <v>45</v>
      </c>
      <c r="B18" s="14"/>
      <c r="C18" s="17"/>
      <c r="D18" s="18" t="s">
        <v>186</v>
      </c>
      <c r="E18" s="18" t="s">
        <v>186</v>
      </c>
      <c r="F18" s="18" t="s">
        <v>186</v>
      </c>
      <c r="G18" s="18" t="s">
        <v>186</v>
      </c>
      <c r="H18" s="18" t="s">
        <v>186</v>
      </c>
      <c r="I18" s="18" t="s">
        <v>186</v>
      </c>
      <c r="J18" s="18" t="s">
        <v>186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30" t="s">
        <v>50</v>
      </c>
      <c r="B21" s="22" t="s">
        <v>67</v>
      </c>
      <c r="C21" s="5"/>
      <c r="D21" s="5"/>
      <c r="E21" s="5"/>
      <c r="F21" s="5"/>
      <c r="G21" s="5"/>
      <c r="H21" s="5"/>
      <c r="I21" s="5"/>
      <c r="J21" s="6"/>
    </row>
    <row r="22" spans="1:10" ht="12.75">
      <c r="A22" s="10" t="s">
        <v>68</v>
      </c>
      <c r="B22" s="22" t="s">
        <v>69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30"/>
      <c r="B23" s="22" t="s">
        <v>462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30"/>
      <c r="B24" s="22" t="s">
        <v>207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30" t="s">
        <v>82</v>
      </c>
      <c r="B25" s="22" t="s">
        <v>83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43" t="s">
        <v>194</v>
      </c>
      <c r="B26" s="59" t="s">
        <v>171</v>
      </c>
      <c r="C26" s="20"/>
      <c r="D26" s="20"/>
      <c r="E26" s="20"/>
      <c r="F26" s="20"/>
      <c r="G26" s="20"/>
      <c r="H26" s="20"/>
      <c r="I26" s="20"/>
      <c r="J26" s="29"/>
    </row>
    <row r="27" spans="1:10" ht="12.75">
      <c r="A27" s="30"/>
      <c r="B27" s="22" t="s">
        <v>194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42"/>
      <c r="B28" s="22"/>
      <c r="C28" s="5"/>
      <c r="D28" s="5"/>
      <c r="E28" s="5"/>
      <c r="F28" s="5"/>
      <c r="G28" s="5"/>
      <c r="H28" s="5"/>
      <c r="I28" s="5"/>
      <c r="J28" s="6"/>
    </row>
    <row r="29" spans="1:10" ht="12.75">
      <c r="A29" s="30"/>
      <c r="B29" s="22"/>
      <c r="C29" s="5"/>
      <c r="D29" s="5"/>
      <c r="E29" s="5"/>
      <c r="F29" s="5"/>
      <c r="G29" s="5"/>
      <c r="H29" s="5"/>
      <c r="I29" s="5"/>
      <c r="J29" s="6"/>
    </row>
    <row r="30" spans="1:10" s="197" customFormat="1" ht="12.75">
      <c r="A30" s="208" t="s">
        <v>355</v>
      </c>
      <c r="B30" s="198"/>
      <c r="C30" s="195"/>
      <c r="D30" s="195"/>
      <c r="E30" s="195"/>
      <c r="F30" s="195"/>
      <c r="G30" s="195"/>
      <c r="H30" s="195"/>
      <c r="I30" s="195"/>
      <c r="J30" s="196"/>
    </row>
    <row r="31" spans="1:10" ht="12.75">
      <c r="A31" s="30"/>
      <c r="B31" s="22"/>
      <c r="C31" s="5"/>
      <c r="D31" s="5"/>
      <c r="E31" s="5"/>
      <c r="F31" s="5"/>
      <c r="G31" s="5"/>
      <c r="H31" s="5"/>
      <c r="I31" s="5"/>
      <c r="J31" s="6"/>
    </row>
    <row r="32" spans="1:10" ht="12.75">
      <c r="A32" s="30"/>
      <c r="B32" s="13"/>
      <c r="C32" s="13" t="s">
        <v>351</v>
      </c>
      <c r="D32" s="86" t="s">
        <v>422</v>
      </c>
      <c r="E32" s="5" t="s">
        <v>418</v>
      </c>
      <c r="F32" s="5"/>
      <c r="G32" s="5"/>
      <c r="H32" s="5"/>
      <c r="I32" s="5"/>
      <c r="J32" s="6"/>
    </row>
    <row r="33" spans="1:10" ht="12.75">
      <c r="A33" s="30"/>
      <c r="B33" s="13"/>
      <c r="C33" s="13"/>
      <c r="D33" s="207"/>
      <c r="E33" s="5"/>
      <c r="F33" s="5"/>
      <c r="G33" s="5"/>
      <c r="H33" s="5"/>
      <c r="I33" s="5"/>
      <c r="J33" s="6"/>
    </row>
    <row r="34" spans="1:10" ht="12.75">
      <c r="A34" s="30"/>
      <c r="B34" s="13"/>
      <c r="C34" s="13"/>
      <c r="D34" s="207"/>
      <c r="E34" s="5"/>
      <c r="F34" s="5"/>
      <c r="G34" s="5"/>
      <c r="H34" s="5"/>
      <c r="I34" s="5"/>
      <c r="J34" s="6"/>
    </row>
    <row r="35" spans="1:10" ht="12.75">
      <c r="A35" s="4"/>
      <c r="B35" s="22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20"/>
      <c r="E38" s="20"/>
      <c r="F38" s="20"/>
      <c r="G38" s="20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108</v>
      </c>
      <c r="B47" s="5" t="str">
        <f>'Item 260, pg 50'!B52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107</v>
      </c>
      <c r="B49" s="154">
        <f>'Item 260, pg 50'!B54</f>
        <v>40193</v>
      </c>
      <c r="C49" s="8"/>
      <c r="D49" s="8"/>
      <c r="E49" s="8"/>
      <c r="F49" s="8"/>
      <c r="G49" s="8"/>
      <c r="H49" s="8" t="s">
        <v>133</v>
      </c>
      <c r="I49" s="8"/>
      <c r="J49" s="153">
        <f>'Item 260, pg 50'!J54</f>
        <v>40238</v>
      </c>
    </row>
    <row r="50" spans="1:10" ht="12.75">
      <c r="A50" s="243" t="s">
        <v>99</v>
      </c>
      <c r="B50" s="244"/>
      <c r="C50" s="244"/>
      <c r="D50" s="244"/>
      <c r="E50" s="244"/>
      <c r="F50" s="244"/>
      <c r="G50" s="244"/>
      <c r="H50" s="244"/>
      <c r="I50" s="244"/>
      <c r="J50" s="245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106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7.28125" style="0" customWidth="1"/>
    <col min="3" max="3" width="1.421875" style="0" customWidth="1"/>
    <col min="9" max="9" width="12.57421875" style="0" customWidth="1"/>
    <col min="10" max="10" width="10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5"/>
      <c r="G2" s="47" t="s">
        <v>352</v>
      </c>
      <c r="H2" s="242" t="s">
        <v>103</v>
      </c>
      <c r="I2" s="242"/>
      <c r="J2" s="28">
        <v>53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265, pg 51'!C4</f>
        <v>American Disposal Co., Inc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6" t="s">
        <v>84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270" t="s">
        <v>63</v>
      </c>
      <c r="B8" s="242"/>
      <c r="C8" s="242"/>
      <c r="D8" s="242"/>
      <c r="E8" s="242"/>
      <c r="F8" s="242"/>
      <c r="G8" s="242"/>
      <c r="H8" s="242"/>
      <c r="I8" s="242"/>
      <c r="J8" s="269"/>
    </row>
    <row r="9" spans="1:10" ht="12.75">
      <c r="A9" s="270" t="s">
        <v>66</v>
      </c>
      <c r="B9" s="242"/>
      <c r="C9" s="242"/>
      <c r="D9" s="242"/>
      <c r="E9" s="242"/>
      <c r="F9" s="242"/>
      <c r="G9" s="242"/>
      <c r="H9" s="242"/>
      <c r="I9" s="242"/>
      <c r="J9" s="26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/>
      <c r="C13" s="11"/>
      <c r="D13" s="255" t="s">
        <v>39</v>
      </c>
      <c r="E13" s="256"/>
      <c r="F13" s="256"/>
      <c r="G13" s="256"/>
      <c r="H13" s="256"/>
      <c r="I13" s="256"/>
      <c r="J13" s="257"/>
    </row>
    <row r="14" spans="1:10" ht="12.75">
      <c r="A14" s="79" t="s">
        <v>49</v>
      </c>
      <c r="B14" s="72"/>
      <c r="C14" s="73"/>
      <c r="D14" s="18" t="s">
        <v>124</v>
      </c>
      <c r="E14" s="18" t="s">
        <v>350</v>
      </c>
      <c r="F14" s="18" t="s">
        <v>204</v>
      </c>
      <c r="G14" s="18" t="s">
        <v>205</v>
      </c>
      <c r="H14" s="18" t="s">
        <v>206</v>
      </c>
      <c r="I14" s="18" t="s">
        <v>125</v>
      </c>
      <c r="J14" s="18" t="s">
        <v>117</v>
      </c>
    </row>
    <row r="15" spans="1:10" ht="12.75">
      <c r="A15" s="81" t="s">
        <v>60</v>
      </c>
      <c r="B15" s="14"/>
      <c r="C15" s="17"/>
      <c r="D15" s="98" t="s">
        <v>424</v>
      </c>
      <c r="E15" s="98" t="s">
        <v>425</v>
      </c>
      <c r="F15" s="98" t="s">
        <v>425</v>
      </c>
      <c r="G15" s="98" t="s">
        <v>0</v>
      </c>
      <c r="H15" s="98" t="s">
        <v>1</v>
      </c>
      <c r="I15" s="104" t="s">
        <v>2</v>
      </c>
      <c r="J15" s="98" t="s">
        <v>3</v>
      </c>
    </row>
    <row r="16" spans="1:10" ht="12.75">
      <c r="A16" s="74" t="s">
        <v>43</v>
      </c>
      <c r="B16" s="75"/>
      <c r="C16" s="76"/>
      <c r="D16" s="98" t="str">
        <f aca="true" t="shared" si="0" ref="D16:J16">D15</f>
        <v>$124.95(A)</v>
      </c>
      <c r="E16" s="98" t="str">
        <f t="shared" si="0"/>
        <v>$129.10(A)</v>
      </c>
      <c r="F16" s="98" t="str">
        <f t="shared" si="0"/>
        <v>$129.10(A)</v>
      </c>
      <c r="G16" s="98" t="str">
        <f t="shared" si="0"/>
        <v>$133.90(A)</v>
      </c>
      <c r="H16" s="98" t="str">
        <f t="shared" si="0"/>
        <v>$142.20(A)</v>
      </c>
      <c r="I16" s="104" t="str">
        <f t="shared" si="0"/>
        <v>$147.00(A)</v>
      </c>
      <c r="J16" s="98" t="str">
        <f t="shared" si="0"/>
        <v>$152.90(A)</v>
      </c>
    </row>
    <row r="17" spans="1:10" ht="12.75">
      <c r="A17" s="71" t="s">
        <v>44</v>
      </c>
      <c r="B17" s="14"/>
      <c r="C17" s="17"/>
      <c r="D17" s="77"/>
      <c r="E17" s="77"/>
      <c r="F17" s="77"/>
      <c r="G17" s="77"/>
      <c r="H17" s="77"/>
      <c r="I17" s="138"/>
      <c r="J17" s="138"/>
    </row>
    <row r="18" spans="1:10" ht="12.75">
      <c r="A18" s="63" t="s">
        <v>45</v>
      </c>
      <c r="B18" s="14"/>
      <c r="C18" s="17"/>
      <c r="D18" s="18" t="s">
        <v>186</v>
      </c>
      <c r="E18" s="18" t="s">
        <v>186</v>
      </c>
      <c r="F18" s="18" t="s">
        <v>186</v>
      </c>
      <c r="G18" s="18" t="s">
        <v>186</v>
      </c>
      <c r="H18" s="18" t="s">
        <v>186</v>
      </c>
      <c r="I18" s="18" t="s">
        <v>186</v>
      </c>
      <c r="J18" s="18" t="s">
        <v>186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30" t="s">
        <v>50</v>
      </c>
      <c r="B21" s="22" t="s">
        <v>67</v>
      </c>
      <c r="C21" s="5"/>
      <c r="D21" s="5"/>
      <c r="E21" s="5"/>
      <c r="F21" s="5"/>
      <c r="G21" s="5"/>
      <c r="H21" s="5"/>
      <c r="I21" s="5"/>
      <c r="J21" s="6"/>
    </row>
    <row r="22" spans="1:10" ht="12.75">
      <c r="A22" s="10" t="s">
        <v>68</v>
      </c>
      <c r="B22" s="22" t="s">
        <v>69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30"/>
      <c r="B23" s="22" t="s">
        <v>462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30"/>
      <c r="B24" s="22" t="s">
        <v>207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30" t="s">
        <v>82</v>
      </c>
      <c r="B25" s="22" t="s">
        <v>83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43" t="s">
        <v>194</v>
      </c>
      <c r="B26" s="59" t="s">
        <v>171</v>
      </c>
      <c r="C26" s="20"/>
      <c r="D26" s="20"/>
      <c r="E26" s="20"/>
      <c r="F26" s="20"/>
      <c r="G26" s="20"/>
      <c r="H26" s="20"/>
      <c r="I26" s="20"/>
      <c r="J26" s="29"/>
    </row>
    <row r="27" spans="1:10" ht="12.75">
      <c r="A27" s="30"/>
      <c r="B27" s="22" t="s">
        <v>194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42"/>
      <c r="B28" s="22"/>
      <c r="C28" s="5"/>
      <c r="D28" s="5"/>
      <c r="E28" s="5"/>
      <c r="F28" s="5"/>
      <c r="G28" s="5"/>
      <c r="H28" s="5"/>
      <c r="I28" s="5"/>
      <c r="J28" s="6"/>
    </row>
    <row r="29" spans="1:10" ht="12.75">
      <c r="A29" s="30"/>
      <c r="B29" s="22"/>
      <c r="C29" s="5"/>
      <c r="D29" s="5"/>
      <c r="E29" s="5"/>
      <c r="F29" s="5"/>
      <c r="G29" s="5"/>
      <c r="H29" s="5"/>
      <c r="I29" s="5"/>
      <c r="J29" s="6"/>
    </row>
    <row r="30" spans="1:10" s="206" customFormat="1" ht="12.75">
      <c r="A30" s="208" t="s">
        <v>355</v>
      </c>
      <c r="B30" s="209"/>
      <c r="C30" s="204"/>
      <c r="D30" s="204"/>
      <c r="E30" s="204"/>
      <c r="F30" s="204"/>
      <c r="G30" s="204"/>
      <c r="H30" s="204"/>
      <c r="I30" s="204"/>
      <c r="J30" s="205"/>
    </row>
    <row r="31" spans="1:10" ht="12.75">
      <c r="A31" s="30"/>
      <c r="B31" s="22"/>
      <c r="C31" s="5"/>
      <c r="D31" s="5"/>
      <c r="E31" s="5"/>
      <c r="F31" s="5"/>
      <c r="G31" s="5"/>
      <c r="H31" s="5"/>
      <c r="I31" s="5"/>
      <c r="J31" s="6"/>
    </row>
    <row r="32" spans="1:10" ht="12.75">
      <c r="A32" s="30"/>
      <c r="B32" s="13"/>
      <c r="C32" s="13" t="s">
        <v>354</v>
      </c>
      <c r="D32" s="207" t="s">
        <v>423</v>
      </c>
      <c r="E32" s="5" t="s">
        <v>418</v>
      </c>
      <c r="F32" s="207"/>
      <c r="G32" s="5"/>
      <c r="H32" s="5"/>
      <c r="I32" s="5"/>
      <c r="J32" s="6"/>
    </row>
    <row r="33" spans="1:10" ht="12.75">
      <c r="A33" s="30"/>
      <c r="B33" s="13"/>
      <c r="C33" s="13"/>
      <c r="D33" s="207"/>
      <c r="E33" s="5"/>
      <c r="F33" s="207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7"/>
      <c r="B41" s="8"/>
      <c r="C41" s="8"/>
      <c r="D41" s="8"/>
      <c r="E41" s="8"/>
      <c r="F41" s="8"/>
      <c r="G41" s="8"/>
      <c r="H41" s="8"/>
      <c r="I41" s="8"/>
      <c r="J41" s="9"/>
    </row>
    <row r="42" spans="1:10" ht="12.75">
      <c r="A42" s="4" t="s">
        <v>108</v>
      </c>
      <c r="B42" s="5" t="str">
        <f>'Item 265, pg 51'!B47</f>
        <v>Irmgard R Wilcox</v>
      </c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7" t="s">
        <v>107</v>
      </c>
      <c r="B44" s="154">
        <f>'Item 265, pg 51'!B49</f>
        <v>40193</v>
      </c>
      <c r="C44" s="8"/>
      <c r="D44" s="8"/>
      <c r="E44" s="8"/>
      <c r="F44" s="8"/>
      <c r="G44" s="8" t="s">
        <v>133</v>
      </c>
      <c r="I44" s="154">
        <f>'Item 265, pg 51'!J49</f>
        <v>40238</v>
      </c>
      <c r="J44" s="9"/>
    </row>
    <row r="45" spans="1:10" ht="12.75">
      <c r="A45" s="243" t="s">
        <v>99</v>
      </c>
      <c r="B45" s="244"/>
      <c r="C45" s="244"/>
      <c r="D45" s="244"/>
      <c r="E45" s="244"/>
      <c r="F45" s="244"/>
      <c r="G45" s="244"/>
      <c r="H45" s="244"/>
      <c r="I45" s="260"/>
      <c r="J45" s="245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 t="s">
        <v>106</v>
      </c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</sheetData>
  <sheetProtection/>
  <mergeCells count="6">
    <mergeCell ref="D13:J13"/>
    <mergeCell ref="A45:J45"/>
    <mergeCell ref="H2:I2"/>
    <mergeCell ref="A7:J7"/>
    <mergeCell ref="A8:J8"/>
    <mergeCell ref="A9:J9"/>
  </mergeCells>
  <printOptions/>
  <pageMargins left="0.75" right="0.75" top="1" bottom="1" header="0.5" footer="0.5"/>
  <pageSetup fitToHeight="1" fitToWidth="1" horizontalDpi="300" verticalDpi="300" orientation="portrait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7.7109375" style="0" customWidth="1"/>
    <col min="4" max="4" width="9.8515625" style="0" customWidth="1"/>
    <col min="5" max="5" width="10.57421875" style="0" customWidth="1"/>
    <col min="6" max="6" width="7.8515625" style="0" customWidth="1"/>
    <col min="7" max="7" width="7.57421875" style="0" customWidth="1"/>
    <col min="8" max="8" width="8.28125" style="0" customWidth="1"/>
    <col min="9" max="9" width="6.8515625" style="0" customWidth="1"/>
    <col min="10" max="10" width="13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5"/>
      <c r="G2" s="47" t="s">
        <v>352</v>
      </c>
      <c r="H2" s="242" t="s">
        <v>103</v>
      </c>
      <c r="I2" s="242"/>
      <c r="J2" s="28">
        <v>54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275, pg 53'!C4</f>
        <v>American Disposal Co., Inc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6" t="s">
        <v>84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270" t="s">
        <v>63</v>
      </c>
      <c r="B8" s="242"/>
      <c r="C8" s="242"/>
      <c r="D8" s="242"/>
      <c r="E8" s="242"/>
      <c r="F8" s="242"/>
      <c r="G8" s="242"/>
      <c r="H8" s="242"/>
      <c r="I8" s="242"/>
      <c r="J8" s="269"/>
    </row>
    <row r="9" spans="1:10" ht="12.75">
      <c r="A9" s="270" t="s">
        <v>66</v>
      </c>
      <c r="B9" s="242"/>
      <c r="C9" s="242"/>
      <c r="D9" s="242"/>
      <c r="E9" s="242"/>
      <c r="F9" s="242"/>
      <c r="G9" s="242"/>
      <c r="H9" s="242"/>
      <c r="I9" s="242"/>
      <c r="J9" s="26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/>
      <c r="C13" s="11"/>
      <c r="D13" s="255" t="s">
        <v>39</v>
      </c>
      <c r="E13" s="256"/>
      <c r="F13" s="256"/>
      <c r="G13" s="256"/>
      <c r="H13" s="256"/>
      <c r="I13" s="256"/>
      <c r="J13" s="257"/>
    </row>
    <row r="14" spans="1:10" ht="12.75">
      <c r="A14" s="79" t="s">
        <v>49</v>
      </c>
      <c r="B14" s="72"/>
      <c r="C14" s="73"/>
      <c r="D14" s="18" t="s">
        <v>157</v>
      </c>
      <c r="E14" s="18" t="s">
        <v>118</v>
      </c>
      <c r="F14" s="18" t="s">
        <v>158</v>
      </c>
      <c r="G14" s="18" t="s">
        <v>158</v>
      </c>
      <c r="H14" s="18" t="s">
        <v>158</v>
      </c>
      <c r="I14" s="18" t="s">
        <v>158</v>
      </c>
      <c r="J14" s="18" t="s">
        <v>48</v>
      </c>
    </row>
    <row r="15" spans="1:10" ht="12.75">
      <c r="A15" s="81" t="s">
        <v>60</v>
      </c>
      <c r="B15" s="14"/>
      <c r="C15" s="17"/>
      <c r="D15" s="98" t="s">
        <v>4</v>
      </c>
      <c r="E15" s="98" t="s">
        <v>5</v>
      </c>
      <c r="F15" s="18" t="s">
        <v>186</v>
      </c>
      <c r="G15" s="18" t="s">
        <v>186</v>
      </c>
      <c r="H15" s="18" t="s">
        <v>186</v>
      </c>
      <c r="I15" s="18" t="s">
        <v>186</v>
      </c>
      <c r="J15" s="18" t="s">
        <v>186</v>
      </c>
    </row>
    <row r="16" spans="1:10" ht="12.75">
      <c r="A16" s="74" t="s">
        <v>43</v>
      </c>
      <c r="B16" s="75"/>
      <c r="C16" s="76"/>
      <c r="D16" s="98" t="str">
        <f>D15</f>
        <v>$163.00(A)</v>
      </c>
      <c r="E16" s="98" t="str">
        <f>E15</f>
        <v>$175.00(A)</v>
      </c>
      <c r="F16" s="18" t="s">
        <v>186</v>
      </c>
      <c r="G16" s="18" t="s">
        <v>186</v>
      </c>
      <c r="H16" s="18" t="s">
        <v>186</v>
      </c>
      <c r="I16" s="18" t="s">
        <v>186</v>
      </c>
      <c r="J16" s="18" t="s">
        <v>186</v>
      </c>
    </row>
    <row r="17" spans="1:10" ht="12.75">
      <c r="A17" s="71" t="s">
        <v>44</v>
      </c>
      <c r="B17" s="14"/>
      <c r="C17" s="17"/>
      <c r="D17" s="77"/>
      <c r="E17" s="77"/>
      <c r="F17" s="77"/>
      <c r="G17" s="77"/>
      <c r="H17" s="77"/>
      <c r="I17" s="77"/>
      <c r="J17" s="78"/>
    </row>
    <row r="18" spans="1:10" ht="12.75">
      <c r="A18" s="63" t="s">
        <v>45</v>
      </c>
      <c r="B18" s="14"/>
      <c r="C18" s="17"/>
      <c r="D18" s="18" t="s">
        <v>186</v>
      </c>
      <c r="E18" s="18" t="s">
        <v>186</v>
      </c>
      <c r="F18" s="18" t="s">
        <v>186</v>
      </c>
      <c r="G18" s="18" t="s">
        <v>186</v>
      </c>
      <c r="H18" s="18" t="s">
        <v>186</v>
      </c>
      <c r="I18" s="18" t="s">
        <v>186</v>
      </c>
      <c r="J18" s="18" t="s">
        <v>186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30" t="s">
        <v>50</v>
      </c>
      <c r="B21" s="22" t="s">
        <v>67</v>
      </c>
      <c r="C21" s="5"/>
      <c r="D21" s="5"/>
      <c r="E21" s="5"/>
      <c r="F21" s="5"/>
      <c r="G21" s="5"/>
      <c r="H21" s="5"/>
      <c r="I21" s="5"/>
      <c r="J21" s="6"/>
    </row>
    <row r="22" spans="1:10" ht="12.75">
      <c r="A22" s="10" t="s">
        <v>68</v>
      </c>
      <c r="B22" s="22" t="s">
        <v>69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30"/>
      <c r="B23" s="22" t="s">
        <v>462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30"/>
      <c r="B24" s="22" t="s">
        <v>207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30" t="s">
        <v>82</v>
      </c>
      <c r="B25" s="22" t="s">
        <v>83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43" t="s">
        <v>194</v>
      </c>
      <c r="B26" s="59" t="s">
        <v>171</v>
      </c>
      <c r="C26" s="20"/>
      <c r="D26" s="20"/>
      <c r="E26" s="20"/>
      <c r="F26" s="20"/>
      <c r="G26" s="20"/>
      <c r="H26" s="20"/>
      <c r="I26" s="20"/>
      <c r="J26" s="29"/>
    </row>
    <row r="27" spans="1:10" ht="12.75">
      <c r="A27" s="30"/>
      <c r="B27" s="22" t="s">
        <v>194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42"/>
      <c r="B28" s="22"/>
      <c r="C28" s="5"/>
      <c r="D28" s="5"/>
      <c r="E28" s="5"/>
      <c r="F28" s="5"/>
      <c r="G28" s="5"/>
      <c r="H28" s="5"/>
      <c r="I28" s="5"/>
      <c r="J28" s="6"/>
    </row>
    <row r="29" spans="1:10" ht="12.75">
      <c r="A29" s="30"/>
      <c r="B29" s="22"/>
      <c r="C29" s="5"/>
      <c r="D29" s="5"/>
      <c r="E29" s="5"/>
      <c r="F29" s="5"/>
      <c r="G29" s="5"/>
      <c r="H29" s="5"/>
      <c r="I29" s="5"/>
      <c r="J29" s="6"/>
    </row>
    <row r="30" spans="1:10" ht="12.75">
      <c r="A30" s="208" t="s">
        <v>355</v>
      </c>
      <c r="B30" s="22"/>
      <c r="C30" s="5"/>
      <c r="D30" s="5"/>
      <c r="E30" s="5"/>
      <c r="F30" s="5"/>
      <c r="G30" s="5"/>
      <c r="H30" s="5"/>
      <c r="I30" s="5"/>
      <c r="J30" s="6"/>
    </row>
    <row r="31" spans="1:10" ht="12.75">
      <c r="A31" s="30"/>
      <c r="B31" s="22"/>
      <c r="C31" s="5"/>
      <c r="D31" s="5"/>
      <c r="E31" s="5"/>
      <c r="F31" s="5"/>
      <c r="G31" s="5"/>
      <c r="H31" s="5"/>
      <c r="I31" s="5"/>
      <c r="J31" s="6"/>
    </row>
    <row r="32" spans="1:10" ht="12.75">
      <c r="A32" s="30"/>
      <c r="B32" s="13"/>
      <c r="C32" s="13" t="s">
        <v>354</v>
      </c>
      <c r="D32" s="207">
        <v>6.55</v>
      </c>
      <c r="E32" s="5" t="s">
        <v>6</v>
      </c>
      <c r="F32" s="5"/>
      <c r="G32" s="5"/>
      <c r="H32" s="5"/>
      <c r="I32" s="5"/>
      <c r="J32" s="6"/>
    </row>
    <row r="33" spans="1:10" ht="12.75">
      <c r="A33" s="30"/>
      <c r="B33" s="13"/>
      <c r="C33" s="13" t="s">
        <v>194</v>
      </c>
      <c r="D33" s="207" t="s">
        <v>194</v>
      </c>
      <c r="E33" s="5" t="s">
        <v>194</v>
      </c>
      <c r="F33" s="5"/>
      <c r="G33" s="5"/>
      <c r="H33" s="5"/>
      <c r="I33" s="5"/>
      <c r="J33" s="6"/>
    </row>
    <row r="34" spans="1:10" ht="12.75">
      <c r="A34" s="30"/>
      <c r="B34" s="22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2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20"/>
      <c r="E38" s="20"/>
      <c r="F38" s="20"/>
      <c r="G38" s="20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108</v>
      </c>
      <c r="B47" s="5" t="str">
        <f>'Item 275, pg 53'!B42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107</v>
      </c>
      <c r="B49" s="154">
        <f>'Item 275, pg 53'!B44</f>
        <v>40193</v>
      </c>
      <c r="C49" s="8"/>
      <c r="D49" s="8"/>
      <c r="E49" s="8"/>
      <c r="F49" s="8"/>
      <c r="G49" s="8"/>
      <c r="H49" s="8" t="s">
        <v>136</v>
      </c>
      <c r="I49" s="8"/>
      <c r="J49" s="153">
        <f>'Item 275, pg 53'!I44</f>
        <v>40238</v>
      </c>
    </row>
    <row r="50" spans="1:10" ht="12.75">
      <c r="A50" s="243" t="s">
        <v>99</v>
      </c>
      <c r="B50" s="244"/>
      <c r="C50" s="244"/>
      <c r="D50" s="244"/>
      <c r="E50" s="244"/>
      <c r="F50" s="244"/>
      <c r="G50" s="244"/>
      <c r="H50" s="244"/>
      <c r="I50" s="244"/>
      <c r="J50" s="245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106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11.140625" style="0" customWidth="1"/>
    <col min="2" max="2" width="16.8515625" style="0" customWidth="1"/>
    <col min="10" max="10" width="12.8515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f>'[1]Check Sheet'!$B$2</f>
        <v>25</v>
      </c>
      <c r="C2" s="5"/>
      <c r="D2" s="5" t="str">
        <f>'[1]Check Sheet'!$C$2</f>
        <v> </v>
      </c>
      <c r="E2" s="5"/>
      <c r="F2" s="5"/>
      <c r="G2" s="47" t="s">
        <v>352</v>
      </c>
      <c r="H2" s="242" t="s">
        <v>103</v>
      </c>
      <c r="I2" s="242"/>
      <c r="J2" s="28">
        <v>19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70, pg 17'!C4</f>
        <v>American Disposal Co., Inc G-87</v>
      </c>
      <c r="D4" s="199"/>
      <c r="E4" s="199"/>
      <c r="F4" s="199"/>
      <c r="G4" s="5"/>
      <c r="H4" s="5"/>
      <c r="I4" s="5"/>
      <c r="J4" s="6"/>
    </row>
    <row r="5" spans="1:10" ht="12.75">
      <c r="A5" s="7" t="s">
        <v>105</v>
      </c>
      <c r="B5" s="8"/>
      <c r="C5" s="8"/>
      <c r="D5" s="8" t="str">
        <f>+'[1]Title Page'!E15</f>
        <v> 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6" t="s">
        <v>356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52" t="s">
        <v>357</v>
      </c>
      <c r="B9" s="253"/>
      <c r="C9" s="253"/>
      <c r="D9" s="253"/>
      <c r="E9" s="253"/>
      <c r="F9" s="253"/>
      <c r="G9" s="253"/>
      <c r="H9" s="253"/>
      <c r="I9" s="253"/>
      <c r="J9" s="254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214"/>
      <c r="C11" s="2"/>
      <c r="D11" s="2"/>
      <c r="E11" s="3"/>
      <c r="F11" s="255" t="s">
        <v>209</v>
      </c>
      <c r="G11" s="256"/>
      <c r="H11" s="256"/>
      <c r="I11" s="257"/>
      <c r="J11" s="6"/>
    </row>
    <row r="12" spans="1:10" ht="12.75">
      <c r="A12" s="4"/>
      <c r="B12" s="4"/>
      <c r="C12" s="5"/>
      <c r="D12" s="5"/>
      <c r="E12" s="6"/>
      <c r="F12" s="258" t="s">
        <v>358</v>
      </c>
      <c r="G12" s="259"/>
      <c r="H12" s="258" t="s">
        <v>359</v>
      </c>
      <c r="I12" s="259"/>
      <c r="J12" s="6"/>
    </row>
    <row r="13" spans="1:10" ht="12.75">
      <c r="A13" s="4"/>
      <c r="B13" s="46" t="s">
        <v>360</v>
      </c>
      <c r="C13" s="47"/>
      <c r="D13" s="8"/>
      <c r="E13" s="213"/>
      <c r="F13" s="211" t="s">
        <v>361</v>
      </c>
      <c r="G13" s="9"/>
      <c r="H13" s="46" t="s">
        <v>362</v>
      </c>
      <c r="I13" s="28"/>
      <c r="J13" s="6"/>
    </row>
    <row r="14" spans="1:10" ht="12.75">
      <c r="A14" s="4"/>
      <c r="B14" s="215" t="s">
        <v>363</v>
      </c>
      <c r="C14" s="212"/>
      <c r="D14" s="2"/>
      <c r="E14" s="216"/>
      <c r="F14" s="185"/>
      <c r="G14" s="3"/>
      <c r="H14" s="217"/>
      <c r="I14" s="27"/>
      <c r="J14" s="6"/>
    </row>
    <row r="15" spans="1:10" ht="12.75">
      <c r="A15" s="4"/>
      <c r="B15" s="4" t="s">
        <v>364</v>
      </c>
      <c r="C15" s="5"/>
      <c r="D15" s="5"/>
      <c r="E15" s="6"/>
      <c r="F15" s="218">
        <v>2.06</v>
      </c>
      <c r="G15" s="6" t="s">
        <v>145</v>
      </c>
      <c r="H15" s="219">
        <v>0.476</v>
      </c>
      <c r="I15" s="6" t="s">
        <v>145</v>
      </c>
      <c r="J15" s="6"/>
    </row>
    <row r="16" spans="1:10" ht="12.75">
      <c r="A16" s="4"/>
      <c r="B16" s="220" t="s">
        <v>365</v>
      </c>
      <c r="C16" s="8"/>
      <c r="D16" s="8"/>
      <c r="E16" s="9"/>
      <c r="F16" s="7"/>
      <c r="G16" s="9"/>
      <c r="H16" s="7"/>
      <c r="I16" s="9"/>
      <c r="J16" s="6"/>
    </row>
    <row r="17" spans="1:10" ht="12.75">
      <c r="A17" s="4"/>
      <c r="B17" s="214" t="s">
        <v>366</v>
      </c>
      <c r="C17" s="2"/>
      <c r="D17" s="2"/>
      <c r="E17" s="3"/>
      <c r="F17" s="1"/>
      <c r="G17" s="3"/>
      <c r="H17" s="1"/>
      <c r="I17" s="3"/>
      <c r="J17" s="6"/>
    </row>
    <row r="18" spans="1:10" ht="12.75">
      <c r="A18" s="21"/>
      <c r="B18" s="221" t="s">
        <v>367</v>
      </c>
      <c r="C18" s="40"/>
      <c r="D18" s="40"/>
      <c r="E18" s="41"/>
      <c r="F18" s="222">
        <v>0.81</v>
      </c>
      <c r="G18" s="9" t="s">
        <v>145</v>
      </c>
      <c r="H18" s="223">
        <v>0.187</v>
      </c>
      <c r="I18" s="9" t="s">
        <v>145</v>
      </c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12" t="s">
        <v>368</v>
      </c>
      <c r="C20" s="5" t="s">
        <v>369</v>
      </c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24" t="s">
        <v>370</v>
      </c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22" t="s">
        <v>371</v>
      </c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22" t="s">
        <v>372</v>
      </c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22" t="s">
        <v>373</v>
      </c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214"/>
      <c r="C26" s="2"/>
      <c r="D26" s="2"/>
      <c r="E26" s="3"/>
      <c r="F26" s="255" t="s">
        <v>209</v>
      </c>
      <c r="G26" s="256"/>
      <c r="H26" s="256"/>
      <c r="I26" s="257"/>
      <c r="J26" s="6"/>
    </row>
    <row r="27" spans="1:10" ht="12.75">
      <c r="A27" s="4"/>
      <c r="B27" s="4"/>
      <c r="C27" s="5"/>
      <c r="D27" s="5"/>
      <c r="E27" s="6"/>
      <c r="F27" s="258" t="s">
        <v>358</v>
      </c>
      <c r="G27" s="259"/>
      <c r="H27" s="258" t="s">
        <v>359</v>
      </c>
      <c r="I27" s="259"/>
      <c r="J27" s="6"/>
    </row>
    <row r="28" spans="1:10" ht="12.75">
      <c r="A28" s="4"/>
      <c r="B28" s="224" t="s">
        <v>374</v>
      </c>
      <c r="C28" s="47"/>
      <c r="D28" s="8"/>
      <c r="E28" s="213"/>
      <c r="F28" s="211" t="s">
        <v>375</v>
      </c>
      <c r="G28" s="9"/>
      <c r="H28" s="46" t="s">
        <v>362</v>
      </c>
      <c r="I28" s="28"/>
      <c r="J28" s="6"/>
    </row>
    <row r="29" spans="1:10" ht="12.75">
      <c r="A29" s="4"/>
      <c r="B29" s="215" t="s">
        <v>376</v>
      </c>
      <c r="C29" s="212"/>
      <c r="D29" s="2"/>
      <c r="E29" s="216"/>
      <c r="F29" s="185"/>
      <c r="G29" s="3"/>
      <c r="H29" s="217"/>
      <c r="I29" s="27"/>
      <c r="J29" s="6"/>
    </row>
    <row r="30" spans="1:10" ht="12.75">
      <c r="A30" s="4"/>
      <c r="B30" s="7" t="s">
        <v>426</v>
      </c>
      <c r="C30" s="8"/>
      <c r="D30" s="8"/>
      <c r="E30" s="9"/>
      <c r="F30" s="222">
        <v>4.62</v>
      </c>
      <c r="G30" s="90" t="s">
        <v>145</v>
      </c>
      <c r="H30" s="223">
        <v>1.067</v>
      </c>
      <c r="I30" s="90" t="s">
        <v>145</v>
      </c>
      <c r="J30" s="231"/>
    </row>
    <row r="31" spans="1:10" ht="12.75">
      <c r="A31" s="4"/>
      <c r="B31" s="215" t="s">
        <v>377</v>
      </c>
      <c r="C31" s="212"/>
      <c r="D31" s="2"/>
      <c r="E31" s="216"/>
      <c r="F31" s="185"/>
      <c r="G31" s="3"/>
      <c r="H31" s="217"/>
      <c r="I31" s="3"/>
      <c r="J31" s="6"/>
    </row>
    <row r="32" spans="1:10" ht="12.75">
      <c r="A32" s="4"/>
      <c r="B32" s="7" t="s">
        <v>426</v>
      </c>
      <c r="C32" s="8"/>
      <c r="D32" s="8"/>
      <c r="E32" s="9"/>
      <c r="F32" s="222">
        <f>F30</f>
        <v>4.62</v>
      </c>
      <c r="G32" s="90" t="s">
        <v>145</v>
      </c>
      <c r="H32" s="223">
        <f>H30</f>
        <v>1.067</v>
      </c>
      <c r="I32" s="90" t="s">
        <v>145</v>
      </c>
      <c r="J32" s="6"/>
    </row>
    <row r="33" spans="1:10" ht="12.75">
      <c r="A33" s="4"/>
      <c r="B33" s="214" t="s">
        <v>384</v>
      </c>
      <c r="C33" s="2"/>
      <c r="D33" s="2"/>
      <c r="E33" s="3"/>
      <c r="F33" s="225"/>
      <c r="G33" s="88"/>
      <c r="H33" s="225"/>
      <c r="I33" s="88"/>
      <c r="J33" s="6"/>
    </row>
    <row r="34" spans="1:10" ht="12.75">
      <c r="A34" s="21"/>
      <c r="B34" s="226" t="s">
        <v>427</v>
      </c>
      <c r="C34" s="40"/>
      <c r="D34" s="40"/>
      <c r="E34" s="41"/>
      <c r="F34" s="227">
        <v>1.25</v>
      </c>
      <c r="G34" s="230" t="s">
        <v>341</v>
      </c>
      <c r="H34" s="232">
        <v>0.289</v>
      </c>
      <c r="I34" s="230" t="s">
        <v>341</v>
      </c>
      <c r="J34" s="29"/>
    </row>
    <row r="35" spans="1:10" ht="12.75">
      <c r="A35" s="4"/>
      <c r="B35" s="31" t="s">
        <v>428</v>
      </c>
      <c r="C35" s="14"/>
      <c r="D35" s="14"/>
      <c r="E35" s="17"/>
      <c r="F35" s="227">
        <v>1.25</v>
      </c>
      <c r="G35" s="230" t="s">
        <v>341</v>
      </c>
      <c r="H35" s="232">
        <v>0.289</v>
      </c>
      <c r="I35" s="230" t="s">
        <v>341</v>
      </c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 t="s">
        <v>379</v>
      </c>
      <c r="C38" s="5"/>
      <c r="D38" s="5"/>
      <c r="E38" s="5"/>
      <c r="F38" s="5"/>
      <c r="G38" s="8"/>
      <c r="H38" s="5"/>
      <c r="I38" s="5"/>
      <c r="J38" s="6"/>
    </row>
    <row r="39" spans="1:10" ht="12.75">
      <c r="A39" s="4"/>
      <c r="B39" s="1" t="s">
        <v>380</v>
      </c>
      <c r="C39" s="2"/>
      <c r="D39" s="2"/>
      <c r="E39" s="2"/>
      <c r="F39" s="97">
        <v>3.75</v>
      </c>
      <c r="G39" s="90" t="s">
        <v>145</v>
      </c>
      <c r="H39" s="97" t="s">
        <v>215</v>
      </c>
      <c r="I39" s="17"/>
      <c r="J39" s="6"/>
    </row>
    <row r="40" spans="1:10" ht="12.75">
      <c r="A40" s="4"/>
      <c r="B40" s="7" t="s">
        <v>381</v>
      </c>
      <c r="C40" s="8"/>
      <c r="D40" s="40"/>
      <c r="E40" s="40"/>
      <c r="F40" s="97">
        <v>3.75</v>
      </c>
      <c r="G40" s="90" t="s">
        <v>145</v>
      </c>
      <c r="H40" s="227" t="s">
        <v>215</v>
      </c>
      <c r="I40" s="9"/>
      <c r="J40" s="6"/>
    </row>
    <row r="41" spans="1:10" ht="12.75">
      <c r="A41" s="4"/>
      <c r="B41" s="5"/>
      <c r="C41" s="5"/>
      <c r="D41" s="20"/>
      <c r="E41" s="20"/>
      <c r="F41" s="228"/>
      <c r="G41" s="20"/>
      <c r="H41" s="229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12" t="s">
        <v>382</v>
      </c>
      <c r="C43" s="5" t="s">
        <v>383</v>
      </c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 t="s">
        <v>378</v>
      </c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 t="s">
        <v>429</v>
      </c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12" t="s">
        <v>430</v>
      </c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12" t="s">
        <v>498</v>
      </c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12" t="s">
        <v>431</v>
      </c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12" t="s">
        <v>432</v>
      </c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12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108</v>
      </c>
      <c r="B53" s="5" t="str">
        <f>'Item 70, pg 17'!B46</f>
        <v>Irmgard R Wilcox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 t="s">
        <v>107</v>
      </c>
      <c r="B55" s="154">
        <f>'Item 70, pg 17'!B48</f>
        <v>40193</v>
      </c>
      <c r="C55" s="8"/>
      <c r="D55" s="8"/>
      <c r="E55" s="8"/>
      <c r="F55" s="8"/>
      <c r="G55" s="8"/>
      <c r="H55" s="8" t="s">
        <v>242</v>
      </c>
      <c r="I55" s="8"/>
      <c r="J55" s="153">
        <f>'Item 70, pg 17'!J48</f>
        <v>40238</v>
      </c>
    </row>
    <row r="56" spans="1:10" ht="12.75">
      <c r="A56" s="243" t="s">
        <v>99</v>
      </c>
      <c r="B56" s="244"/>
      <c r="C56" s="244"/>
      <c r="D56" s="244"/>
      <c r="E56" s="244"/>
      <c r="F56" s="244"/>
      <c r="G56" s="244"/>
      <c r="H56" s="244"/>
      <c r="I56" s="244"/>
      <c r="J56" s="245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106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10">
    <mergeCell ref="H2:I2"/>
    <mergeCell ref="A7:J7"/>
    <mergeCell ref="A9:J9"/>
    <mergeCell ref="F11:I11"/>
    <mergeCell ref="A56:J56"/>
    <mergeCell ref="F12:G12"/>
    <mergeCell ref="H12:I12"/>
    <mergeCell ref="F26:I26"/>
    <mergeCell ref="F27:G27"/>
    <mergeCell ref="H27:I27"/>
  </mergeCells>
  <printOptions/>
  <pageMargins left="0.75" right="0.75" top="1" bottom="1" header="0.5" footer="0.5"/>
  <pageSetup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7.7109375" style="0" customWidth="1"/>
    <col min="3" max="3" width="7.421875" style="0" customWidth="1"/>
    <col min="4" max="4" width="2.7109375" style="0" customWidth="1"/>
    <col min="6" max="6" width="2.28125" style="0" customWidth="1"/>
    <col min="7" max="7" width="10.140625" style="0" customWidth="1"/>
    <col min="9" max="9" width="1.421875" style="0" customWidth="1"/>
    <col min="10" max="10" width="10.28125" style="0" customWidth="1"/>
    <col min="11" max="11" width="8.7109375" style="0" customWidth="1"/>
    <col min="12" max="12" width="6.57421875" style="0" customWidth="1"/>
    <col min="13" max="13" width="3.140625" style="0" customWidth="1"/>
    <col min="14" max="14" width="7.7109375" style="0" customWidth="1"/>
    <col min="15" max="15" width="2.28125" style="0" customWidth="1"/>
    <col min="16" max="16" width="12.574218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102</v>
      </c>
      <c r="B2" s="47">
        <v>25</v>
      </c>
      <c r="C2" s="5"/>
      <c r="D2" s="5"/>
      <c r="E2" s="5"/>
      <c r="F2" s="5"/>
      <c r="G2" s="5"/>
      <c r="H2" s="5"/>
      <c r="I2" s="5"/>
      <c r="J2" s="5"/>
      <c r="K2" s="5"/>
      <c r="L2" s="11" t="s">
        <v>194</v>
      </c>
      <c r="M2" s="47" t="s">
        <v>385</v>
      </c>
      <c r="N2" s="5" t="s">
        <v>137</v>
      </c>
      <c r="O2" s="5"/>
      <c r="P2" s="5"/>
      <c r="Q2" s="28">
        <v>21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104</v>
      </c>
      <c r="B4" s="5"/>
      <c r="C4" s="199" t="str">
        <f>'Item 55,60, pg 16'!C4</f>
        <v>American Disposal Co., Inc G-87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261" t="s">
        <v>259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</row>
    <row r="7" spans="1:17" ht="12.75">
      <c r="A7" s="43" t="s">
        <v>260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9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30" t="s">
        <v>93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9" t="s">
        <v>261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49" t="s">
        <v>262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10" t="s">
        <v>263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50" t="s">
        <v>264</v>
      </c>
      <c r="B13" s="19"/>
      <c r="C13" s="11"/>
      <c r="D13" s="11"/>
      <c r="E13" s="5"/>
      <c r="F13" s="5"/>
      <c r="G13" s="5"/>
      <c r="H13" s="19"/>
      <c r="I13" s="19"/>
      <c r="J13" s="11"/>
      <c r="K13" s="5"/>
      <c r="L13" s="19"/>
      <c r="M13" s="19"/>
      <c r="N13" s="11"/>
      <c r="O13" s="11"/>
      <c r="P13" s="11"/>
      <c r="Q13" s="6"/>
    </row>
    <row r="14" spans="1:17" ht="12.75">
      <c r="A14" s="50" t="s">
        <v>142</v>
      </c>
      <c r="B14" s="19"/>
      <c r="C14" s="11"/>
      <c r="D14" s="11"/>
      <c r="E14" s="5"/>
      <c r="F14" s="5"/>
      <c r="G14" s="5"/>
      <c r="H14" s="19"/>
      <c r="I14" s="19"/>
      <c r="J14" s="11"/>
      <c r="K14" s="5"/>
      <c r="L14" s="19"/>
      <c r="M14" s="19"/>
      <c r="N14" s="11"/>
      <c r="O14" s="11"/>
      <c r="P14" s="11"/>
      <c r="Q14" s="6"/>
    </row>
    <row r="15" spans="1:17" ht="12.75">
      <c r="A15" s="50" t="s">
        <v>273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2.75">
      <c r="A16" s="5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.75">
      <c r="A17" s="3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12.75">
      <c r="A18" s="4" t="s">
        <v>265</v>
      </c>
      <c r="B18" s="5"/>
      <c r="C18" s="5"/>
      <c r="D18" s="5"/>
      <c r="E18" s="5" t="s">
        <v>143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2.75">
      <c r="A19" s="21"/>
      <c r="B19" s="20"/>
      <c r="C19" s="20"/>
      <c r="D19" s="40"/>
      <c r="E19" s="20"/>
      <c r="F19" s="20"/>
      <c r="G19" s="20"/>
      <c r="H19" s="20"/>
      <c r="I19" s="20"/>
      <c r="J19" s="20"/>
      <c r="K19" s="20"/>
      <c r="L19" s="20"/>
      <c r="M19" s="40"/>
      <c r="N19" s="20"/>
      <c r="O19" s="20"/>
      <c r="P19" s="20"/>
      <c r="Q19" s="29"/>
    </row>
    <row r="20" spans="1:17" ht="12.75">
      <c r="A20" s="51" t="s">
        <v>266</v>
      </c>
      <c r="B20" s="51" t="s">
        <v>269</v>
      </c>
      <c r="C20" s="122" t="s">
        <v>270</v>
      </c>
      <c r="D20" s="129"/>
      <c r="E20" s="128" t="s">
        <v>271</v>
      </c>
      <c r="F20" s="128"/>
      <c r="G20" s="51" t="s">
        <v>28</v>
      </c>
      <c r="H20" s="51" t="s">
        <v>272</v>
      </c>
      <c r="I20" s="16"/>
      <c r="J20" s="51" t="s">
        <v>266</v>
      </c>
      <c r="K20" s="51" t="s">
        <v>269</v>
      </c>
      <c r="L20" s="122" t="s">
        <v>270</v>
      </c>
      <c r="M20" s="128"/>
      <c r="N20" s="128" t="s">
        <v>271</v>
      </c>
      <c r="O20" s="128"/>
      <c r="P20" s="51" t="s">
        <v>28</v>
      </c>
      <c r="Q20" s="51" t="s">
        <v>272</v>
      </c>
    </row>
    <row r="21" spans="1:17" ht="12.75">
      <c r="A21" s="52" t="s">
        <v>267</v>
      </c>
      <c r="B21" s="52" t="s">
        <v>100</v>
      </c>
      <c r="C21" s="123" t="s">
        <v>258</v>
      </c>
      <c r="D21" s="129"/>
      <c r="E21" s="129" t="s">
        <v>258</v>
      </c>
      <c r="F21" s="129"/>
      <c r="G21" s="52" t="s">
        <v>29</v>
      </c>
      <c r="H21" s="52" t="s">
        <v>258</v>
      </c>
      <c r="I21" s="16"/>
      <c r="J21" s="52" t="s">
        <v>267</v>
      </c>
      <c r="K21" s="52" t="s">
        <v>100</v>
      </c>
      <c r="L21" s="123" t="s">
        <v>258</v>
      </c>
      <c r="M21" s="129"/>
      <c r="N21" s="129" t="s">
        <v>258</v>
      </c>
      <c r="O21" s="129"/>
      <c r="P21" s="52" t="s">
        <v>29</v>
      </c>
      <c r="Q21" s="52" t="s">
        <v>258</v>
      </c>
    </row>
    <row r="22" spans="1:17" ht="12.75">
      <c r="A22" s="53" t="s">
        <v>268</v>
      </c>
      <c r="B22" s="53" t="s">
        <v>258</v>
      </c>
      <c r="C22" s="124" t="s">
        <v>209</v>
      </c>
      <c r="D22" s="130"/>
      <c r="E22" s="130" t="s">
        <v>209</v>
      </c>
      <c r="F22" s="130"/>
      <c r="G22" s="53" t="s">
        <v>30</v>
      </c>
      <c r="H22" s="53" t="s">
        <v>209</v>
      </c>
      <c r="I22" s="16"/>
      <c r="J22" s="53" t="s">
        <v>268</v>
      </c>
      <c r="K22" s="53" t="s">
        <v>258</v>
      </c>
      <c r="L22" s="123" t="s">
        <v>209</v>
      </c>
      <c r="M22" s="130"/>
      <c r="N22" s="130" t="s">
        <v>209</v>
      </c>
      <c r="O22" s="129"/>
      <c r="P22" s="53" t="s">
        <v>30</v>
      </c>
      <c r="Q22" s="53" t="s">
        <v>209</v>
      </c>
    </row>
    <row r="23" spans="1:17" ht="12.75">
      <c r="A23" s="91" t="s">
        <v>287</v>
      </c>
      <c r="B23" s="18" t="s">
        <v>247</v>
      </c>
      <c r="C23" s="158">
        <v>12.17</v>
      </c>
      <c r="D23" s="131" t="s">
        <v>144</v>
      </c>
      <c r="E23" s="121">
        <v>6</v>
      </c>
      <c r="F23" s="131"/>
      <c r="G23" s="93">
        <f>+C23+E23</f>
        <v>18.17</v>
      </c>
      <c r="H23" s="187" t="s">
        <v>486</v>
      </c>
      <c r="I23" s="5"/>
      <c r="J23" s="18" t="s">
        <v>251</v>
      </c>
      <c r="K23" s="18" t="s">
        <v>247</v>
      </c>
      <c r="L23" s="93">
        <v>38.76</v>
      </c>
      <c r="M23" s="93" t="s">
        <v>144</v>
      </c>
      <c r="N23" s="104">
        <f>E23</f>
        <v>6</v>
      </c>
      <c r="O23" s="131"/>
      <c r="P23" s="121">
        <f>+L23+N23</f>
        <v>44.76</v>
      </c>
      <c r="Q23" s="104" t="str">
        <f>H23</f>
        <v>5.91 (A)</v>
      </c>
    </row>
    <row r="24" spans="1:17" ht="12.75">
      <c r="A24" s="91" t="s">
        <v>287</v>
      </c>
      <c r="B24" s="18" t="s">
        <v>248</v>
      </c>
      <c r="C24" s="125">
        <f>C23+1</f>
        <v>13.17</v>
      </c>
      <c r="D24" s="131" t="s">
        <v>144</v>
      </c>
      <c r="E24" s="131">
        <f>E23</f>
        <v>6</v>
      </c>
      <c r="F24" s="131"/>
      <c r="G24" s="94">
        <f aca="true" t="shared" si="0" ref="G24:G31">C24+E24</f>
        <v>19.17</v>
      </c>
      <c r="H24" s="188" t="str">
        <f>H23</f>
        <v>5.91 (A)</v>
      </c>
      <c r="I24" s="5"/>
      <c r="J24" s="18" t="s">
        <v>251</v>
      </c>
      <c r="K24" s="18" t="s">
        <v>248</v>
      </c>
      <c r="L24" s="110">
        <f>L23+4</f>
        <v>42.76</v>
      </c>
      <c r="M24" s="93" t="s">
        <v>144</v>
      </c>
      <c r="N24" s="103">
        <f>E23</f>
        <v>6</v>
      </c>
      <c r="O24" s="131"/>
      <c r="P24" s="131">
        <f>L24+N24</f>
        <v>48.76</v>
      </c>
      <c r="Q24" s="103" t="str">
        <f>H24</f>
        <v>5.91 (A)</v>
      </c>
    </row>
    <row r="25" spans="1:17" ht="12.75">
      <c r="A25" s="91" t="s">
        <v>244</v>
      </c>
      <c r="B25" s="18" t="s">
        <v>247</v>
      </c>
      <c r="C25" s="125">
        <v>14.91</v>
      </c>
      <c r="D25" s="131" t="s">
        <v>144</v>
      </c>
      <c r="E25" s="131">
        <f>E24</f>
        <v>6</v>
      </c>
      <c r="F25" s="131"/>
      <c r="G25" s="94">
        <f t="shared" si="0"/>
        <v>20.91</v>
      </c>
      <c r="H25" s="188" t="str">
        <f>H23</f>
        <v>5.91 (A)</v>
      </c>
      <c r="I25" s="5"/>
      <c r="J25" s="18" t="s">
        <v>252</v>
      </c>
      <c r="K25" s="18" t="s">
        <v>247</v>
      </c>
      <c r="L25" s="110">
        <v>46.95</v>
      </c>
      <c r="M25" s="93" t="s">
        <v>144</v>
      </c>
      <c r="N25" s="103">
        <f>E23</f>
        <v>6</v>
      </c>
      <c r="O25" s="131"/>
      <c r="P25" s="131">
        <f>L25+N25</f>
        <v>52.95</v>
      </c>
      <c r="Q25" s="103" t="str">
        <f>Q24</f>
        <v>5.91 (A)</v>
      </c>
    </row>
    <row r="26" spans="1:17" ht="12.75">
      <c r="A26" s="91" t="s">
        <v>244</v>
      </c>
      <c r="B26" s="18" t="s">
        <v>248</v>
      </c>
      <c r="C26" s="125">
        <f>C25+1</f>
        <v>15.91</v>
      </c>
      <c r="D26" s="131" t="s">
        <v>144</v>
      </c>
      <c r="E26" s="131">
        <f aca="true" t="shared" si="1" ref="E26:E31">E25</f>
        <v>6</v>
      </c>
      <c r="F26" s="131"/>
      <c r="G26" s="94">
        <f t="shared" si="0"/>
        <v>21.91</v>
      </c>
      <c r="H26" s="188" t="str">
        <f aca="true" t="shared" si="2" ref="H26:H31">H25</f>
        <v>5.91 (A)</v>
      </c>
      <c r="I26" s="5"/>
      <c r="J26" s="18" t="s">
        <v>252</v>
      </c>
      <c r="K26" s="18" t="s">
        <v>248</v>
      </c>
      <c r="L26" s="110">
        <f>L25+5</f>
        <v>51.95</v>
      </c>
      <c r="M26" s="93" t="s">
        <v>144</v>
      </c>
      <c r="N26" s="103">
        <f>E23</f>
        <v>6</v>
      </c>
      <c r="O26" s="131"/>
      <c r="P26" s="131">
        <f>L26+N26</f>
        <v>57.95</v>
      </c>
      <c r="Q26" s="103" t="str">
        <f>Q25</f>
        <v>5.91 (A)</v>
      </c>
    </row>
    <row r="27" spans="1:17" ht="12.75">
      <c r="A27" s="18" t="s">
        <v>245</v>
      </c>
      <c r="B27" s="18" t="s">
        <v>247</v>
      </c>
      <c r="C27" s="107">
        <v>21.52</v>
      </c>
      <c r="D27" s="131" t="s">
        <v>144</v>
      </c>
      <c r="E27" s="131">
        <f t="shared" si="1"/>
        <v>6</v>
      </c>
      <c r="F27" s="131"/>
      <c r="G27" s="94">
        <f t="shared" si="0"/>
        <v>27.52</v>
      </c>
      <c r="H27" s="188" t="str">
        <f t="shared" si="2"/>
        <v>5.91 (A)</v>
      </c>
      <c r="I27" s="5"/>
      <c r="J27" s="18" t="s">
        <v>253</v>
      </c>
      <c r="K27" s="18" t="s">
        <v>247</v>
      </c>
      <c r="L27" s="110">
        <v>49.99</v>
      </c>
      <c r="M27" s="93" t="s">
        <v>144</v>
      </c>
      <c r="N27" s="103">
        <f>E23</f>
        <v>6</v>
      </c>
      <c r="O27" s="131"/>
      <c r="P27" s="131">
        <f>L27+N27</f>
        <v>55.99</v>
      </c>
      <c r="Q27" s="103" t="str">
        <f>Q26</f>
        <v>5.91 (A)</v>
      </c>
    </row>
    <row r="28" spans="1:17" ht="12.75">
      <c r="A28" s="18" t="s">
        <v>245</v>
      </c>
      <c r="B28" s="18" t="s">
        <v>248</v>
      </c>
      <c r="C28" s="107">
        <f>C27+2</f>
        <v>23.52</v>
      </c>
      <c r="D28" s="131" t="s">
        <v>144</v>
      </c>
      <c r="E28" s="131">
        <f t="shared" si="1"/>
        <v>6</v>
      </c>
      <c r="F28" s="131"/>
      <c r="G28" s="94">
        <f t="shared" si="0"/>
        <v>29.52</v>
      </c>
      <c r="H28" s="188" t="str">
        <f t="shared" si="2"/>
        <v>5.91 (A)</v>
      </c>
      <c r="I28" s="5"/>
      <c r="J28" s="18" t="s">
        <v>253</v>
      </c>
      <c r="K28" s="18" t="s">
        <v>248</v>
      </c>
      <c r="L28" s="110">
        <f>L27+6</f>
        <v>55.99</v>
      </c>
      <c r="M28" s="93" t="s">
        <v>144</v>
      </c>
      <c r="N28" s="103">
        <f>E23</f>
        <v>6</v>
      </c>
      <c r="O28" s="131"/>
      <c r="P28" s="131">
        <f>L28+N28</f>
        <v>61.99</v>
      </c>
      <c r="Q28" s="103" t="str">
        <f>Q27</f>
        <v>5.91 (A)</v>
      </c>
    </row>
    <row r="29" spans="1:17" ht="12.75">
      <c r="A29" s="18" t="s">
        <v>246</v>
      </c>
      <c r="B29" s="18" t="s">
        <v>247</v>
      </c>
      <c r="C29" s="107">
        <v>29.47</v>
      </c>
      <c r="D29" s="131" t="s">
        <v>144</v>
      </c>
      <c r="E29" s="131">
        <f t="shared" si="1"/>
        <v>6</v>
      </c>
      <c r="F29" s="131"/>
      <c r="G29" s="94">
        <f t="shared" si="0"/>
        <v>35.47</v>
      </c>
      <c r="H29" s="188" t="str">
        <f t="shared" si="2"/>
        <v>5.91 (A)</v>
      </c>
      <c r="I29" s="5"/>
      <c r="J29" s="18"/>
      <c r="K29" s="18"/>
      <c r="L29" s="18" t="s">
        <v>194</v>
      </c>
      <c r="M29" s="93" t="s">
        <v>194</v>
      </c>
      <c r="N29" s="18" t="s">
        <v>194</v>
      </c>
      <c r="O29" s="89" t="s">
        <v>194</v>
      </c>
      <c r="P29" s="18"/>
      <c r="Q29" s="18"/>
    </row>
    <row r="30" spans="1:17" ht="12.75">
      <c r="A30" s="18" t="s">
        <v>246</v>
      </c>
      <c r="B30" s="18" t="s">
        <v>248</v>
      </c>
      <c r="C30" s="127">
        <f>C29+3</f>
        <v>32.47</v>
      </c>
      <c r="D30" s="131" t="s">
        <v>144</v>
      </c>
      <c r="E30" s="131">
        <f t="shared" si="1"/>
        <v>6</v>
      </c>
      <c r="F30" s="131"/>
      <c r="G30" s="94">
        <f t="shared" si="0"/>
        <v>38.47</v>
      </c>
      <c r="H30" s="188" t="str">
        <f t="shared" si="2"/>
        <v>5.91 (A)</v>
      </c>
      <c r="I30" s="5"/>
      <c r="J30" s="18"/>
      <c r="K30" s="18"/>
      <c r="L30" s="18" t="s">
        <v>194</v>
      </c>
      <c r="M30" s="93" t="s">
        <v>194</v>
      </c>
      <c r="N30" s="18" t="s">
        <v>194</v>
      </c>
      <c r="O30" s="89" t="s">
        <v>194</v>
      </c>
      <c r="P30" s="18"/>
      <c r="Q30" s="18"/>
    </row>
    <row r="31" spans="1:17" ht="12.75">
      <c r="A31" s="91" t="s">
        <v>244</v>
      </c>
      <c r="B31" s="18" t="s">
        <v>27</v>
      </c>
      <c r="C31" s="107">
        <v>9.91</v>
      </c>
      <c r="D31" s="131" t="s">
        <v>144</v>
      </c>
      <c r="E31" s="131">
        <f t="shared" si="1"/>
        <v>6</v>
      </c>
      <c r="F31" s="131"/>
      <c r="G31" s="94">
        <f t="shared" si="0"/>
        <v>15.91</v>
      </c>
      <c r="H31" s="188" t="str">
        <f t="shared" si="2"/>
        <v>5.91 (A)</v>
      </c>
      <c r="I31" s="5"/>
      <c r="J31" s="18"/>
      <c r="K31" s="18"/>
      <c r="L31" s="18"/>
      <c r="M31" s="93" t="s">
        <v>194</v>
      </c>
      <c r="N31" s="18"/>
      <c r="O31" s="89" t="s">
        <v>194</v>
      </c>
      <c r="P31" s="18"/>
      <c r="Q31" s="18"/>
    </row>
    <row r="32" spans="1:17" ht="12.75">
      <c r="A32" s="91" t="s">
        <v>243</v>
      </c>
      <c r="B32" s="18" t="s">
        <v>249</v>
      </c>
      <c r="C32" s="126" t="s">
        <v>250</v>
      </c>
      <c r="D32" s="131"/>
      <c r="E32" s="131">
        <v>9</v>
      </c>
      <c r="F32" s="131"/>
      <c r="G32" s="103" t="s">
        <v>250</v>
      </c>
      <c r="H32" s="103" t="s">
        <v>250</v>
      </c>
      <c r="I32" s="20"/>
      <c r="J32" s="54"/>
      <c r="K32" s="54"/>
      <c r="L32" s="54"/>
      <c r="M32" s="93" t="s">
        <v>194</v>
      </c>
      <c r="N32" s="54"/>
      <c r="O32" s="89" t="s">
        <v>194</v>
      </c>
      <c r="P32" s="54"/>
      <c r="Q32" s="54"/>
    </row>
    <row r="33" spans="1:17" ht="12.75">
      <c r="A33" s="91"/>
      <c r="B33" s="18"/>
      <c r="C33" s="126"/>
      <c r="D33" s="131"/>
      <c r="E33" s="131"/>
      <c r="F33" s="131"/>
      <c r="G33" s="103"/>
      <c r="H33" s="188"/>
      <c r="I33" s="5"/>
      <c r="J33" s="18"/>
      <c r="K33" s="18"/>
      <c r="L33" s="18"/>
      <c r="M33" s="18" t="s">
        <v>194</v>
      </c>
      <c r="N33" s="18"/>
      <c r="O33" s="17" t="s">
        <v>194</v>
      </c>
      <c r="P33" s="18"/>
      <c r="Q33" s="18"/>
    </row>
    <row r="34" spans="1:17" ht="12.75">
      <c r="A34" s="55"/>
      <c r="B34" s="18"/>
      <c r="C34" s="31"/>
      <c r="D34" s="17"/>
      <c r="E34" s="17"/>
      <c r="F34" s="17"/>
      <c r="G34" s="18"/>
      <c r="H34" s="18"/>
      <c r="I34" s="5"/>
      <c r="J34" s="18"/>
      <c r="K34" s="18"/>
      <c r="L34" s="18"/>
      <c r="M34" s="18"/>
      <c r="N34" s="18"/>
      <c r="O34" s="17"/>
      <c r="P34" s="18"/>
      <c r="Q34" s="18"/>
    </row>
    <row r="35" spans="1:17" ht="12.75">
      <c r="A35" s="18"/>
      <c r="B35" s="18"/>
      <c r="C35" s="31"/>
      <c r="D35" s="9"/>
      <c r="E35" s="17"/>
      <c r="F35" s="17"/>
      <c r="G35" s="18"/>
      <c r="H35" s="18"/>
      <c r="I35" s="5"/>
      <c r="J35" s="18"/>
      <c r="K35" s="18"/>
      <c r="L35" s="18"/>
      <c r="M35" s="18"/>
      <c r="N35" s="18"/>
      <c r="O35" s="17"/>
      <c r="P35" s="18"/>
      <c r="Q35" s="18"/>
    </row>
    <row r="36" spans="1:17" ht="12.75">
      <c r="A36" s="58" t="s">
        <v>92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56" t="s">
        <v>274</v>
      </c>
      <c r="D37" s="5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56" t="s">
        <v>254</v>
      </c>
      <c r="D38" s="5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56"/>
      <c r="D39" s="5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 t="s">
        <v>128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10" t="s">
        <v>129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30" t="s">
        <v>433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30" t="s">
        <v>434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30" t="s">
        <v>435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 t="s">
        <v>31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 t="s">
        <v>32</v>
      </c>
      <c r="B50" s="92">
        <v>6</v>
      </c>
      <c r="C50" s="5"/>
      <c r="D50" s="5"/>
      <c r="E50" s="5" t="s">
        <v>33</v>
      </c>
      <c r="F50" s="5"/>
      <c r="G50" s="23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 t="s">
        <v>386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 t="s">
        <v>130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7" t="s">
        <v>387</v>
      </c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</row>
    <row r="58" spans="1:17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/>
    </row>
    <row r="59" spans="1:17" ht="12.75">
      <c r="A59" s="4" t="s">
        <v>108</v>
      </c>
      <c r="B59" s="5" t="str">
        <f>'Item 80, pg 19'!B53</f>
        <v>Irmgard R Wilcox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</row>
    <row r="60" spans="1:17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</row>
    <row r="61" spans="1:17" ht="12.75">
      <c r="A61" s="7" t="s">
        <v>107</v>
      </c>
      <c r="B61" s="154">
        <f>'Item 80, pg 19'!B55</f>
        <v>40193</v>
      </c>
      <c r="C61" s="8"/>
      <c r="D61" s="8"/>
      <c r="E61" s="8"/>
      <c r="F61" s="8"/>
      <c r="G61" s="8"/>
      <c r="H61" s="8"/>
      <c r="I61" s="8"/>
      <c r="J61" s="8"/>
      <c r="K61" s="8"/>
      <c r="L61" s="8" t="s">
        <v>136</v>
      </c>
      <c r="M61" s="8"/>
      <c r="N61" s="8"/>
      <c r="O61" s="8"/>
      <c r="P61" s="154">
        <f>'Item 55,60, pg 16'!J54</f>
        <v>40238</v>
      </c>
      <c r="Q61" s="9"/>
    </row>
    <row r="62" spans="1:17" ht="12.75">
      <c r="A62" s="243" t="s">
        <v>99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60"/>
      <c r="P62" s="260"/>
      <c r="Q62" s="245"/>
    </row>
    <row r="63" spans="1:17" ht="12.7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</row>
    <row r="64" spans="1:17" ht="12.75">
      <c r="A64" s="4" t="s">
        <v>106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</row>
    <row r="65" spans="1:17" ht="12.7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9"/>
    </row>
  </sheetData>
  <sheetProtection/>
  <mergeCells count="2">
    <mergeCell ref="A62:Q62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7.28125" style="0" customWidth="1"/>
    <col min="4" max="4" width="12.140625" style="0" customWidth="1"/>
    <col min="10" max="10" width="12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5"/>
      <c r="G2" s="47" t="s">
        <v>346</v>
      </c>
      <c r="H2" s="242" t="s">
        <v>103</v>
      </c>
      <c r="I2" s="242"/>
      <c r="J2" s="28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100, pg 21'!C4</f>
        <v>American Disposal Co., Inc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9" t="s">
        <v>275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276</v>
      </c>
      <c r="B9" s="24" t="s">
        <v>94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4" t="s">
        <v>95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277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278</v>
      </c>
      <c r="B13" s="23" t="s">
        <v>279</v>
      </c>
      <c r="C13" s="11"/>
      <c r="D13" s="5"/>
      <c r="E13" s="19"/>
      <c r="F13" s="11"/>
      <c r="G13" s="5"/>
      <c r="H13" s="19"/>
      <c r="I13" s="11"/>
      <c r="J13" s="6"/>
    </row>
    <row r="14" spans="1:10" ht="12.75">
      <c r="A14" s="4"/>
      <c r="B14" s="23" t="s">
        <v>280</v>
      </c>
      <c r="C14" s="11"/>
      <c r="D14" s="5"/>
      <c r="E14" s="19"/>
      <c r="F14" s="11"/>
      <c r="G14" s="5"/>
      <c r="H14" s="19"/>
      <c r="I14" s="11"/>
      <c r="J14" s="6"/>
    </row>
    <row r="15" spans="1:10" ht="12.75">
      <c r="A15" s="4"/>
      <c r="B15" s="22" t="s">
        <v>7</v>
      </c>
      <c r="C15" s="5"/>
      <c r="D15" s="5"/>
      <c r="E15" s="5"/>
      <c r="F15" s="5"/>
      <c r="G15" s="5"/>
      <c r="H15" s="5"/>
      <c r="I15" s="5"/>
      <c r="J15" s="6"/>
    </row>
    <row r="16" spans="1:10" s="197" customFormat="1" ht="12.75">
      <c r="A16" s="233"/>
      <c r="B16" s="209" t="s">
        <v>457</v>
      </c>
      <c r="C16" s="195"/>
      <c r="D16" s="195"/>
      <c r="E16" s="195"/>
      <c r="F16" s="195"/>
      <c r="G16" s="195"/>
      <c r="H16" s="195"/>
      <c r="I16" s="195"/>
      <c r="J16" s="196"/>
    </row>
    <row r="17" spans="1:10" ht="12.75">
      <c r="A17" s="4"/>
      <c r="B17" s="22"/>
      <c r="C17" s="5"/>
      <c r="D17" s="5"/>
      <c r="E17" s="5"/>
      <c r="F17" s="5"/>
      <c r="G17" s="5"/>
      <c r="H17" s="5"/>
      <c r="I17" s="5"/>
      <c r="J17" s="6"/>
    </row>
    <row r="18" spans="1:10" ht="12.75">
      <c r="A18" s="43" t="s">
        <v>281</v>
      </c>
      <c r="B18" s="59" t="s">
        <v>282</v>
      </c>
      <c r="C18" s="20"/>
      <c r="D18" s="20"/>
      <c r="E18" s="20"/>
      <c r="F18" s="20"/>
      <c r="G18" s="20"/>
      <c r="H18" s="20"/>
      <c r="I18" s="20"/>
      <c r="J18" s="29"/>
    </row>
    <row r="19" spans="1:10" ht="12.75">
      <c r="A19" s="4"/>
      <c r="B19" s="22" t="s">
        <v>283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2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2"/>
      <c r="C21" s="1"/>
      <c r="D21" s="3"/>
      <c r="E21" s="258" t="s">
        <v>284</v>
      </c>
      <c r="F21" s="259"/>
      <c r="G21" s="5"/>
      <c r="H21" s="5"/>
      <c r="I21" s="5"/>
      <c r="J21" s="6"/>
    </row>
    <row r="22" spans="1:10" ht="12.75">
      <c r="A22" s="4"/>
      <c r="B22" s="22"/>
      <c r="C22" s="264" t="s">
        <v>192</v>
      </c>
      <c r="D22" s="265"/>
      <c r="E22" s="264" t="s">
        <v>285</v>
      </c>
      <c r="F22" s="265"/>
      <c r="G22" s="5"/>
      <c r="H22" s="5"/>
      <c r="I22" s="5"/>
      <c r="J22" s="6"/>
    </row>
    <row r="23" spans="1:10" ht="12.75">
      <c r="A23" s="4"/>
      <c r="B23" s="22"/>
      <c r="C23" s="31" t="s">
        <v>286</v>
      </c>
      <c r="D23" s="17"/>
      <c r="E23" s="155">
        <v>3.75</v>
      </c>
      <c r="F23" s="17" t="s">
        <v>145</v>
      </c>
      <c r="G23" s="5"/>
      <c r="H23" s="5"/>
      <c r="I23" s="5"/>
      <c r="J23" s="6"/>
    </row>
    <row r="24" spans="1:10" ht="12.75">
      <c r="A24" s="4"/>
      <c r="B24" s="5"/>
      <c r="C24" s="31" t="s">
        <v>287</v>
      </c>
      <c r="D24" s="17"/>
      <c r="E24" s="95">
        <f>E23</f>
        <v>3.75</v>
      </c>
      <c r="F24" s="17" t="s">
        <v>145</v>
      </c>
      <c r="G24" s="5"/>
      <c r="H24" s="5"/>
      <c r="I24" s="5"/>
      <c r="J24" s="6"/>
    </row>
    <row r="25" spans="1:10" ht="12.75">
      <c r="A25" s="4"/>
      <c r="B25" s="5"/>
      <c r="C25" s="31" t="s">
        <v>288</v>
      </c>
      <c r="D25" s="17"/>
      <c r="E25" s="95">
        <f>E23</f>
        <v>3.75</v>
      </c>
      <c r="F25" s="17" t="s">
        <v>145</v>
      </c>
      <c r="G25" s="5"/>
      <c r="H25" s="5"/>
      <c r="I25" s="5"/>
      <c r="J25" s="6"/>
    </row>
    <row r="26" spans="1:10" ht="12.75">
      <c r="A26" s="4"/>
      <c r="B26" s="5"/>
      <c r="C26" s="60" t="s">
        <v>289</v>
      </c>
      <c r="D26" s="17"/>
      <c r="E26" s="31" t="s">
        <v>255</v>
      </c>
      <c r="F26" s="17"/>
      <c r="G26" s="5"/>
      <c r="H26" s="5"/>
      <c r="I26" s="5"/>
      <c r="J26" s="6"/>
    </row>
    <row r="27" spans="1:10" ht="12.75">
      <c r="A27" s="4"/>
      <c r="B27" s="5"/>
      <c r="C27" s="60" t="s">
        <v>290</v>
      </c>
      <c r="D27" s="17"/>
      <c r="E27" s="31" t="s">
        <v>255</v>
      </c>
      <c r="F27" s="17"/>
      <c r="G27" s="5"/>
      <c r="H27" s="5"/>
      <c r="I27" s="5"/>
      <c r="J27" s="6"/>
    </row>
    <row r="28" spans="1:10" ht="12.75">
      <c r="A28" s="4"/>
      <c r="B28" s="5"/>
      <c r="C28" s="60" t="s">
        <v>291</v>
      </c>
      <c r="D28" s="17"/>
      <c r="E28" s="95">
        <f>E23</f>
        <v>3.75</v>
      </c>
      <c r="F28" s="17" t="s">
        <v>145</v>
      </c>
      <c r="G28" s="5"/>
      <c r="H28" s="5"/>
      <c r="I28" s="5"/>
      <c r="J28" s="6"/>
    </row>
    <row r="29" spans="1:10" ht="12.75">
      <c r="A29" s="4"/>
      <c r="B29" s="5"/>
      <c r="C29" s="60" t="s">
        <v>256</v>
      </c>
      <c r="D29" s="17"/>
      <c r="E29" s="105">
        <v>1.9</v>
      </c>
      <c r="F29" s="17" t="s">
        <v>145</v>
      </c>
      <c r="G29" s="5"/>
      <c r="H29" s="5"/>
      <c r="I29" s="5"/>
      <c r="J29" s="6"/>
    </row>
    <row r="30" spans="1:10" ht="12.75">
      <c r="A30" s="4"/>
      <c r="B30" s="5"/>
      <c r="C30" s="60" t="s">
        <v>201</v>
      </c>
      <c r="D30" s="17"/>
      <c r="E30" s="31" t="s">
        <v>186</v>
      </c>
      <c r="F30" s="17"/>
      <c r="G30" s="5"/>
      <c r="H30" s="5"/>
      <c r="I30" s="5"/>
      <c r="J30" s="6"/>
    </row>
    <row r="31" spans="1:10" ht="12.75">
      <c r="A31" s="21"/>
      <c r="B31" s="20"/>
      <c r="C31" s="20"/>
      <c r="D31" s="20"/>
      <c r="E31" s="20"/>
      <c r="F31" s="20"/>
      <c r="G31" s="20"/>
      <c r="H31" s="20"/>
      <c r="I31" s="20"/>
      <c r="J31" s="29"/>
    </row>
    <row r="32" spans="1:10" ht="12.75">
      <c r="A32" s="4" t="s">
        <v>292</v>
      </c>
      <c r="B32" s="22" t="s">
        <v>293</v>
      </c>
      <c r="C32" s="5"/>
      <c r="D32" s="5"/>
      <c r="E32" s="5"/>
      <c r="F32" s="5"/>
      <c r="G32" s="5"/>
      <c r="H32" s="5"/>
      <c r="I32" s="5"/>
      <c r="J32" s="6"/>
    </row>
    <row r="33" spans="1:10" s="157" customFormat="1" ht="12.75">
      <c r="A33" s="35"/>
      <c r="B33" s="59" t="s">
        <v>487</v>
      </c>
      <c r="C33" s="152"/>
      <c r="D33" s="152"/>
      <c r="E33" s="152"/>
      <c r="F33" s="152"/>
      <c r="G33" s="152"/>
      <c r="H33" s="152"/>
      <c r="I33" s="152"/>
      <c r="J33" s="156"/>
    </row>
    <row r="34" spans="1:10" ht="12.75">
      <c r="A34" s="4"/>
      <c r="B34" s="22" t="s">
        <v>35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2" t="s">
        <v>34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2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108</v>
      </c>
      <c r="B52" s="5" t="str">
        <f>'Item 80, pg 19'!B53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107</v>
      </c>
      <c r="B54" s="154">
        <f>'Item 80, pg 19'!B55</f>
        <v>40193</v>
      </c>
      <c r="C54" s="8"/>
      <c r="D54" s="8"/>
      <c r="E54" s="8"/>
      <c r="F54" s="8"/>
      <c r="G54" s="8"/>
      <c r="H54" s="8" t="s">
        <v>133</v>
      </c>
      <c r="I54" s="8"/>
      <c r="J54" s="153">
        <f>'Item 100, pg 21'!P61</f>
        <v>40238</v>
      </c>
    </row>
    <row r="55" spans="1:10" ht="12.75">
      <c r="A55" s="243" t="s">
        <v>99</v>
      </c>
      <c r="B55" s="244"/>
      <c r="C55" s="244"/>
      <c r="D55" s="244"/>
      <c r="E55" s="244"/>
      <c r="F55" s="244"/>
      <c r="G55" s="244"/>
      <c r="H55" s="244"/>
      <c r="I55" s="244"/>
      <c r="J55" s="24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106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0.57421875" style="0" customWidth="1"/>
    <col min="2" max="2" width="17.28125" style="0" customWidth="1"/>
    <col min="4" max="4" width="3.140625" style="0" customWidth="1"/>
    <col min="5" max="5" width="8.140625" style="0" customWidth="1"/>
    <col min="6" max="6" width="2.57421875" style="0" customWidth="1"/>
    <col min="7" max="7" width="10.00390625" style="0" customWidth="1"/>
    <col min="8" max="8" width="8.00390625" style="0" customWidth="1"/>
    <col min="9" max="9" width="1.28515625" style="0" customWidth="1"/>
    <col min="10" max="10" width="10.28125" style="0" customWidth="1"/>
    <col min="11" max="11" width="8.00390625" style="0" customWidth="1"/>
    <col min="12" max="12" width="9.421875" style="0" customWidth="1"/>
    <col min="13" max="13" width="3.00390625" style="0" customWidth="1"/>
    <col min="14" max="14" width="8.8515625" style="0" customWidth="1"/>
    <col min="15" max="15" width="2.421875" style="0" customWidth="1"/>
    <col min="16" max="16" width="9.421875" style="0" customWidth="1"/>
    <col min="17" max="17" width="8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102</v>
      </c>
      <c r="B2" s="47"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8" t="s">
        <v>385</v>
      </c>
      <c r="N2" s="5" t="s">
        <v>87</v>
      </c>
      <c r="O2" s="5"/>
      <c r="P2" s="5"/>
      <c r="Q2" s="169">
        <v>25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104</v>
      </c>
      <c r="B4" s="5"/>
      <c r="C4" s="199" t="str">
        <f>'Item 100, pg 22'!C4</f>
        <v>American Disposal Co., Inc G-87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249" t="s">
        <v>257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9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 t="s">
        <v>305</v>
      </c>
      <c r="B9" s="5" t="s">
        <v>143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8"/>
      <c r="E10" s="5"/>
      <c r="F10" s="5"/>
      <c r="G10" s="5" t="s">
        <v>194</v>
      </c>
      <c r="H10" s="5"/>
      <c r="I10" s="5"/>
      <c r="J10" s="5"/>
      <c r="K10" s="5"/>
      <c r="L10" s="5"/>
      <c r="M10" s="8"/>
      <c r="N10" s="5"/>
      <c r="O10" s="5"/>
      <c r="P10" s="5"/>
      <c r="Q10" s="6"/>
    </row>
    <row r="11" spans="1:17" ht="12.75">
      <c r="A11" s="51" t="s">
        <v>266</v>
      </c>
      <c r="B11" s="51" t="s">
        <v>269</v>
      </c>
      <c r="C11" s="122" t="s">
        <v>270</v>
      </c>
      <c r="D11" s="128"/>
      <c r="E11" s="122" t="s">
        <v>271</v>
      </c>
      <c r="F11" s="128"/>
      <c r="G11" s="51" t="s">
        <v>28</v>
      </c>
      <c r="H11" s="51" t="s">
        <v>272</v>
      </c>
      <c r="I11" s="16"/>
      <c r="J11" s="51" t="s">
        <v>266</v>
      </c>
      <c r="K11" s="51" t="s">
        <v>269</v>
      </c>
      <c r="L11" s="122" t="s">
        <v>270</v>
      </c>
      <c r="M11" s="148"/>
      <c r="N11" s="122" t="s">
        <v>271</v>
      </c>
      <c r="O11" s="128"/>
      <c r="P11" s="51" t="s">
        <v>28</v>
      </c>
      <c r="Q11" s="51" t="s">
        <v>272</v>
      </c>
    </row>
    <row r="12" spans="1:17" ht="12.75">
      <c r="A12" s="52" t="s">
        <v>267</v>
      </c>
      <c r="B12" s="52" t="s">
        <v>100</v>
      </c>
      <c r="C12" s="123" t="s">
        <v>258</v>
      </c>
      <c r="D12" s="129"/>
      <c r="E12" s="123" t="s">
        <v>258</v>
      </c>
      <c r="F12" s="129"/>
      <c r="G12" s="52" t="s">
        <v>29</v>
      </c>
      <c r="H12" s="52" t="s">
        <v>258</v>
      </c>
      <c r="I12" s="16"/>
      <c r="J12" s="52" t="s">
        <v>267</v>
      </c>
      <c r="K12" s="52" t="s">
        <v>100</v>
      </c>
      <c r="L12" s="123" t="s">
        <v>258</v>
      </c>
      <c r="M12" s="129"/>
      <c r="N12" s="16" t="s">
        <v>258</v>
      </c>
      <c r="O12" s="129"/>
      <c r="P12" s="52" t="s">
        <v>29</v>
      </c>
      <c r="Q12" s="52" t="s">
        <v>258</v>
      </c>
    </row>
    <row r="13" spans="1:17" ht="12.75">
      <c r="A13" s="53" t="s">
        <v>268</v>
      </c>
      <c r="B13" s="53" t="s">
        <v>258</v>
      </c>
      <c r="C13" s="124" t="s">
        <v>209</v>
      </c>
      <c r="D13" s="130"/>
      <c r="E13" s="124" t="s">
        <v>209</v>
      </c>
      <c r="F13" s="130"/>
      <c r="G13" s="53" t="s">
        <v>30</v>
      </c>
      <c r="H13" s="53" t="s">
        <v>209</v>
      </c>
      <c r="I13" s="16"/>
      <c r="J13" s="53" t="s">
        <v>268</v>
      </c>
      <c r="K13" s="53" t="s">
        <v>258</v>
      </c>
      <c r="L13" s="124" t="s">
        <v>209</v>
      </c>
      <c r="M13" s="149"/>
      <c r="N13" s="124" t="s">
        <v>209</v>
      </c>
      <c r="O13" s="130"/>
      <c r="P13" s="53" t="s">
        <v>30</v>
      </c>
      <c r="Q13" s="53" t="s">
        <v>209</v>
      </c>
    </row>
    <row r="14" spans="1:17" ht="12.75">
      <c r="A14" s="91" t="s">
        <v>244</v>
      </c>
      <c r="B14" s="18" t="s">
        <v>247</v>
      </c>
      <c r="C14" s="158">
        <v>16.4</v>
      </c>
      <c r="D14" s="150" t="s">
        <v>144</v>
      </c>
      <c r="E14" s="145">
        <v>6</v>
      </c>
      <c r="F14" s="150"/>
      <c r="G14" s="93">
        <f>C14+E14</f>
        <v>22.4</v>
      </c>
      <c r="H14" s="187" t="s">
        <v>486</v>
      </c>
      <c r="I14" s="5"/>
      <c r="J14" s="18" t="s">
        <v>252</v>
      </c>
      <c r="K14" s="18" t="s">
        <v>247</v>
      </c>
      <c r="L14" s="96">
        <v>62.46</v>
      </c>
      <c r="M14" s="150" t="s">
        <v>144</v>
      </c>
      <c r="N14" s="145">
        <f>E14</f>
        <v>6</v>
      </c>
      <c r="O14" s="150"/>
      <c r="P14" s="93">
        <f>L14+N14</f>
        <v>68.46000000000001</v>
      </c>
      <c r="Q14" s="187" t="str">
        <f>H14</f>
        <v>5.91 (A)</v>
      </c>
    </row>
    <row r="15" spans="1:17" ht="12.75">
      <c r="A15" s="91" t="s">
        <v>244</v>
      </c>
      <c r="B15" s="18" t="s">
        <v>248</v>
      </c>
      <c r="C15" s="107">
        <f>C14+0.75</f>
        <v>17.15</v>
      </c>
      <c r="D15" s="150" t="s">
        <v>144</v>
      </c>
      <c r="E15" s="168">
        <f aca="true" t="shared" si="0" ref="E15:E21">E14</f>
        <v>6</v>
      </c>
      <c r="F15" s="150"/>
      <c r="G15" s="110">
        <f aca="true" t="shared" si="1" ref="G15:G21">C15+E15</f>
        <v>23.15</v>
      </c>
      <c r="H15" s="188" t="str">
        <f aca="true" t="shared" si="2" ref="H15:H21">H14</f>
        <v>5.91 (A)</v>
      </c>
      <c r="I15" s="5"/>
      <c r="J15" s="18" t="s">
        <v>252</v>
      </c>
      <c r="K15" s="18" t="s">
        <v>248</v>
      </c>
      <c r="L15" s="107">
        <f>L14+0.75</f>
        <v>63.21</v>
      </c>
      <c r="M15" s="150" t="s">
        <v>144</v>
      </c>
      <c r="N15" s="168">
        <f>N14</f>
        <v>6</v>
      </c>
      <c r="O15" s="150"/>
      <c r="P15" s="110">
        <f>L15+N15</f>
        <v>69.21000000000001</v>
      </c>
      <c r="Q15" s="187" t="str">
        <f>Q14</f>
        <v>5.91 (A)</v>
      </c>
    </row>
    <row r="16" spans="1:17" ht="12.75">
      <c r="A16" s="18" t="s">
        <v>245</v>
      </c>
      <c r="B16" s="18" t="s">
        <v>247</v>
      </c>
      <c r="C16" s="107">
        <v>25.55</v>
      </c>
      <c r="D16" s="150" t="s">
        <v>144</v>
      </c>
      <c r="E16" s="168">
        <f t="shared" si="0"/>
        <v>6</v>
      </c>
      <c r="F16" s="150"/>
      <c r="G16" s="110">
        <f t="shared" si="1"/>
        <v>31.55</v>
      </c>
      <c r="H16" s="188" t="str">
        <f t="shared" si="2"/>
        <v>5.91 (A)</v>
      </c>
      <c r="I16" s="5"/>
      <c r="J16" s="18" t="s">
        <v>253</v>
      </c>
      <c r="K16" s="18" t="s">
        <v>247</v>
      </c>
      <c r="L16" s="107">
        <v>74.47</v>
      </c>
      <c r="M16" s="150" t="s">
        <v>144</v>
      </c>
      <c r="N16" s="168">
        <f>N15</f>
        <v>6</v>
      </c>
      <c r="O16" s="150"/>
      <c r="P16" s="110">
        <f>L16+N16</f>
        <v>80.47</v>
      </c>
      <c r="Q16" s="187" t="str">
        <f>Q14</f>
        <v>5.91 (A)</v>
      </c>
    </row>
    <row r="17" spans="1:17" ht="12.75">
      <c r="A17" s="18" t="s">
        <v>245</v>
      </c>
      <c r="B17" s="18" t="s">
        <v>248</v>
      </c>
      <c r="C17" s="107">
        <f>C16+0.75</f>
        <v>26.3</v>
      </c>
      <c r="D17" s="150" t="s">
        <v>144</v>
      </c>
      <c r="E17" s="168">
        <f t="shared" si="0"/>
        <v>6</v>
      </c>
      <c r="F17" s="150"/>
      <c r="G17" s="110">
        <f t="shared" si="1"/>
        <v>32.3</v>
      </c>
      <c r="H17" s="188" t="str">
        <f t="shared" si="2"/>
        <v>5.91 (A)</v>
      </c>
      <c r="I17" s="5"/>
      <c r="J17" s="18" t="s">
        <v>253</v>
      </c>
      <c r="K17" s="18" t="s">
        <v>248</v>
      </c>
      <c r="L17" s="107">
        <f>L16+0.75</f>
        <v>75.22</v>
      </c>
      <c r="M17" s="150" t="s">
        <v>144</v>
      </c>
      <c r="N17" s="168">
        <f>N16</f>
        <v>6</v>
      </c>
      <c r="O17" s="150"/>
      <c r="P17" s="110">
        <f>L17+N17</f>
        <v>81.22</v>
      </c>
      <c r="Q17" s="187" t="str">
        <f>Q14</f>
        <v>5.91 (A)</v>
      </c>
    </row>
    <row r="18" spans="1:17" ht="12.75">
      <c r="A18" s="18" t="s">
        <v>246</v>
      </c>
      <c r="B18" s="18" t="s">
        <v>247</v>
      </c>
      <c r="C18" s="107">
        <v>37.45</v>
      </c>
      <c r="D18" s="150" t="s">
        <v>144</v>
      </c>
      <c r="E18" s="168">
        <f t="shared" si="0"/>
        <v>6</v>
      </c>
      <c r="F18" s="150"/>
      <c r="G18" s="110">
        <f t="shared" si="1"/>
        <v>43.45</v>
      </c>
      <c r="H18" s="188" t="str">
        <f t="shared" si="2"/>
        <v>5.91 (A)</v>
      </c>
      <c r="I18" s="5"/>
      <c r="J18" s="170" t="s">
        <v>85</v>
      </c>
      <c r="K18" s="18"/>
      <c r="L18" s="174">
        <v>9</v>
      </c>
      <c r="M18" s="17" t="s">
        <v>341</v>
      </c>
      <c r="N18" s="31"/>
      <c r="O18" s="17"/>
      <c r="P18" s="18"/>
      <c r="Q18" s="18"/>
    </row>
    <row r="19" spans="1:17" ht="12.75">
      <c r="A19" s="18" t="s">
        <v>246</v>
      </c>
      <c r="B19" s="18" t="s">
        <v>248</v>
      </c>
      <c r="C19" s="127">
        <f>C18+0.75</f>
        <v>38.2</v>
      </c>
      <c r="D19" s="150" t="s">
        <v>144</v>
      </c>
      <c r="E19" s="168">
        <f t="shared" si="0"/>
        <v>6</v>
      </c>
      <c r="F19" s="150"/>
      <c r="G19" s="110">
        <f t="shared" si="1"/>
        <v>44.2</v>
      </c>
      <c r="H19" s="188" t="str">
        <f t="shared" si="2"/>
        <v>5.91 (A)</v>
      </c>
      <c r="I19" s="5"/>
      <c r="J19" s="18"/>
      <c r="K19" s="18"/>
      <c r="L19" s="31"/>
      <c r="M19" s="17"/>
      <c r="N19" s="31"/>
      <c r="O19" s="17"/>
      <c r="P19" s="18"/>
      <c r="Q19" s="18"/>
    </row>
    <row r="20" spans="1:17" ht="12.75">
      <c r="A20" s="18" t="s">
        <v>251</v>
      </c>
      <c r="B20" s="18" t="s">
        <v>247</v>
      </c>
      <c r="C20" s="107">
        <v>49.57</v>
      </c>
      <c r="D20" s="150" t="s">
        <v>144</v>
      </c>
      <c r="E20" s="168">
        <f t="shared" si="0"/>
        <v>6</v>
      </c>
      <c r="F20" s="150"/>
      <c r="G20" s="110">
        <f t="shared" si="1"/>
        <v>55.57</v>
      </c>
      <c r="H20" s="188" t="str">
        <f t="shared" si="2"/>
        <v>5.91 (A)</v>
      </c>
      <c r="I20" s="5"/>
      <c r="J20" s="18"/>
      <c r="K20" s="18"/>
      <c r="L20" s="31" t="s">
        <v>194</v>
      </c>
      <c r="M20" s="17"/>
      <c r="N20" s="31" t="s">
        <v>194</v>
      </c>
      <c r="O20" s="17"/>
      <c r="P20" s="18"/>
      <c r="Q20" s="18"/>
    </row>
    <row r="21" spans="1:17" ht="12.75">
      <c r="A21" s="18" t="s">
        <v>251</v>
      </c>
      <c r="B21" s="18" t="s">
        <v>248</v>
      </c>
      <c r="C21" s="107">
        <f>C20+0.75</f>
        <v>50.32</v>
      </c>
      <c r="D21" s="150" t="s">
        <v>144</v>
      </c>
      <c r="E21" s="168">
        <f t="shared" si="0"/>
        <v>6</v>
      </c>
      <c r="F21" s="150"/>
      <c r="G21" s="110">
        <f t="shared" si="1"/>
        <v>56.32</v>
      </c>
      <c r="H21" s="188" t="str">
        <f t="shared" si="2"/>
        <v>5.91 (A)</v>
      </c>
      <c r="I21" s="5"/>
      <c r="J21" s="18"/>
      <c r="K21" s="18"/>
      <c r="L21" s="31"/>
      <c r="M21" s="17"/>
      <c r="N21" s="31"/>
      <c r="O21" s="17"/>
      <c r="P21" s="18"/>
      <c r="Q21" s="18"/>
    </row>
    <row r="22" spans="1:17" ht="12.75">
      <c r="A22" s="18" t="s">
        <v>194</v>
      </c>
      <c r="B22" s="18" t="s">
        <v>194</v>
      </c>
      <c r="C22" s="31" t="s">
        <v>194</v>
      </c>
      <c r="D22" s="17"/>
      <c r="E22" s="31" t="s">
        <v>194</v>
      </c>
      <c r="F22" s="17"/>
      <c r="G22" s="18" t="s">
        <v>194</v>
      </c>
      <c r="H22" s="94" t="s">
        <v>194</v>
      </c>
      <c r="I22" s="5"/>
      <c r="J22" s="18"/>
      <c r="K22" s="18"/>
      <c r="L22" s="31"/>
      <c r="M22" s="17"/>
      <c r="N22" s="31"/>
      <c r="O22" s="17"/>
      <c r="P22" s="18"/>
      <c r="Q22" s="18"/>
    </row>
    <row r="23" spans="1:17" ht="12.75">
      <c r="A23" s="18" t="s">
        <v>194</v>
      </c>
      <c r="B23" s="18" t="s">
        <v>194</v>
      </c>
      <c r="C23" s="133" t="s">
        <v>194</v>
      </c>
      <c r="D23" s="134"/>
      <c r="E23" s="133" t="s">
        <v>194</v>
      </c>
      <c r="F23" s="134"/>
      <c r="G23" s="102" t="s">
        <v>194</v>
      </c>
      <c r="H23" s="94" t="s">
        <v>194</v>
      </c>
      <c r="I23" s="20"/>
      <c r="J23" s="54"/>
      <c r="K23" s="54"/>
      <c r="L23" s="132"/>
      <c r="M23" s="76"/>
      <c r="N23" s="132"/>
      <c r="O23" s="76"/>
      <c r="P23" s="54"/>
      <c r="Q23" s="54"/>
    </row>
    <row r="24" spans="1:17" ht="12.75">
      <c r="A24" s="18"/>
      <c r="B24" s="18"/>
      <c r="C24" s="31"/>
      <c r="D24" s="17"/>
      <c r="E24" s="31"/>
      <c r="F24" s="17"/>
      <c r="G24" s="18"/>
      <c r="H24" s="18"/>
      <c r="I24" s="5"/>
      <c r="J24" s="18"/>
      <c r="K24" s="18"/>
      <c r="L24" s="31"/>
      <c r="M24" s="17"/>
      <c r="N24" s="31"/>
      <c r="O24" s="17"/>
      <c r="P24" s="18"/>
      <c r="Q24" s="18"/>
    </row>
    <row r="25" spans="1:17" ht="12.75">
      <c r="A25" s="58" t="s">
        <v>92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</row>
    <row r="26" spans="1:17" ht="12.75">
      <c r="A26" s="4"/>
      <c r="B26" s="5"/>
      <c r="C26" s="56" t="s">
        <v>274</v>
      </c>
      <c r="D26" s="5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4"/>
      <c r="B27" s="5"/>
      <c r="C27" s="56" t="s">
        <v>254</v>
      </c>
      <c r="D27" s="5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5"/>
      <c r="C28" s="56"/>
      <c r="D28" s="5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56"/>
      <c r="D29" s="5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J30" s="5"/>
      <c r="K30" s="5"/>
      <c r="L30" s="5"/>
      <c r="M30" s="5"/>
      <c r="N30" s="5"/>
      <c r="O30" s="5"/>
      <c r="P30" s="5"/>
      <c r="Q30" s="6"/>
    </row>
    <row r="31" spans="1:17" ht="12.75">
      <c r="A31" s="4" t="s">
        <v>160</v>
      </c>
      <c r="B31" t="s">
        <v>489</v>
      </c>
      <c r="J31" s="20"/>
      <c r="K31" s="20"/>
      <c r="L31" s="20"/>
      <c r="M31" s="20"/>
      <c r="N31" s="20"/>
      <c r="O31" s="20"/>
      <c r="P31" s="20"/>
      <c r="Q31" s="29"/>
    </row>
    <row r="32" spans="1:17" ht="12.75">
      <c r="A32" s="30"/>
      <c r="B32" s="22" t="s">
        <v>148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43" t="s">
        <v>309</v>
      </c>
      <c r="B33" s="22" t="s">
        <v>161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30"/>
      <c r="B34" s="22" t="s">
        <v>149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43" t="s">
        <v>310</v>
      </c>
      <c r="B35" s="61" t="s">
        <v>162</v>
      </c>
      <c r="C35" s="20"/>
      <c r="D35" s="20"/>
      <c r="E35" s="20"/>
      <c r="F35" s="20"/>
      <c r="G35" s="20"/>
      <c r="H35" s="20"/>
      <c r="I35" s="20"/>
      <c r="J35" s="5"/>
      <c r="K35" s="5"/>
      <c r="L35" s="5"/>
      <c r="M35" s="5"/>
      <c r="N35" s="5"/>
      <c r="O35" s="5"/>
      <c r="P35" s="5"/>
      <c r="Q35" s="6"/>
    </row>
    <row r="36" spans="1:17" ht="12.75">
      <c r="A36" s="30"/>
      <c r="B36" s="22" t="s">
        <v>388</v>
      </c>
      <c r="C36" s="5"/>
      <c r="D36" s="5"/>
      <c r="E36" s="5"/>
      <c r="F36" s="5"/>
      <c r="G36" s="5"/>
      <c r="H36" s="5"/>
      <c r="I36" s="22"/>
      <c r="J36" s="5"/>
      <c r="K36" s="5"/>
      <c r="L36" s="5"/>
      <c r="M36" s="5"/>
      <c r="N36" s="5"/>
      <c r="O36" s="5"/>
      <c r="P36" s="5"/>
      <c r="Q36" s="6"/>
    </row>
    <row r="37" spans="1:17" ht="12.75">
      <c r="A37" s="30"/>
      <c r="B37" t="s">
        <v>163</v>
      </c>
      <c r="L37" s="11"/>
      <c r="M37" s="11"/>
      <c r="N37" s="11"/>
      <c r="O37" s="11"/>
      <c r="P37" s="5"/>
      <c r="Q37" s="6"/>
    </row>
    <row r="38" spans="1:17" ht="12.75">
      <c r="A38" s="30"/>
      <c r="B38" s="23"/>
      <c r="C38" s="5"/>
      <c r="D38" s="5"/>
      <c r="E38" s="5"/>
      <c r="F38" s="5"/>
      <c r="G38" s="5"/>
      <c r="H38" s="5"/>
      <c r="I38" s="23"/>
      <c r="J38" s="5"/>
      <c r="K38" s="5"/>
      <c r="L38" s="5"/>
      <c r="M38" s="5"/>
      <c r="N38" s="5"/>
      <c r="O38" s="5"/>
      <c r="P38" s="5"/>
      <c r="Q38" s="6"/>
    </row>
    <row r="39" spans="1:17" ht="12.75">
      <c r="A39" s="30"/>
      <c r="B39" s="23"/>
      <c r="C39" s="5"/>
      <c r="D39" s="5"/>
      <c r="E39" s="5"/>
      <c r="F39" s="5"/>
      <c r="G39" s="5"/>
      <c r="H39" s="5"/>
      <c r="I39" s="23"/>
      <c r="J39" s="5"/>
      <c r="K39" s="5"/>
      <c r="L39" s="5"/>
      <c r="M39" s="5"/>
      <c r="N39" s="5"/>
      <c r="O39" s="5"/>
      <c r="P39" s="5"/>
      <c r="Q39" s="6"/>
    </row>
    <row r="40" spans="1:17" ht="12.75">
      <c r="A40" s="30"/>
      <c r="B40" s="23"/>
      <c r="C40" s="5"/>
      <c r="D40" s="5"/>
      <c r="E40" s="5"/>
      <c r="F40" s="5"/>
      <c r="G40" s="5"/>
      <c r="H40" s="5"/>
      <c r="I40" s="23"/>
      <c r="J40" s="5"/>
      <c r="K40" s="5"/>
      <c r="L40" s="5"/>
      <c r="M40" s="5"/>
      <c r="N40" s="5"/>
      <c r="O40" s="5"/>
      <c r="P40" s="5"/>
      <c r="Q40" s="6"/>
    </row>
    <row r="41" spans="1:17" ht="12.75">
      <c r="A41" s="30"/>
      <c r="B41" s="23"/>
      <c r="C41" s="5"/>
      <c r="D41" s="5"/>
      <c r="E41" s="5"/>
      <c r="F41" s="5"/>
      <c r="G41" s="5"/>
      <c r="H41" s="5"/>
      <c r="I41" s="23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23"/>
      <c r="C42" s="5"/>
      <c r="D42" s="5"/>
      <c r="E42" s="5"/>
      <c r="F42" s="5"/>
      <c r="G42" s="5"/>
      <c r="H42" s="5"/>
      <c r="I42" s="23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23"/>
      <c r="C43" s="5"/>
      <c r="D43" s="5"/>
      <c r="E43" s="5"/>
      <c r="F43" s="5"/>
      <c r="G43" s="5"/>
      <c r="H43" s="5"/>
      <c r="I43" s="23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5"/>
      <c r="C44" s="5"/>
      <c r="D44" s="5"/>
      <c r="E44" s="20"/>
      <c r="F44" s="20"/>
      <c r="G44" s="20"/>
      <c r="H44" s="20"/>
      <c r="I44" s="20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2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19" t="s">
        <v>389</v>
      </c>
      <c r="Q51" s="6"/>
    </row>
    <row r="52" spans="1:17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9"/>
    </row>
    <row r="53" spans="1:17" ht="12.75">
      <c r="A53" s="4" t="s">
        <v>108</v>
      </c>
      <c r="B53" s="5" t="str">
        <f>'Item 100, pg 22'!B52</f>
        <v>Irmgard R Wilcox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2.75">
      <c r="A55" s="7" t="s">
        <v>107</v>
      </c>
      <c r="B55" s="154">
        <f>'Item 100, pg 22'!B54</f>
        <v>40193</v>
      </c>
      <c r="C55" s="8"/>
      <c r="D55" s="8"/>
      <c r="E55" s="8"/>
      <c r="F55" s="8"/>
      <c r="G55" s="8"/>
      <c r="H55" s="8"/>
      <c r="I55" s="8"/>
      <c r="J55" s="8"/>
      <c r="K55" s="8"/>
      <c r="L55" s="8" t="s">
        <v>390</v>
      </c>
      <c r="M55" s="84"/>
      <c r="N55" s="8"/>
      <c r="O55" s="8"/>
      <c r="P55" s="186"/>
      <c r="Q55" s="9"/>
    </row>
    <row r="56" spans="1:17" ht="12.75">
      <c r="A56" s="243" t="s">
        <v>99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60"/>
      <c r="N56" s="260"/>
      <c r="O56" s="260"/>
      <c r="P56" s="244"/>
      <c r="Q56" s="245"/>
    </row>
    <row r="57" spans="1:17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</row>
    <row r="58" spans="1:17" ht="12.75">
      <c r="A58" s="4" t="s">
        <v>106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</row>
    <row r="59" spans="1:17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9"/>
    </row>
  </sheetData>
  <sheetProtection/>
  <mergeCells count="2">
    <mergeCell ref="A56:Q56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6.28125" style="0" customWidth="1"/>
    <col min="3" max="3" width="6.7109375" style="0" customWidth="1"/>
    <col min="7" max="7" width="8.421875" style="0" customWidth="1"/>
    <col min="8" max="8" width="14.140625" style="0" customWidth="1"/>
    <col min="9" max="9" width="12.8515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10" ht="12.75">
      <c r="A2" s="4" t="s">
        <v>102</v>
      </c>
      <c r="B2" s="47">
        <v>25</v>
      </c>
      <c r="C2" s="5"/>
      <c r="D2" s="5"/>
      <c r="E2" s="5"/>
      <c r="F2" s="171" t="s">
        <v>346</v>
      </c>
      <c r="G2" s="5" t="s">
        <v>88</v>
      </c>
      <c r="H2" s="5"/>
      <c r="I2" s="47">
        <v>26</v>
      </c>
      <c r="J2" s="4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104</v>
      </c>
      <c r="B4" s="5"/>
      <c r="C4" s="199" t="str">
        <f>'Item 105, pg 25'!C4</f>
        <v>American Disposal Co., Inc G-87</v>
      </c>
      <c r="D4" s="5"/>
      <c r="E4" s="5"/>
      <c r="F4" s="5"/>
      <c r="G4" s="5"/>
      <c r="H4" s="5"/>
      <c r="I4" s="6"/>
    </row>
    <row r="5" spans="1:9" ht="12.75">
      <c r="A5" s="7" t="s">
        <v>105</v>
      </c>
      <c r="B5" s="8"/>
      <c r="C5" s="8"/>
      <c r="D5" s="8"/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249" t="s">
        <v>257</v>
      </c>
      <c r="B7" s="250"/>
      <c r="C7" s="250"/>
      <c r="D7" s="250"/>
      <c r="E7" s="250"/>
      <c r="F7" s="250"/>
      <c r="G7" s="250"/>
      <c r="H7" s="250"/>
      <c r="I7" s="29"/>
    </row>
    <row r="8" spans="1:9" ht="12.75">
      <c r="A8" s="4"/>
      <c r="B8" s="5"/>
      <c r="C8" s="5"/>
      <c r="D8" s="5"/>
      <c r="E8" s="5"/>
      <c r="F8" s="5"/>
      <c r="G8" s="5"/>
      <c r="H8" s="5"/>
      <c r="I8" s="6"/>
    </row>
    <row r="9" spans="1:9" ht="12.75">
      <c r="A9" s="4" t="s">
        <v>305</v>
      </c>
      <c r="B9" s="5" t="s">
        <v>143</v>
      </c>
      <c r="C9" s="5"/>
      <c r="D9" s="5"/>
      <c r="E9" s="5"/>
      <c r="F9" s="5"/>
      <c r="G9" s="5"/>
      <c r="H9" s="5"/>
      <c r="I9" s="6"/>
    </row>
    <row r="10" spans="1:9" ht="12.75">
      <c r="A10" s="4"/>
      <c r="I10" s="6"/>
    </row>
    <row r="11" spans="1:9" ht="12.75">
      <c r="A11" s="4"/>
      <c r="I11" s="6"/>
    </row>
    <row r="12" spans="1:9" ht="12.75">
      <c r="A12" s="30" t="s">
        <v>276</v>
      </c>
      <c r="B12" s="22" t="s">
        <v>311</v>
      </c>
      <c r="C12" s="5"/>
      <c r="D12" s="5"/>
      <c r="E12" s="5"/>
      <c r="F12" s="5"/>
      <c r="G12" s="5"/>
      <c r="H12" s="5"/>
      <c r="I12" s="6"/>
    </row>
    <row r="13" spans="1:9" ht="12.75">
      <c r="A13" s="42"/>
      <c r="B13" s="22" t="s">
        <v>312</v>
      </c>
      <c r="C13" s="5"/>
      <c r="D13" s="5"/>
      <c r="E13" s="5"/>
      <c r="F13" s="5"/>
      <c r="G13" s="5"/>
      <c r="H13" s="5"/>
      <c r="I13" s="6"/>
    </row>
    <row r="14" spans="1:9" ht="12.75">
      <c r="A14" s="30"/>
      <c r="B14" s="22" t="s">
        <v>313</v>
      </c>
      <c r="C14" s="5"/>
      <c r="D14" s="5"/>
      <c r="E14" s="5"/>
      <c r="F14" s="5"/>
      <c r="G14" s="5"/>
      <c r="H14" s="5"/>
      <c r="I14" s="6"/>
    </row>
    <row r="15" spans="1:9" ht="12.75">
      <c r="A15" s="30"/>
      <c r="B15" s="22"/>
      <c r="C15" s="5"/>
      <c r="D15" s="5"/>
      <c r="E15" s="5"/>
      <c r="F15" s="5"/>
      <c r="G15" s="5"/>
      <c r="H15" s="5"/>
      <c r="I15" s="6"/>
    </row>
    <row r="16" spans="1:9" ht="12.75">
      <c r="A16" s="30" t="s">
        <v>278</v>
      </c>
      <c r="B16" s="22" t="s">
        <v>150</v>
      </c>
      <c r="C16" s="5"/>
      <c r="D16" s="5"/>
      <c r="E16" s="5"/>
      <c r="F16" s="5"/>
      <c r="G16" s="5"/>
      <c r="H16" s="5"/>
      <c r="I16" s="6"/>
    </row>
    <row r="17" spans="1:9" ht="12.75">
      <c r="A17" s="30"/>
      <c r="B17" s="22" t="s">
        <v>164</v>
      </c>
      <c r="C17" s="5"/>
      <c r="D17" s="5"/>
      <c r="E17" s="5"/>
      <c r="F17" s="5"/>
      <c r="G17" s="5"/>
      <c r="H17" s="5"/>
      <c r="I17" s="6"/>
    </row>
    <row r="18" spans="1:9" ht="12.75">
      <c r="A18" s="30"/>
      <c r="B18" s="209" t="s">
        <v>9</v>
      </c>
      <c r="C18" s="5"/>
      <c r="D18" s="5"/>
      <c r="E18" s="5"/>
      <c r="F18" s="5"/>
      <c r="G18" s="5"/>
      <c r="H18" s="5"/>
      <c r="I18" s="6"/>
    </row>
    <row r="19" spans="1:9" ht="12.75">
      <c r="A19" s="30"/>
      <c r="B19" s="209" t="s">
        <v>10</v>
      </c>
      <c r="C19" s="5"/>
      <c r="D19" s="5"/>
      <c r="E19" s="5"/>
      <c r="F19" s="5"/>
      <c r="G19" s="5"/>
      <c r="H19" s="5"/>
      <c r="I19" s="6"/>
    </row>
    <row r="20" spans="1:9" ht="12.75">
      <c r="A20" s="30"/>
      <c r="B20" s="22"/>
      <c r="C20" s="5"/>
      <c r="D20" s="5"/>
      <c r="E20" s="5"/>
      <c r="F20" s="5"/>
      <c r="G20" s="5"/>
      <c r="H20" s="5"/>
      <c r="I20" s="6"/>
    </row>
    <row r="21" spans="1:9" ht="12.75">
      <c r="A21" s="30" t="s">
        <v>281</v>
      </c>
      <c r="B21" s="22" t="s">
        <v>151</v>
      </c>
      <c r="C21" s="5"/>
      <c r="D21" s="5"/>
      <c r="E21" s="5"/>
      <c r="F21" s="5"/>
      <c r="G21" s="5"/>
      <c r="H21" s="5"/>
      <c r="I21" s="6"/>
    </row>
    <row r="22" spans="1:9" ht="12.75">
      <c r="A22" s="30"/>
      <c r="B22" s="22" t="s">
        <v>152</v>
      </c>
      <c r="C22" s="5"/>
      <c r="D22" s="5"/>
      <c r="E22" s="5"/>
      <c r="F22" s="5"/>
      <c r="G22" s="5"/>
      <c r="H22" s="5"/>
      <c r="I22" s="6"/>
    </row>
    <row r="23" spans="1:9" ht="12.75">
      <c r="A23" s="30"/>
      <c r="B23" s="22" t="s">
        <v>194</v>
      </c>
      <c r="C23" s="5"/>
      <c r="D23" s="5"/>
      <c r="E23" s="5"/>
      <c r="F23" s="5"/>
      <c r="G23" s="5"/>
      <c r="H23" s="5"/>
      <c r="I23" s="6"/>
    </row>
    <row r="24" spans="1:9" ht="12.75">
      <c r="A24" s="30"/>
      <c r="B24" s="22"/>
      <c r="C24" s="5"/>
      <c r="D24" s="36"/>
      <c r="E24" s="3"/>
      <c r="F24" s="36" t="s">
        <v>284</v>
      </c>
      <c r="G24" s="27"/>
      <c r="H24" s="5"/>
      <c r="I24" s="6"/>
    </row>
    <row r="25" spans="1:9" ht="12.75">
      <c r="A25" s="4"/>
      <c r="B25" s="5"/>
      <c r="C25" s="5"/>
      <c r="D25" s="7" t="s">
        <v>192</v>
      </c>
      <c r="F25" s="100" t="s">
        <v>314</v>
      </c>
      <c r="G25" s="28"/>
      <c r="H25" s="5"/>
      <c r="I25" s="6"/>
    </row>
    <row r="26" spans="1:9" ht="15" customHeight="1">
      <c r="A26" s="30"/>
      <c r="B26" s="23"/>
      <c r="C26" s="5"/>
      <c r="D26" s="46" t="s">
        <v>286</v>
      </c>
      <c r="E26" s="17"/>
      <c r="F26" s="158">
        <v>3.75</v>
      </c>
      <c r="G26" s="17" t="s">
        <v>144</v>
      </c>
      <c r="H26" s="5"/>
      <c r="I26" s="6"/>
    </row>
    <row r="27" spans="1:9" ht="15" customHeight="1">
      <c r="A27" s="30"/>
      <c r="B27" s="23"/>
      <c r="C27" s="5"/>
      <c r="D27" s="62" t="s">
        <v>287</v>
      </c>
      <c r="E27" s="17"/>
      <c r="F27" s="96">
        <f>F26</f>
        <v>3.75</v>
      </c>
      <c r="G27" s="17" t="s">
        <v>144</v>
      </c>
      <c r="H27" s="5"/>
      <c r="I27" s="6"/>
    </row>
    <row r="28" spans="1:9" ht="15" customHeight="1">
      <c r="A28" s="30"/>
      <c r="B28" s="23"/>
      <c r="C28" s="5"/>
      <c r="D28" s="62" t="s">
        <v>315</v>
      </c>
      <c r="E28" s="17"/>
      <c r="F28" s="96">
        <f>F26</f>
        <v>3.75</v>
      </c>
      <c r="G28" s="17" t="s">
        <v>144</v>
      </c>
      <c r="H28" s="5"/>
      <c r="I28" s="6"/>
    </row>
    <row r="29" spans="1:9" ht="15" customHeight="1">
      <c r="A29" s="4"/>
      <c r="B29" s="23"/>
      <c r="C29" s="5"/>
      <c r="D29" s="62" t="s">
        <v>165</v>
      </c>
      <c r="E29" s="17"/>
      <c r="F29" s="96">
        <v>1.9</v>
      </c>
      <c r="G29" s="17" t="s">
        <v>144</v>
      </c>
      <c r="H29" s="5"/>
      <c r="I29" s="6"/>
    </row>
    <row r="30" spans="1:9" ht="15" customHeight="1">
      <c r="A30" s="4"/>
      <c r="B30" s="23"/>
      <c r="C30" s="5"/>
      <c r="D30" s="62"/>
      <c r="E30" s="17"/>
      <c r="F30" s="31"/>
      <c r="G30" s="17"/>
      <c r="H30" s="5"/>
      <c r="I30" s="6"/>
    </row>
    <row r="31" spans="1:9" ht="15" customHeight="1">
      <c r="A31" s="4"/>
      <c r="B31" s="23"/>
      <c r="C31" s="5"/>
      <c r="D31" s="62" t="s">
        <v>289</v>
      </c>
      <c r="E31" s="17"/>
      <c r="F31" s="112" t="s">
        <v>215</v>
      </c>
      <c r="G31" s="17"/>
      <c r="H31" s="5"/>
      <c r="I31" s="6"/>
    </row>
    <row r="32" spans="1:9" ht="12.75">
      <c r="A32" s="4"/>
      <c r="B32" s="5"/>
      <c r="C32" s="5"/>
      <c r="D32" s="20"/>
      <c r="E32" s="20"/>
      <c r="F32" s="20"/>
      <c r="G32" s="5"/>
      <c r="H32" s="5"/>
      <c r="I32" s="6"/>
    </row>
    <row r="33" spans="1:9" ht="12.75">
      <c r="A33" s="4" t="s">
        <v>292</v>
      </c>
      <c r="B33" s="22" t="s">
        <v>293</v>
      </c>
      <c r="C33" s="5"/>
      <c r="D33" s="5"/>
      <c r="E33" s="5"/>
      <c r="F33" s="5"/>
      <c r="G33" s="5"/>
      <c r="H33" s="5"/>
      <c r="I33" s="6"/>
    </row>
    <row r="34" spans="1:9" ht="12.75">
      <c r="A34" s="4"/>
      <c r="B34" s="59" t="s">
        <v>442</v>
      </c>
      <c r="C34" s="5"/>
      <c r="D34" s="5"/>
      <c r="E34" s="5"/>
      <c r="F34" s="5"/>
      <c r="G34" s="5"/>
      <c r="H34" s="5"/>
      <c r="I34" s="6"/>
    </row>
    <row r="35" spans="1:9" ht="12.75">
      <c r="A35" s="4"/>
      <c r="B35" s="22" t="s">
        <v>294</v>
      </c>
      <c r="C35" s="5"/>
      <c r="D35" s="5"/>
      <c r="E35" s="5"/>
      <c r="F35" s="5"/>
      <c r="G35" s="5"/>
      <c r="H35" s="5"/>
      <c r="I35" s="6"/>
    </row>
    <row r="36" spans="1:9" ht="12.75">
      <c r="A36" s="4"/>
      <c r="B36" s="22" t="s">
        <v>153</v>
      </c>
      <c r="C36" s="5"/>
      <c r="D36" s="5"/>
      <c r="E36" s="5"/>
      <c r="F36" s="5"/>
      <c r="G36" s="5"/>
      <c r="H36" s="5"/>
      <c r="I36" s="6"/>
    </row>
    <row r="37" spans="1:9" ht="12.75">
      <c r="A37" s="4"/>
      <c r="I37" s="6"/>
    </row>
    <row r="38" spans="1:9" ht="12.75">
      <c r="A38" s="4"/>
      <c r="I38" s="6"/>
    </row>
    <row r="39" spans="1:9" ht="12.75">
      <c r="A39" s="4"/>
      <c r="I39" s="6"/>
    </row>
    <row r="40" spans="1:9" ht="12.75">
      <c r="A40" s="4"/>
      <c r="B40" s="5"/>
      <c r="I40" s="6"/>
    </row>
    <row r="41" spans="1:9" ht="12.75">
      <c r="A41" s="4"/>
      <c r="I41" s="6"/>
    </row>
    <row r="42" spans="1:9" ht="12.75">
      <c r="A42" s="4"/>
      <c r="I42" s="6"/>
    </row>
    <row r="43" spans="1:9" ht="12.75">
      <c r="A43" s="4"/>
      <c r="I43" s="6"/>
    </row>
    <row r="44" spans="1:9" ht="12.75">
      <c r="A44" s="4"/>
      <c r="I44" s="6"/>
    </row>
    <row r="45" spans="1:9" ht="12.75">
      <c r="A45" s="4"/>
      <c r="I45" s="6"/>
    </row>
    <row r="46" spans="1:9" ht="12.75">
      <c r="A46" s="4"/>
      <c r="I46" s="6"/>
    </row>
    <row r="47" spans="1:9" ht="12.75">
      <c r="A47" s="7"/>
      <c r="B47" s="8"/>
      <c r="C47" s="8"/>
      <c r="D47" s="8"/>
      <c r="E47" s="8"/>
      <c r="F47" s="8"/>
      <c r="G47" s="8"/>
      <c r="H47" s="8"/>
      <c r="I47" s="9"/>
    </row>
    <row r="48" spans="1:9" ht="12.75">
      <c r="A48" s="1" t="s">
        <v>108</v>
      </c>
      <c r="B48" s="2" t="str">
        <f>'Item 105, pg 25'!B53</f>
        <v>Irmgard R Wilcox</v>
      </c>
      <c r="C48" s="2"/>
      <c r="D48" s="2"/>
      <c r="E48" s="2"/>
      <c r="F48" s="2"/>
      <c r="G48" s="2"/>
      <c r="H48" s="2"/>
      <c r="I48" s="3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10" ht="12.75">
      <c r="A50" s="7" t="s">
        <v>107</v>
      </c>
      <c r="B50" s="154">
        <f>'Item 105, pg 25'!B55</f>
        <v>40193</v>
      </c>
      <c r="C50" s="8"/>
      <c r="D50" s="8"/>
      <c r="E50" s="8"/>
      <c r="F50" s="8"/>
      <c r="G50" s="8"/>
      <c r="H50" s="84" t="s">
        <v>101</v>
      </c>
      <c r="I50" s="183">
        <f>'Item 100, pg 22'!J54</f>
        <v>40238</v>
      </c>
      <c r="J50" s="4"/>
    </row>
    <row r="51" spans="1:9" ht="12.75">
      <c r="A51" s="243" t="s">
        <v>99</v>
      </c>
      <c r="B51" s="244"/>
      <c r="C51" s="244"/>
      <c r="D51" s="244"/>
      <c r="E51" s="244"/>
      <c r="F51" s="244"/>
      <c r="G51" s="244"/>
      <c r="H51" s="244"/>
      <c r="I51" s="266"/>
    </row>
    <row r="52" spans="1:9" ht="12.75">
      <c r="A52" s="4"/>
      <c r="B52" s="5"/>
      <c r="C52" s="5"/>
      <c r="D52" s="5"/>
      <c r="E52" s="5"/>
      <c r="F52" s="5"/>
      <c r="G52" s="5"/>
      <c r="H52" s="5"/>
      <c r="I52" s="6"/>
    </row>
    <row r="53" spans="1:9" ht="12.75">
      <c r="A53" s="4" t="s">
        <v>106</v>
      </c>
      <c r="B53" s="5"/>
      <c r="C53" s="5"/>
      <c r="D53" s="5"/>
      <c r="E53" s="5"/>
      <c r="F53" s="5"/>
      <c r="G53" s="5"/>
      <c r="H53" s="5"/>
      <c r="I53" s="6"/>
    </row>
    <row r="54" spans="1:9" ht="12.75">
      <c r="A54" s="7"/>
      <c r="B54" s="8"/>
      <c r="C54" s="8"/>
      <c r="D54" s="8"/>
      <c r="E54" s="8"/>
      <c r="F54" s="8"/>
      <c r="G54" s="8"/>
      <c r="H54" s="8"/>
      <c r="I54" s="9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</sheetData>
  <sheetProtection/>
  <mergeCells count="2">
    <mergeCell ref="A7:H7"/>
    <mergeCell ref="A51:I51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0.57421875" style="0" customWidth="1"/>
    <col min="2" max="2" width="18.28125" style="0" customWidth="1"/>
    <col min="6" max="6" width="9.8515625" style="0" customWidth="1"/>
    <col min="9" max="9" width="8.28125" style="0" customWidth="1"/>
    <col min="10" max="10" width="13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 t="s">
        <v>194</v>
      </c>
      <c r="E2" s="5"/>
      <c r="F2" s="5"/>
      <c r="G2" s="47" t="s">
        <v>385</v>
      </c>
      <c r="H2" s="242" t="s">
        <v>103</v>
      </c>
      <c r="I2" s="242"/>
      <c r="J2" s="28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105, Pg 26'!C4</f>
        <v>American Disposal Co., Inc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9" t="s">
        <v>216</v>
      </c>
      <c r="B7" s="250"/>
      <c r="C7" s="250"/>
      <c r="D7" s="250"/>
      <c r="E7" s="250"/>
      <c r="F7" s="250"/>
      <c r="G7" s="250"/>
      <c r="H7" s="250"/>
      <c r="I7" s="114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22" t="s">
        <v>194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217</v>
      </c>
      <c r="B10" s="22"/>
      <c r="C10" s="5"/>
      <c r="D10" s="5"/>
      <c r="E10" s="5"/>
      <c r="F10" s="5"/>
      <c r="G10" s="5"/>
      <c r="H10" s="5"/>
      <c r="I10" s="5"/>
      <c r="J10" s="6"/>
    </row>
    <row r="11" spans="1:10" ht="12.75">
      <c r="A11" s="43" t="s">
        <v>218</v>
      </c>
      <c r="C11" s="20"/>
      <c r="D11" s="20"/>
      <c r="E11" s="20"/>
      <c r="F11" s="20"/>
      <c r="G11" s="20"/>
      <c r="H11" s="20"/>
      <c r="I11" s="20"/>
      <c r="J11" s="29"/>
    </row>
    <row r="12" spans="1:10" ht="12.75">
      <c r="A12" s="4"/>
      <c r="B12" s="22" t="s">
        <v>194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2"/>
      <c r="C14" s="1"/>
      <c r="D14" s="3"/>
      <c r="E14" s="258" t="s">
        <v>194</v>
      </c>
      <c r="F14" s="259"/>
      <c r="G14" s="258" t="s">
        <v>221</v>
      </c>
      <c r="H14" s="259"/>
      <c r="I14" s="5"/>
      <c r="J14" s="6"/>
    </row>
    <row r="15" spans="1:10" ht="12.75">
      <c r="A15" s="4"/>
      <c r="B15" s="22"/>
      <c r="C15" s="4"/>
      <c r="D15" s="6"/>
      <c r="E15" s="258" t="s">
        <v>284</v>
      </c>
      <c r="F15" s="259"/>
      <c r="G15" s="30" t="s">
        <v>222</v>
      </c>
      <c r="H15" s="15"/>
      <c r="I15" s="5"/>
      <c r="J15" s="6"/>
    </row>
    <row r="16" spans="1:10" ht="12.75">
      <c r="A16" s="4"/>
      <c r="B16" s="22"/>
      <c r="C16" s="264" t="s">
        <v>192</v>
      </c>
      <c r="D16" s="265"/>
      <c r="E16" s="264" t="s">
        <v>219</v>
      </c>
      <c r="F16" s="265"/>
      <c r="G16" s="264" t="s">
        <v>223</v>
      </c>
      <c r="H16" s="265"/>
      <c r="I16" s="5"/>
      <c r="J16" s="6"/>
    </row>
    <row r="17" spans="1:10" ht="12.75">
      <c r="A17" s="4"/>
      <c r="B17" s="22"/>
      <c r="C17" s="31" t="s">
        <v>286</v>
      </c>
      <c r="D17" s="17"/>
      <c r="E17" s="159">
        <v>9.43</v>
      </c>
      <c r="F17" s="17" t="s">
        <v>144</v>
      </c>
      <c r="G17" s="159">
        <v>3.43</v>
      </c>
      <c r="H17" s="17" t="s">
        <v>144</v>
      </c>
      <c r="I17" s="5"/>
      <c r="J17" s="6"/>
    </row>
    <row r="18" spans="1:10" ht="12.75">
      <c r="A18" s="4"/>
      <c r="B18" s="5"/>
      <c r="C18" s="31" t="s">
        <v>194</v>
      </c>
      <c r="D18" s="17" t="s">
        <v>194</v>
      </c>
      <c r="E18" s="95" t="s">
        <v>194</v>
      </c>
      <c r="F18" s="17"/>
      <c r="G18" s="95" t="s">
        <v>194</v>
      </c>
      <c r="H18" s="17"/>
      <c r="I18" s="5"/>
      <c r="J18" s="6"/>
    </row>
    <row r="19" spans="1:10" ht="12.75">
      <c r="A19" s="4"/>
      <c r="B19" s="5"/>
      <c r="C19" s="31" t="s">
        <v>194</v>
      </c>
      <c r="D19" s="17"/>
      <c r="E19" s="95"/>
      <c r="F19" s="17"/>
      <c r="G19" s="95" t="s">
        <v>194</v>
      </c>
      <c r="H19" s="17"/>
      <c r="I19" s="5"/>
      <c r="J19" s="6"/>
    </row>
    <row r="20" spans="1:10" ht="12.75">
      <c r="A20" s="4"/>
      <c r="B20" s="5"/>
      <c r="C20" s="60" t="s">
        <v>194</v>
      </c>
      <c r="D20" s="17"/>
      <c r="E20" s="31" t="s">
        <v>194</v>
      </c>
      <c r="F20" s="17"/>
      <c r="G20" s="31" t="s">
        <v>194</v>
      </c>
      <c r="H20" s="17"/>
      <c r="I20" s="5"/>
      <c r="J20" s="6"/>
    </row>
    <row r="21" spans="1:10" ht="12.75">
      <c r="A21" s="4"/>
      <c r="B21" s="5"/>
      <c r="C21" s="60" t="s">
        <v>194</v>
      </c>
      <c r="D21" s="17"/>
      <c r="E21" s="31" t="s">
        <v>194</v>
      </c>
      <c r="F21" s="17"/>
      <c r="G21" s="31" t="s">
        <v>194</v>
      </c>
      <c r="H21" s="17"/>
      <c r="I21" s="5"/>
      <c r="J21" s="6"/>
    </row>
    <row r="22" spans="1:10" ht="12.75">
      <c r="A22" s="4"/>
      <c r="B22" s="5"/>
      <c r="C22" s="60" t="s">
        <v>194</v>
      </c>
      <c r="D22" s="17"/>
      <c r="E22" s="95" t="s">
        <v>194</v>
      </c>
      <c r="F22" s="17"/>
      <c r="G22" s="95" t="s">
        <v>220</v>
      </c>
      <c r="H22" s="17"/>
      <c r="I22" s="5"/>
      <c r="J22" s="6"/>
    </row>
    <row r="23" spans="1:10" ht="12.75">
      <c r="A23" s="4"/>
      <c r="B23" s="5"/>
      <c r="C23" s="60" t="s">
        <v>194</v>
      </c>
      <c r="D23" s="17"/>
      <c r="E23" s="105" t="s">
        <v>194</v>
      </c>
      <c r="F23" s="17"/>
      <c r="G23" s="105" t="s">
        <v>194</v>
      </c>
      <c r="H23" s="17"/>
      <c r="I23" s="5"/>
      <c r="J23" s="6"/>
    </row>
    <row r="24" spans="1:10" ht="12.75">
      <c r="A24" s="4"/>
      <c r="B24" s="5"/>
      <c r="C24" s="60" t="s">
        <v>194</v>
      </c>
      <c r="D24" s="17"/>
      <c r="E24" s="31" t="s">
        <v>194</v>
      </c>
      <c r="F24" s="17"/>
      <c r="G24" s="31" t="s">
        <v>194</v>
      </c>
      <c r="H24" s="17"/>
      <c r="I24" s="5"/>
      <c r="J24" s="6"/>
    </row>
    <row r="25" spans="1:10" ht="12.75">
      <c r="A25" s="21"/>
      <c r="B25" s="20"/>
      <c r="C25" s="20"/>
      <c r="D25" s="20"/>
      <c r="E25" s="20"/>
      <c r="F25" s="20"/>
      <c r="G25" s="20"/>
      <c r="H25" s="20"/>
      <c r="I25" s="20"/>
      <c r="J25" s="29"/>
    </row>
    <row r="26" spans="1:10" ht="12.75">
      <c r="A26" s="4" t="s">
        <v>194</v>
      </c>
      <c r="B26" s="22" t="s">
        <v>194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106" t="s">
        <v>224</v>
      </c>
      <c r="H27" s="5"/>
      <c r="I27" s="5"/>
      <c r="J27" s="6"/>
    </row>
    <row r="28" spans="1:10" ht="12.75">
      <c r="A28" s="4"/>
      <c r="B28" s="22" t="s">
        <v>194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22" t="s">
        <v>194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22" t="s">
        <v>499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 t="s">
        <v>391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 t="s">
        <v>163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20"/>
      <c r="E37" s="20"/>
      <c r="F37" s="20"/>
      <c r="G37" s="20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38" t="s">
        <v>389</v>
      </c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108</v>
      </c>
      <c r="B46" s="5" t="str">
        <f>'Item 105, Pg 26'!B48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 t="s">
        <v>194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107</v>
      </c>
      <c r="B48" s="154">
        <f>'Item 105, Pg 26'!B50</f>
        <v>40193</v>
      </c>
      <c r="C48" s="8"/>
      <c r="D48" s="8"/>
      <c r="E48" s="8"/>
      <c r="F48" s="8"/>
      <c r="G48" s="8"/>
      <c r="H48" s="8" t="s">
        <v>101</v>
      </c>
      <c r="I48" s="8"/>
      <c r="J48" s="153">
        <f>'Item 105, Pg 26'!I50</f>
        <v>40238</v>
      </c>
    </row>
    <row r="49" spans="1:10" ht="12.75">
      <c r="A49" s="243" t="s">
        <v>99</v>
      </c>
      <c r="B49" s="244"/>
      <c r="C49" s="244"/>
      <c r="D49" s="244"/>
      <c r="E49" s="244"/>
      <c r="F49" s="244"/>
      <c r="G49" s="244"/>
      <c r="H49" s="244"/>
      <c r="I49" s="244"/>
      <c r="J49" s="245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106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sheetProtection/>
  <mergeCells count="9">
    <mergeCell ref="H2:I2"/>
    <mergeCell ref="A49:J49"/>
    <mergeCell ref="E14:F14"/>
    <mergeCell ref="C16:D16"/>
    <mergeCell ref="E16:F16"/>
    <mergeCell ref="A7:H7"/>
    <mergeCell ref="G14:H14"/>
    <mergeCell ref="G16:H16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6.57421875" style="0" customWidth="1"/>
    <col min="3" max="3" width="1.8515625" style="0" customWidth="1"/>
    <col min="4" max="4" width="7.7109375" style="0" customWidth="1"/>
    <col min="5" max="5" width="2.7109375" style="0" customWidth="1"/>
    <col min="6" max="6" width="7.8515625" style="0" customWidth="1"/>
    <col min="7" max="7" width="2.8515625" style="0" customWidth="1"/>
    <col min="8" max="8" width="7.57421875" style="0" customWidth="1"/>
    <col min="9" max="9" width="2.57421875" style="0" customWidth="1"/>
    <col min="10" max="10" width="8.140625" style="0" customWidth="1"/>
    <col min="11" max="11" width="2.57421875" style="0" customWidth="1"/>
    <col min="12" max="12" width="10.421875" style="0" customWidth="1"/>
    <col min="13" max="13" width="4.57421875" style="0" customWidth="1"/>
    <col min="14" max="14" width="13.00390625" style="0" customWidth="1"/>
    <col min="15" max="15" width="3.281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102</v>
      </c>
      <c r="B2" s="47">
        <v>25</v>
      </c>
      <c r="C2" s="5"/>
      <c r="D2" s="5"/>
      <c r="E2" s="5"/>
      <c r="F2" s="5"/>
      <c r="G2" s="5"/>
      <c r="H2" s="5"/>
      <c r="I2" s="5"/>
      <c r="J2" s="171" t="s">
        <v>385</v>
      </c>
      <c r="K2" s="5" t="s">
        <v>89</v>
      </c>
      <c r="L2" s="5"/>
      <c r="M2" s="11"/>
      <c r="N2" s="166">
        <v>28</v>
      </c>
      <c r="O2" s="28" t="s">
        <v>194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104</v>
      </c>
      <c r="B4" s="5"/>
      <c r="C4" s="199"/>
      <c r="D4" s="199" t="str">
        <f>'Item 105, pg 27'!C4</f>
        <v>American Disposal Co., Inc G-87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249" t="s">
        <v>225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1"/>
    </row>
    <row r="8" spans="1:15" ht="12.75">
      <c r="A8" s="268" t="s">
        <v>37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69"/>
    </row>
    <row r="9" spans="1:15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69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19"/>
      <c r="C13" s="11"/>
      <c r="D13" s="255" t="s">
        <v>39</v>
      </c>
      <c r="E13" s="267"/>
      <c r="F13" s="256"/>
      <c r="G13" s="256"/>
      <c r="H13" s="256"/>
      <c r="I13" s="267"/>
      <c r="J13" s="256"/>
      <c r="K13" s="267"/>
      <c r="L13" s="256"/>
      <c r="M13" s="267"/>
      <c r="N13" s="267"/>
      <c r="O13" s="259"/>
    </row>
    <row r="14" spans="1:15" ht="12.75">
      <c r="A14" s="79" t="s">
        <v>49</v>
      </c>
      <c r="B14" s="72"/>
      <c r="C14" s="73"/>
      <c r="D14" s="7" t="s">
        <v>296</v>
      </c>
      <c r="E14" s="17"/>
      <c r="F14" s="8" t="s">
        <v>297</v>
      </c>
      <c r="G14" s="17"/>
      <c r="H14" s="8" t="s">
        <v>298</v>
      </c>
      <c r="I14" s="17"/>
      <c r="J14" s="8" t="s">
        <v>299</v>
      </c>
      <c r="K14" s="17"/>
      <c r="L14" s="31" t="s">
        <v>300</v>
      </c>
      <c r="M14" s="17"/>
      <c r="N14" s="31"/>
      <c r="O14" s="17"/>
    </row>
    <row r="15" spans="1:15" ht="12.75">
      <c r="A15" s="63" t="s">
        <v>40</v>
      </c>
      <c r="B15" s="14"/>
      <c r="C15" s="17"/>
      <c r="D15" s="32" t="s">
        <v>111</v>
      </c>
      <c r="E15" s="9" t="s">
        <v>194</v>
      </c>
      <c r="F15" s="164" t="s">
        <v>111</v>
      </c>
      <c r="G15" s="28" t="s">
        <v>194</v>
      </c>
      <c r="H15" s="164" t="s">
        <v>111</v>
      </c>
      <c r="I15" s="165" t="s">
        <v>194</v>
      </c>
      <c r="J15" s="164" t="s">
        <v>111</v>
      </c>
      <c r="K15" s="165"/>
      <c r="L15" s="164" t="s">
        <v>111</v>
      </c>
      <c r="M15" s="165"/>
      <c r="N15" s="164"/>
      <c r="O15" s="17"/>
    </row>
    <row r="16" spans="1:15" ht="12.75">
      <c r="A16" s="63" t="s">
        <v>41</v>
      </c>
      <c r="B16" s="14"/>
      <c r="C16" s="17"/>
      <c r="D16" s="127">
        <v>21.71</v>
      </c>
      <c r="E16" s="172" t="s">
        <v>144</v>
      </c>
      <c r="F16" s="173">
        <v>30.48</v>
      </c>
      <c r="G16" s="172" t="s">
        <v>144</v>
      </c>
      <c r="H16" s="173">
        <v>38.36</v>
      </c>
      <c r="I16" s="172" t="s">
        <v>144</v>
      </c>
      <c r="J16" s="173">
        <v>72.9</v>
      </c>
      <c r="K16" s="172" t="s">
        <v>144</v>
      </c>
      <c r="L16" s="173">
        <v>101.97</v>
      </c>
      <c r="M16" s="172" t="s">
        <v>144</v>
      </c>
      <c r="N16" s="173"/>
      <c r="O16" s="17"/>
    </row>
    <row r="17" spans="1:15" ht="12.75">
      <c r="A17" s="63" t="s">
        <v>42</v>
      </c>
      <c r="B17" s="14"/>
      <c r="C17" s="17"/>
      <c r="D17" s="174">
        <f>+D16</f>
        <v>21.71</v>
      </c>
      <c r="E17" s="172" t="s">
        <v>144</v>
      </c>
      <c r="F17" s="173">
        <f>+F16</f>
        <v>30.48</v>
      </c>
      <c r="G17" s="172" t="s">
        <v>144</v>
      </c>
      <c r="H17" s="173">
        <f>+H16</f>
        <v>38.36</v>
      </c>
      <c r="I17" s="172" t="s">
        <v>144</v>
      </c>
      <c r="J17" s="173">
        <f>J16</f>
        <v>72.9</v>
      </c>
      <c r="K17" s="172" t="s">
        <v>144</v>
      </c>
      <c r="L17" s="173">
        <f>L16</f>
        <v>101.97</v>
      </c>
      <c r="M17" s="172" t="s">
        <v>144</v>
      </c>
      <c r="N17" s="173"/>
      <c r="O17" s="17"/>
    </row>
    <row r="18" spans="1:15" ht="12.75">
      <c r="A18" s="74" t="s">
        <v>43</v>
      </c>
      <c r="B18" s="75"/>
      <c r="C18" s="76"/>
      <c r="D18" s="174">
        <f>+D17+2</f>
        <v>23.71</v>
      </c>
      <c r="E18" s="172" t="s">
        <v>144</v>
      </c>
      <c r="F18" s="173">
        <f>F17+2</f>
        <v>32.480000000000004</v>
      </c>
      <c r="G18" s="172" t="s">
        <v>144</v>
      </c>
      <c r="H18" s="173">
        <f>H17+2</f>
        <v>40.36</v>
      </c>
      <c r="I18" s="172" t="s">
        <v>144</v>
      </c>
      <c r="J18" s="173">
        <f>J17+2</f>
        <v>74.9</v>
      </c>
      <c r="K18" s="172" t="s">
        <v>144</v>
      </c>
      <c r="L18" s="173">
        <f>L17+2</f>
        <v>103.97</v>
      </c>
      <c r="M18" s="172" t="s">
        <v>144</v>
      </c>
      <c r="N18" s="173"/>
      <c r="O18" s="17"/>
    </row>
    <row r="19" spans="1:15" ht="12.75">
      <c r="A19" s="74" t="s">
        <v>166</v>
      </c>
      <c r="B19" s="75"/>
      <c r="C19" s="76"/>
      <c r="D19" s="174" t="s">
        <v>111</v>
      </c>
      <c r="E19" s="172"/>
      <c r="F19" s="173" t="s">
        <v>111</v>
      </c>
      <c r="G19" s="172"/>
      <c r="H19" s="173" t="s">
        <v>111</v>
      </c>
      <c r="I19" s="172"/>
      <c r="J19" s="173" t="s">
        <v>111</v>
      </c>
      <c r="K19" s="172"/>
      <c r="L19" s="173" t="s">
        <v>111</v>
      </c>
      <c r="M19" s="172"/>
      <c r="N19" s="173"/>
      <c r="O19" s="17"/>
    </row>
    <row r="20" spans="1:15" ht="12.75">
      <c r="A20" s="74" t="s">
        <v>301</v>
      </c>
      <c r="B20" s="75"/>
      <c r="C20" s="76"/>
      <c r="D20" s="174" t="s">
        <v>111</v>
      </c>
      <c r="E20" s="172"/>
      <c r="F20" s="173" t="s">
        <v>111</v>
      </c>
      <c r="G20" s="172"/>
      <c r="H20" s="173" t="s">
        <v>111</v>
      </c>
      <c r="I20" s="172"/>
      <c r="J20" s="173" t="s">
        <v>111</v>
      </c>
      <c r="K20" s="172"/>
      <c r="L20" s="173" t="s">
        <v>111</v>
      </c>
      <c r="M20" s="172"/>
      <c r="N20" s="173"/>
      <c r="O20" s="17"/>
    </row>
    <row r="21" spans="1:15" ht="12.75">
      <c r="A21" s="71" t="s">
        <v>44</v>
      </c>
      <c r="B21" s="14"/>
      <c r="C21" s="17"/>
      <c r="D21" s="175"/>
      <c r="E21" s="176"/>
      <c r="F21" s="175"/>
      <c r="G21" s="176"/>
      <c r="H21" s="175"/>
      <c r="I21" s="176"/>
      <c r="J21" s="175"/>
      <c r="K21" s="176"/>
      <c r="L21" s="175"/>
      <c r="M21" s="176"/>
      <c r="N21" s="175"/>
      <c r="O21" s="138"/>
    </row>
    <row r="22" spans="1:15" ht="12.75">
      <c r="A22" s="63" t="s">
        <v>306</v>
      </c>
      <c r="B22" s="14"/>
      <c r="C22" s="17"/>
      <c r="D22" s="174">
        <v>39.1</v>
      </c>
      <c r="E22" s="172" t="s">
        <v>144</v>
      </c>
      <c r="F22" s="174">
        <v>39.1</v>
      </c>
      <c r="G22" s="172" t="s">
        <v>144</v>
      </c>
      <c r="H22" s="174">
        <v>39.1</v>
      </c>
      <c r="I22" s="172" t="s">
        <v>144</v>
      </c>
      <c r="J22" s="174">
        <v>39.1</v>
      </c>
      <c r="K22" s="172" t="s">
        <v>144</v>
      </c>
      <c r="L22" s="174">
        <v>39.1</v>
      </c>
      <c r="M22" s="172" t="s">
        <v>144</v>
      </c>
      <c r="N22" s="173"/>
      <c r="O22" s="17"/>
    </row>
    <row r="23" spans="1:15" ht="12.75">
      <c r="A23" s="63" t="s">
        <v>45</v>
      </c>
      <c r="B23" s="14"/>
      <c r="C23" s="17"/>
      <c r="D23" s="174">
        <f>+D18</f>
        <v>23.71</v>
      </c>
      <c r="E23" s="172" t="s">
        <v>144</v>
      </c>
      <c r="F23" s="174">
        <f>+F18</f>
        <v>32.480000000000004</v>
      </c>
      <c r="G23" s="172" t="s">
        <v>144</v>
      </c>
      <c r="H23" s="174">
        <f>+H18</f>
        <v>40.36</v>
      </c>
      <c r="I23" s="172" t="s">
        <v>144</v>
      </c>
      <c r="J23" s="174">
        <f>+J18</f>
        <v>74.9</v>
      </c>
      <c r="K23" s="172" t="s">
        <v>144</v>
      </c>
      <c r="L23" s="174">
        <f>+L18</f>
        <v>103.97</v>
      </c>
      <c r="M23" s="172" t="s">
        <v>144</v>
      </c>
      <c r="N23" s="174"/>
      <c r="O23" s="17"/>
    </row>
    <row r="24" spans="1:15" ht="12.75">
      <c r="A24" s="63" t="s">
        <v>46</v>
      </c>
      <c r="B24" s="14"/>
      <c r="C24" s="17"/>
      <c r="D24" s="31" t="s">
        <v>111</v>
      </c>
      <c r="E24" s="17"/>
      <c r="F24" s="14" t="s">
        <v>111</v>
      </c>
      <c r="G24" s="17"/>
      <c r="H24" s="14" t="s">
        <v>111</v>
      </c>
      <c r="I24" s="17"/>
      <c r="J24" s="14" t="s">
        <v>111</v>
      </c>
      <c r="K24" s="17"/>
      <c r="L24" s="14" t="s">
        <v>111</v>
      </c>
      <c r="M24" s="17"/>
      <c r="N24" s="14"/>
      <c r="O24" s="17"/>
    </row>
    <row r="25" spans="1:15" ht="12.75">
      <c r="A25" s="63" t="s">
        <v>47</v>
      </c>
      <c r="B25" s="14"/>
      <c r="C25" s="17"/>
      <c r="D25" s="31" t="s">
        <v>111</v>
      </c>
      <c r="E25" s="17"/>
      <c r="F25" s="14" t="s">
        <v>111</v>
      </c>
      <c r="G25" s="17"/>
      <c r="H25" s="14" t="s">
        <v>111</v>
      </c>
      <c r="I25" s="17"/>
      <c r="J25" s="14" t="s">
        <v>111</v>
      </c>
      <c r="K25" s="17"/>
      <c r="L25" s="14" t="s">
        <v>111</v>
      </c>
      <c r="M25" s="17"/>
      <c r="N25" s="14"/>
      <c r="O25" s="17"/>
    </row>
    <row r="26" spans="1:15" ht="12.75">
      <c r="A26" s="71" t="s">
        <v>439</v>
      </c>
      <c r="B26" s="14"/>
      <c r="C26" s="17"/>
      <c r="D26" s="175"/>
      <c r="E26" s="176"/>
      <c r="F26" s="175"/>
      <c r="G26" s="176"/>
      <c r="H26" s="175"/>
      <c r="I26" s="176"/>
      <c r="J26" s="175"/>
      <c r="K26" s="176"/>
      <c r="L26" s="175"/>
      <c r="M26" s="176"/>
      <c r="N26" s="175"/>
      <c r="O26" s="138"/>
    </row>
    <row r="27" spans="1:15" ht="12.75">
      <c r="A27" s="63"/>
      <c r="B27" s="14"/>
      <c r="C27" s="17"/>
      <c r="D27" s="174">
        <v>600</v>
      </c>
      <c r="E27" s="17" t="s">
        <v>436</v>
      </c>
      <c r="F27" s="239">
        <v>650</v>
      </c>
      <c r="G27" s="17" t="s">
        <v>436</v>
      </c>
      <c r="H27" s="239">
        <v>700</v>
      </c>
      <c r="I27" s="17" t="s">
        <v>436</v>
      </c>
      <c r="J27" s="239">
        <v>850</v>
      </c>
      <c r="K27" s="17" t="s">
        <v>436</v>
      </c>
      <c r="L27" s="238">
        <v>1050</v>
      </c>
      <c r="M27" s="17" t="s">
        <v>436</v>
      </c>
      <c r="N27" s="14"/>
      <c r="O27" s="17"/>
    </row>
    <row r="28" spans="1:15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0" t="s">
        <v>160</v>
      </c>
      <c r="B29" s="22" t="s">
        <v>51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30"/>
      <c r="B30" s="22" t="s">
        <v>52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30"/>
      <c r="B31" s="22" t="s">
        <v>53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30"/>
      <c r="B32" s="22" t="s">
        <v>54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30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80" t="s">
        <v>309</v>
      </c>
      <c r="B34" s="61" t="s">
        <v>302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9"/>
    </row>
    <row r="35" spans="1:15" ht="12.75">
      <c r="A35" s="30"/>
      <c r="B35" s="22" t="s">
        <v>55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30"/>
      <c r="B36" s="2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30" t="s">
        <v>310</v>
      </c>
      <c r="B37" s="22" t="s">
        <v>446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30"/>
      <c r="B38" s="22" t="s">
        <v>443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2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30" t="s">
        <v>392</v>
      </c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30" t="s">
        <v>226</v>
      </c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30" t="s">
        <v>466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30" t="s">
        <v>154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30" t="s">
        <v>56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 t="s">
        <v>447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 t="s">
        <v>444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445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1:15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7" t="s">
        <v>387</v>
      </c>
    </row>
    <row r="59" spans="1:15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</row>
    <row r="60" spans="1:15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ht="12.75">
      <c r="A61" s="4" t="s">
        <v>108</v>
      </c>
      <c r="B61" s="5" t="str">
        <f>'Item 105, pg 27'!B46</f>
        <v>Irmgard R Wilcox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/>
    </row>
    <row r="63" spans="1:15" ht="12.75">
      <c r="A63" s="7" t="s">
        <v>107</v>
      </c>
      <c r="B63" s="154">
        <f>'Item 105, pg 27'!B48</f>
        <v>40193</v>
      </c>
      <c r="C63" s="8"/>
      <c r="D63" s="8"/>
      <c r="E63" s="8"/>
      <c r="F63" s="8"/>
      <c r="G63" s="8"/>
      <c r="H63" s="8" t="s">
        <v>194</v>
      </c>
      <c r="I63" s="8"/>
      <c r="J63" s="8"/>
      <c r="K63" s="8"/>
      <c r="L63" s="8" t="s">
        <v>101</v>
      </c>
      <c r="M63" s="84"/>
      <c r="N63" s="84">
        <f>'Item 105, pg 27'!J48</f>
        <v>40238</v>
      </c>
      <c r="O63" s="83" t="s">
        <v>194</v>
      </c>
    </row>
    <row r="64" spans="1:15" ht="12.75">
      <c r="A64" s="243" t="s">
        <v>99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60"/>
      <c r="N64" s="260"/>
      <c r="O64" s="266"/>
    </row>
    <row r="65" spans="1:15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</row>
    <row r="66" spans="1:15" ht="12.75">
      <c r="A66" s="4" t="s">
        <v>353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</row>
    <row r="67" spans="1:15" ht="12.7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</row>
  </sheetData>
  <sheetProtection/>
  <mergeCells count="5">
    <mergeCell ref="D13:O13"/>
    <mergeCell ref="A64:O64"/>
    <mergeCell ref="A7:O7"/>
    <mergeCell ref="A8:O8"/>
    <mergeCell ref="A9:O9"/>
  </mergeCells>
  <printOptions/>
  <pageMargins left="0.75" right="0.75" top="1" bottom="1" header="0.5" footer="0.5"/>
  <pageSetup fitToHeight="1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</cp:lastModifiedBy>
  <cp:lastPrinted>2010-02-16T20:31:59Z</cp:lastPrinted>
  <dcterms:created xsi:type="dcterms:W3CDTF">2002-02-08T00:35:58Z</dcterms:created>
  <dcterms:modified xsi:type="dcterms:W3CDTF">2010-02-17T17:45:03Z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100108</vt:lpwstr>
  </property>
  <property fmtid="{D5CDD505-2E9C-101B-9397-08002B2CF9AE}" pid="6" name="IsConfidenti">
    <vt:lpwstr>0</vt:lpwstr>
  </property>
  <property fmtid="{D5CDD505-2E9C-101B-9397-08002B2CF9AE}" pid="7" name="Dat">
    <vt:lpwstr>2010-02-16T00:00:00Z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2010-01-15T00:00:00Z</vt:lpwstr>
  </property>
  <property fmtid="{D5CDD505-2E9C-101B-9397-08002B2CF9AE}" pid="10" name="Pref">
    <vt:lpwstr>TG</vt:lpwstr>
  </property>
  <property fmtid="{D5CDD505-2E9C-101B-9397-08002B2CF9AE}" pid="11" name="CaseCompanyNam">
    <vt:lpwstr>AMERICAN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