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4220" windowHeight="7830" activeTab="1"/>
  </bookViews>
  <sheets>
    <sheet name="Original (Filed)" sheetId="5" r:id="rId1"/>
    <sheet name="Revised" sheetId="4" r:id="rId2"/>
    <sheet name="Sheet2" sheetId="2" r:id="rId3"/>
    <sheet name="Sheet3" sheetId="3" r:id="rId4"/>
  </sheets>
  <calcPr calcId="125725"/>
</workbook>
</file>

<file path=xl/calcChain.xml><?xml version="1.0" encoding="utf-8"?>
<calcChain xmlns="http://schemas.openxmlformats.org/spreadsheetml/2006/main">
  <c r="I22" i="4"/>
  <c r="H14"/>
  <c r="G7"/>
  <c r="J20" i="5"/>
  <c r="J21" s="1"/>
  <c r="H15"/>
  <c r="K22" s="1"/>
  <c r="H13"/>
  <c r="H14" s="1"/>
  <c r="H12"/>
  <c r="K20" s="1"/>
  <c r="G8"/>
  <c r="G7"/>
  <c r="G3"/>
  <c r="F3"/>
  <c r="E3"/>
  <c r="D3"/>
  <c r="C3"/>
  <c r="H12" i="4"/>
  <c r="K20" s="1"/>
  <c r="G8"/>
  <c r="G3"/>
  <c r="F3"/>
  <c r="E3"/>
  <c r="D3"/>
  <c r="C3"/>
  <c r="K27" i="5" l="1"/>
  <c r="K28" s="1"/>
  <c r="K21"/>
  <c r="K29"/>
  <c r="K23"/>
  <c r="K30" s="1"/>
  <c r="J22"/>
  <c r="J27"/>
  <c r="J28" s="1"/>
  <c r="I20"/>
  <c r="I22"/>
  <c r="K27" i="4"/>
  <c r="K28" s="1"/>
  <c r="K21"/>
  <c r="H13"/>
  <c r="H15"/>
  <c r="J20"/>
  <c r="I20"/>
  <c r="I27" i="5" l="1"/>
  <c r="I28" s="1"/>
  <c r="I21"/>
  <c r="J23"/>
  <c r="J30" s="1"/>
  <c r="J29"/>
  <c r="I29"/>
  <c r="I23"/>
  <c r="I30" s="1"/>
  <c r="I27" i="4"/>
  <c r="I28" s="1"/>
  <c r="I21"/>
  <c r="K22"/>
  <c r="J22"/>
  <c r="J21"/>
  <c r="J27"/>
  <c r="J28" s="1"/>
  <c r="I29" l="1"/>
  <c r="I23"/>
  <c r="I30" s="1"/>
  <c r="J23"/>
  <c r="J30" s="1"/>
  <c r="J29"/>
  <c r="K29"/>
  <c r="K23"/>
  <c r="K30" s="1"/>
</calcChain>
</file>

<file path=xl/sharedStrings.xml><?xml version="1.0" encoding="utf-8"?>
<sst xmlns="http://schemas.openxmlformats.org/spreadsheetml/2006/main" count="60" uniqueCount="28">
  <si>
    <t>Removal Work in Progress/Accum. Deprec.</t>
  </si>
  <si>
    <t>Accounts Payable</t>
  </si>
  <si>
    <t>Dist. Maintenance - Transformers</t>
  </si>
  <si>
    <t>Reverse 2007 -2011 PCB Testing Costs</t>
  </si>
  <si>
    <t>Other Regulatory Assets</t>
  </si>
  <si>
    <t>Regulatory Credits</t>
  </si>
  <si>
    <t>Regulatory Debits</t>
  </si>
  <si>
    <t>Amortize regulatory asset over 3 years.</t>
  </si>
  <si>
    <t>(NSJ012 June 2011)</t>
  </si>
  <si>
    <t>Upon UTC Commission approval, establish</t>
  </si>
  <si>
    <t>regulatory asset for 2007-2010 testing costs.</t>
  </si>
  <si>
    <t xml:space="preserve">Recorded PCB Testing Costs as COR. </t>
  </si>
  <si>
    <t>(See Andrews' adjustment 2.14 in UE-110876)</t>
  </si>
  <si>
    <t>(Proposed in Andrews' adjustment 2.14 in UE-110876)</t>
  </si>
  <si>
    <t>Accumulated Deferred Income Taxes</t>
  </si>
  <si>
    <t>Provision for Deferred Income Taxes</t>
  </si>
  <si>
    <t>Provision for Deferred Income Taxes - Credit</t>
  </si>
  <si>
    <t>Customer Accounts Receivable</t>
  </si>
  <si>
    <t>Income Taxes, Utility Operating Income</t>
  </si>
  <si>
    <t>Taxes Accrued</t>
  </si>
  <si>
    <t>Operating Revenue</t>
  </si>
  <si>
    <t>Recognize revenue and current FIT on revenue. (The example does not reflect revenue-related expenses.)</t>
  </si>
  <si>
    <t>(As described in the Code of Federal Regulations, FERC Account 108, Section B, when plant is retired, this account shall be charged with the book cost of the property retired and the cost of removal and shall also be credited with salvage value.)</t>
  </si>
  <si>
    <t>283.X</t>
  </si>
  <si>
    <t>FERC</t>
  </si>
  <si>
    <t>Description</t>
  </si>
  <si>
    <t>(See Andrews' Revised adjustment 2.14 in UE-110876)</t>
  </si>
  <si>
    <t>(Proposed in Andrews' Revised adjustment 2.14 in UE-110876)</t>
  </si>
</sst>
</file>

<file path=xl/styles.xml><?xml version="1.0" encoding="utf-8"?>
<styleSheet xmlns="http://schemas.openxmlformats.org/spreadsheetml/2006/main">
  <numFmts count="2">
    <numFmt numFmtId="41" formatCode="_(* #,##0_);_(* \(#,##0\);_(* &quot;-&quot;_);_(@_)"/>
    <numFmt numFmtId="43" formatCode="_(* #,##0.00_);_(* \(#,##0.00\);_(* &quot;-&quot;??_);_(@_)"/>
  </numFmts>
  <fonts count="3">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43" fontId="1" fillId="0" borderId="0" applyFont="0" applyFill="0" applyBorder="0" applyAlignment="0" applyProtection="0"/>
  </cellStyleXfs>
  <cellXfs count="9">
    <xf numFmtId="0" fontId="0" fillId="0" borderId="0" xfId="0"/>
    <xf numFmtId="0" fontId="2" fillId="0" borderId="0" xfId="0" applyFont="1" applyAlignment="1">
      <alignment horizontal="center"/>
    </xf>
    <xf numFmtId="0" fontId="0" fillId="0" borderId="1" xfId="0" applyBorder="1"/>
    <xf numFmtId="41" fontId="0" fillId="0" borderId="1" xfId="1" applyNumberFormat="1" applyFont="1" applyBorder="1"/>
    <xf numFmtId="41" fontId="0" fillId="0" borderId="0" xfId="1" applyNumberFormat="1" applyFont="1"/>
    <xf numFmtId="0" fontId="0" fillId="0" borderId="0" xfId="0" applyAlignment="1">
      <alignment wrapText="1"/>
    </xf>
    <xf numFmtId="0" fontId="0" fillId="0" borderId="1" xfId="0" applyBorder="1" applyAlignment="1">
      <alignment horizontal="right"/>
    </xf>
    <xf numFmtId="0" fontId="2" fillId="0" borderId="0" xfId="0" applyFont="1" applyAlignment="1">
      <alignment horizontal="left"/>
    </xf>
    <xf numFmtId="41" fontId="0" fillId="2" borderId="1" xfId="1" applyNumberFormat="1" applyFont="1" applyFill="1" applyBorder="1"/>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K31"/>
  <sheetViews>
    <sheetView workbookViewId="0">
      <pane xSplit="2" ySplit="1" topLeftCell="C2" activePane="bottomRight" state="frozen"/>
      <selection pane="topRight" activeCell="C1" sqref="C1"/>
      <selection pane="bottomLeft" activeCell="A2" sqref="A2"/>
      <selection pane="bottomRight"/>
    </sheetView>
  </sheetViews>
  <sheetFormatPr defaultRowHeight="15"/>
  <cols>
    <col min="2" max="2" width="47.85546875" customWidth="1"/>
    <col min="3" max="3" width="8.7109375" bestFit="1" customWidth="1"/>
    <col min="4" max="6" width="9.7109375" bestFit="1" customWidth="1"/>
    <col min="7" max="8" width="11.28515625" bestFit="1" customWidth="1"/>
    <col min="9" max="12" width="9.7109375" bestFit="1" customWidth="1"/>
  </cols>
  <sheetData>
    <row r="1" spans="1:11" s="1" customFormat="1">
      <c r="A1" s="1" t="s">
        <v>24</v>
      </c>
      <c r="B1" s="7" t="s">
        <v>25</v>
      </c>
      <c r="C1" s="1">
        <v>2007</v>
      </c>
      <c r="D1" s="1">
        <v>2008</v>
      </c>
      <c r="E1" s="1">
        <v>2009</v>
      </c>
      <c r="F1" s="1">
        <v>2010</v>
      </c>
      <c r="G1" s="1">
        <v>2011</v>
      </c>
      <c r="H1" s="1">
        <v>2012</v>
      </c>
      <c r="I1" s="1">
        <v>2013</v>
      </c>
      <c r="J1" s="1">
        <v>2014</v>
      </c>
      <c r="K1" s="1">
        <v>2015</v>
      </c>
    </row>
    <row r="2" spans="1:11">
      <c r="A2" s="2">
        <v>108</v>
      </c>
      <c r="B2" s="2" t="s">
        <v>0</v>
      </c>
      <c r="C2" s="3">
        <v>73047.429999999993</v>
      </c>
      <c r="D2" s="3">
        <v>215310.58</v>
      </c>
      <c r="E2" s="3">
        <v>503562.5</v>
      </c>
      <c r="F2" s="3">
        <v>486144.67</v>
      </c>
      <c r="G2" s="3">
        <v>122660.01</v>
      </c>
      <c r="H2" s="3"/>
      <c r="I2" s="3"/>
      <c r="J2" s="3"/>
      <c r="K2" s="3"/>
    </row>
    <row r="3" spans="1:11">
      <c r="A3" s="2">
        <v>232</v>
      </c>
      <c r="B3" s="2" t="s">
        <v>1</v>
      </c>
      <c r="C3" s="3">
        <f>-C2</f>
        <v>-73047.429999999993</v>
      </c>
      <c r="D3" s="3">
        <f t="shared" ref="D3:G3" si="0">-D2</f>
        <v>-215310.58</v>
      </c>
      <c r="E3" s="3">
        <f t="shared" si="0"/>
        <v>-503562.5</v>
      </c>
      <c r="F3" s="3">
        <f t="shared" si="0"/>
        <v>-486144.67</v>
      </c>
      <c r="G3" s="3">
        <f t="shared" si="0"/>
        <v>-122660.01</v>
      </c>
      <c r="H3" s="3"/>
      <c r="I3" s="3"/>
      <c r="J3" s="3"/>
      <c r="K3" s="3"/>
    </row>
    <row r="4" spans="1:11">
      <c r="B4" t="s">
        <v>11</v>
      </c>
      <c r="C4" s="4"/>
      <c r="D4" s="4"/>
      <c r="E4" s="4"/>
      <c r="F4" s="4"/>
      <c r="G4" s="4"/>
      <c r="H4" s="4"/>
      <c r="I4" s="4"/>
      <c r="J4" s="4"/>
      <c r="K4" s="4"/>
    </row>
    <row r="5" spans="1:11" ht="75">
      <c r="B5" s="5" t="s">
        <v>22</v>
      </c>
      <c r="C5" s="4"/>
      <c r="D5" s="4"/>
      <c r="E5" s="4"/>
      <c r="F5" s="4"/>
      <c r="G5" s="4"/>
      <c r="H5" s="4"/>
      <c r="I5" s="4"/>
      <c r="J5" s="4"/>
      <c r="K5" s="4"/>
    </row>
    <row r="6" spans="1:11">
      <c r="C6" s="4"/>
      <c r="D6" s="4"/>
      <c r="E6" s="4"/>
      <c r="F6" s="4"/>
      <c r="G6" s="4"/>
      <c r="H6" s="4"/>
      <c r="I6" s="4"/>
      <c r="J6" s="4"/>
      <c r="K6" s="4"/>
    </row>
    <row r="7" spans="1:11">
      <c r="A7" s="2">
        <v>595</v>
      </c>
      <c r="B7" s="2" t="s">
        <v>2</v>
      </c>
      <c r="C7" s="3"/>
      <c r="D7" s="3"/>
      <c r="E7" s="3"/>
      <c r="F7" s="3"/>
      <c r="G7" s="3">
        <f>SUM(C2:G2)</f>
        <v>1400725.19</v>
      </c>
      <c r="H7" s="3"/>
      <c r="I7" s="3"/>
      <c r="J7" s="3"/>
      <c r="K7" s="3"/>
    </row>
    <row r="8" spans="1:11">
      <c r="A8" s="2">
        <v>108</v>
      </c>
      <c r="B8" s="2" t="s">
        <v>0</v>
      </c>
      <c r="C8" s="3"/>
      <c r="D8" s="3"/>
      <c r="E8" s="3"/>
      <c r="F8" s="3"/>
      <c r="G8" s="3">
        <f>-G7</f>
        <v>-1400725.19</v>
      </c>
      <c r="H8" s="3"/>
      <c r="I8" s="3"/>
      <c r="J8" s="3"/>
      <c r="K8" s="3"/>
    </row>
    <row r="9" spans="1:11">
      <c r="B9" t="s">
        <v>3</v>
      </c>
      <c r="C9" s="4"/>
      <c r="D9" s="4"/>
      <c r="E9" s="4"/>
      <c r="F9" s="4"/>
      <c r="G9" s="4"/>
      <c r="H9" s="4"/>
      <c r="I9" s="4"/>
      <c r="J9" s="4"/>
      <c r="K9" s="4"/>
    </row>
    <row r="10" spans="1:11">
      <c r="B10" t="s">
        <v>8</v>
      </c>
      <c r="C10" s="4"/>
      <c r="D10" s="4"/>
      <c r="E10" s="4"/>
      <c r="F10" s="4"/>
      <c r="G10" s="4"/>
      <c r="H10" s="4"/>
      <c r="I10" s="4"/>
      <c r="J10" s="4"/>
      <c r="K10" s="4"/>
    </row>
    <row r="11" spans="1:11">
      <c r="C11" s="4"/>
      <c r="D11" s="4"/>
      <c r="E11" s="4"/>
      <c r="F11" s="4"/>
      <c r="G11" s="4"/>
      <c r="H11" s="4"/>
      <c r="I11" s="4"/>
      <c r="J11" s="4"/>
      <c r="K11" s="4"/>
    </row>
    <row r="12" spans="1:11">
      <c r="A12" s="2">
        <v>182.3</v>
      </c>
      <c r="B12" s="2" t="s">
        <v>4</v>
      </c>
      <c r="C12" s="3"/>
      <c r="D12" s="3"/>
      <c r="E12" s="3"/>
      <c r="F12" s="3"/>
      <c r="G12" s="3"/>
      <c r="H12" s="3">
        <f>SUM(C2:F2)</f>
        <v>1278065.18</v>
      </c>
      <c r="I12" s="3"/>
      <c r="J12" s="3"/>
      <c r="K12" s="3"/>
    </row>
    <row r="13" spans="1:11">
      <c r="A13" s="2">
        <v>407.4</v>
      </c>
      <c r="B13" s="2" t="s">
        <v>5</v>
      </c>
      <c r="C13" s="3"/>
      <c r="D13" s="3"/>
      <c r="E13" s="3"/>
      <c r="F13" s="3"/>
      <c r="G13" s="3"/>
      <c r="H13" s="3">
        <f>-H12</f>
        <v>-1278065.18</v>
      </c>
      <c r="I13" s="3"/>
      <c r="J13" s="3"/>
      <c r="K13" s="3"/>
    </row>
    <row r="14" spans="1:11">
      <c r="A14" s="2">
        <v>410.1</v>
      </c>
      <c r="B14" s="2" t="s">
        <v>15</v>
      </c>
      <c r="C14" s="3"/>
      <c r="D14" s="3"/>
      <c r="E14" s="3"/>
      <c r="F14" s="3"/>
      <c r="G14" s="3"/>
      <c r="H14" s="3">
        <f>-0.35*H13</f>
        <v>447322.81299999997</v>
      </c>
      <c r="I14" s="3"/>
      <c r="J14" s="3"/>
      <c r="K14" s="3"/>
    </row>
    <row r="15" spans="1:11">
      <c r="A15" s="6" t="s">
        <v>23</v>
      </c>
      <c r="B15" s="2" t="s">
        <v>14</v>
      </c>
      <c r="C15" s="3"/>
      <c r="D15" s="3"/>
      <c r="E15" s="3"/>
      <c r="F15" s="3"/>
      <c r="G15" s="3"/>
      <c r="H15" s="3">
        <f>-0.35*H12</f>
        <v>-447322.81299999997</v>
      </c>
      <c r="I15" s="3"/>
      <c r="J15" s="3"/>
      <c r="K15" s="3"/>
    </row>
    <row r="16" spans="1:11">
      <c r="B16" t="s">
        <v>9</v>
      </c>
      <c r="C16" s="4"/>
      <c r="D16" s="4"/>
      <c r="E16" s="4"/>
      <c r="F16" s="4"/>
      <c r="G16" s="4"/>
      <c r="H16" s="4"/>
      <c r="I16" s="4"/>
      <c r="J16" s="4"/>
      <c r="K16" s="4"/>
    </row>
    <row r="17" spans="1:11">
      <c r="B17" t="s">
        <v>10</v>
      </c>
      <c r="C17" s="4"/>
      <c r="D17" s="4"/>
      <c r="E17" s="4"/>
      <c r="F17" s="4"/>
      <c r="G17" s="4"/>
      <c r="H17" s="4"/>
      <c r="I17" s="4"/>
      <c r="J17" s="4"/>
      <c r="K17" s="4"/>
    </row>
    <row r="18" spans="1:11">
      <c r="B18" t="s">
        <v>12</v>
      </c>
      <c r="C18" s="4"/>
      <c r="D18" s="4"/>
      <c r="E18" s="4"/>
      <c r="F18" s="4"/>
      <c r="G18" s="4"/>
      <c r="H18" s="4"/>
      <c r="I18" s="4"/>
      <c r="J18" s="4"/>
      <c r="K18" s="4"/>
    </row>
    <row r="19" spans="1:11">
      <c r="C19" s="4"/>
      <c r="D19" s="4"/>
      <c r="E19" s="4"/>
      <c r="F19" s="4"/>
      <c r="G19" s="4"/>
      <c r="H19" s="4"/>
      <c r="I19" s="4"/>
      <c r="J19" s="4"/>
      <c r="K19" s="4"/>
    </row>
    <row r="20" spans="1:11">
      <c r="A20" s="2">
        <v>407.3</v>
      </c>
      <c r="B20" s="2" t="s">
        <v>6</v>
      </c>
      <c r="C20" s="3"/>
      <c r="D20" s="3"/>
      <c r="E20" s="3"/>
      <c r="F20" s="3"/>
      <c r="G20" s="3"/>
      <c r="H20" s="3"/>
      <c r="I20" s="3">
        <f>H12/3</f>
        <v>426021.72666666663</v>
      </c>
      <c r="J20" s="3">
        <f>H12/3</f>
        <v>426021.72666666663</v>
      </c>
      <c r="K20" s="3">
        <f>H12/3</f>
        <v>426021.72666666663</v>
      </c>
    </row>
    <row r="21" spans="1:11">
      <c r="A21" s="2">
        <v>182.3</v>
      </c>
      <c r="B21" s="2" t="s">
        <v>4</v>
      </c>
      <c r="C21" s="3"/>
      <c r="D21" s="3"/>
      <c r="E21" s="3"/>
      <c r="F21" s="3"/>
      <c r="G21" s="3"/>
      <c r="H21" s="3"/>
      <c r="I21" s="3">
        <f>-I20</f>
        <v>-426021.72666666663</v>
      </c>
      <c r="J21" s="3">
        <f t="shared" ref="J21:K21" si="1">-J20</f>
        <v>-426021.72666666663</v>
      </c>
      <c r="K21" s="3">
        <f t="shared" si="1"/>
        <v>-426021.72666666663</v>
      </c>
    </row>
    <row r="22" spans="1:11">
      <c r="A22" s="6" t="s">
        <v>23</v>
      </c>
      <c r="B22" s="2" t="s">
        <v>14</v>
      </c>
      <c r="C22" s="3"/>
      <c r="D22" s="3"/>
      <c r="E22" s="3"/>
      <c r="F22" s="3"/>
      <c r="G22" s="3"/>
      <c r="H22" s="3"/>
      <c r="I22" s="3">
        <f>-H15/3</f>
        <v>149107.60433333332</v>
      </c>
      <c r="J22" s="3">
        <f>-H15/3</f>
        <v>149107.60433333332</v>
      </c>
      <c r="K22" s="3">
        <f>-H15/3</f>
        <v>149107.60433333332</v>
      </c>
    </row>
    <row r="23" spans="1:11">
      <c r="A23" s="2">
        <v>411.1</v>
      </c>
      <c r="B23" s="2" t="s">
        <v>16</v>
      </c>
      <c r="C23" s="3"/>
      <c r="D23" s="3"/>
      <c r="E23" s="3"/>
      <c r="F23" s="3"/>
      <c r="G23" s="3"/>
      <c r="H23" s="3"/>
      <c r="I23" s="3">
        <f>-I22</f>
        <v>-149107.60433333332</v>
      </c>
      <c r="J23" s="3">
        <f>-J22</f>
        <v>-149107.60433333332</v>
      </c>
      <c r="K23" s="3">
        <f>-K22</f>
        <v>-149107.60433333332</v>
      </c>
    </row>
    <row r="24" spans="1:11">
      <c r="B24" t="s">
        <v>7</v>
      </c>
    </row>
    <row r="25" spans="1:11">
      <c r="B25" t="s">
        <v>13</v>
      </c>
    </row>
    <row r="27" spans="1:11">
      <c r="A27" s="2">
        <v>142</v>
      </c>
      <c r="B27" s="2" t="s">
        <v>17</v>
      </c>
      <c r="C27" s="3"/>
      <c r="D27" s="3"/>
      <c r="E27" s="3"/>
      <c r="F27" s="3"/>
      <c r="G27" s="3"/>
      <c r="H27" s="3"/>
      <c r="I27" s="3">
        <f>I20</f>
        <v>426021.72666666663</v>
      </c>
      <c r="J27" s="3">
        <f>J20</f>
        <v>426021.72666666663</v>
      </c>
      <c r="K27" s="3">
        <f>K20</f>
        <v>426021.72666666663</v>
      </c>
    </row>
    <row r="28" spans="1:11">
      <c r="A28" s="2">
        <v>400</v>
      </c>
      <c r="B28" s="2" t="s">
        <v>20</v>
      </c>
      <c r="C28" s="3"/>
      <c r="D28" s="3"/>
      <c r="E28" s="3"/>
      <c r="F28" s="3"/>
      <c r="G28" s="3"/>
      <c r="H28" s="3"/>
      <c r="I28" s="3">
        <f>-I27</f>
        <v>-426021.72666666663</v>
      </c>
      <c r="J28" s="3">
        <f>-J27</f>
        <v>-426021.72666666663</v>
      </c>
      <c r="K28" s="3">
        <f>-K27</f>
        <v>-426021.72666666663</v>
      </c>
    </row>
    <row r="29" spans="1:11">
      <c r="A29" s="2">
        <v>409100</v>
      </c>
      <c r="B29" s="2" t="s">
        <v>18</v>
      </c>
      <c r="C29" s="3"/>
      <c r="D29" s="3"/>
      <c r="E29" s="3"/>
      <c r="F29" s="3"/>
      <c r="G29" s="3"/>
      <c r="H29" s="3"/>
      <c r="I29" s="3">
        <f t="shared" ref="I29:K30" si="2">I22</f>
        <v>149107.60433333332</v>
      </c>
      <c r="J29" s="3">
        <f t="shared" si="2"/>
        <v>149107.60433333332</v>
      </c>
      <c r="K29" s="3">
        <f t="shared" si="2"/>
        <v>149107.60433333332</v>
      </c>
    </row>
    <row r="30" spans="1:11">
      <c r="A30" s="2">
        <v>236</v>
      </c>
      <c r="B30" s="2" t="s">
        <v>19</v>
      </c>
      <c r="C30" s="3"/>
      <c r="D30" s="3"/>
      <c r="E30" s="3"/>
      <c r="F30" s="3"/>
      <c r="G30" s="3"/>
      <c r="H30" s="3"/>
      <c r="I30" s="3">
        <f t="shared" si="2"/>
        <v>-149107.60433333332</v>
      </c>
      <c r="J30" s="3">
        <f t="shared" si="2"/>
        <v>-149107.60433333332</v>
      </c>
      <c r="K30" s="3">
        <f t="shared" si="2"/>
        <v>-149107.60433333332</v>
      </c>
    </row>
    <row r="31" spans="1:11" ht="45">
      <c r="B31" s="5" t="s">
        <v>21</v>
      </c>
    </row>
  </sheetData>
  <pageMargins left="0.7" right="0.7" top="0.75" bottom="0.75" header="0.3" footer="0.3"/>
  <pageSetup scale="83" orientation="landscape" r:id="rId1"/>
  <headerFooter>
    <oddFooter>&amp;L&amp;F
&amp;A</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K31"/>
  <sheetViews>
    <sheetView tabSelected="1" workbookViewId="0">
      <pane xSplit="2" ySplit="1" topLeftCell="C2" activePane="bottomRight" state="frozen"/>
      <selection pane="topRight" activeCell="C1" sqref="C1"/>
      <selection pane="bottomLeft" activeCell="A2" sqref="A2"/>
      <selection pane="bottomRight" activeCell="D7" sqref="D7"/>
    </sheetView>
  </sheetViews>
  <sheetFormatPr defaultRowHeight="15"/>
  <cols>
    <col min="2" max="2" width="47.85546875" customWidth="1"/>
    <col min="3" max="3" width="8.7109375" bestFit="1" customWidth="1"/>
    <col min="4" max="6" width="9.7109375" bestFit="1" customWidth="1"/>
    <col min="7" max="8" width="11.28515625" bestFit="1" customWidth="1"/>
    <col min="9" max="12" width="9.7109375" bestFit="1" customWidth="1"/>
  </cols>
  <sheetData>
    <row r="1" spans="1:11" s="1" customFormat="1">
      <c r="A1" s="1" t="s">
        <v>24</v>
      </c>
      <c r="B1" s="7" t="s">
        <v>25</v>
      </c>
      <c r="C1" s="1">
        <v>2007</v>
      </c>
      <c r="D1" s="1">
        <v>2008</v>
      </c>
      <c r="E1" s="1">
        <v>2009</v>
      </c>
      <c r="F1" s="1">
        <v>2010</v>
      </c>
      <c r="G1" s="1">
        <v>2011</v>
      </c>
      <c r="H1" s="1">
        <v>2012</v>
      </c>
      <c r="I1" s="1">
        <v>2013</v>
      </c>
      <c r="J1" s="1">
        <v>2014</v>
      </c>
      <c r="K1" s="1">
        <v>2015</v>
      </c>
    </row>
    <row r="2" spans="1:11">
      <c r="A2" s="2">
        <v>108</v>
      </c>
      <c r="B2" s="2" t="s">
        <v>0</v>
      </c>
      <c r="C2" s="3">
        <v>73047.429999999993</v>
      </c>
      <c r="D2" s="8">
        <v>101196</v>
      </c>
      <c r="E2" s="3">
        <v>503562.5</v>
      </c>
      <c r="F2" s="3">
        <v>486144.67</v>
      </c>
      <c r="G2" s="3">
        <v>122660.01</v>
      </c>
      <c r="H2" s="3"/>
      <c r="I2" s="3"/>
      <c r="J2" s="3"/>
      <c r="K2" s="3"/>
    </row>
    <row r="3" spans="1:11">
      <c r="A3" s="2">
        <v>232</v>
      </c>
      <c r="B3" s="2" t="s">
        <v>1</v>
      </c>
      <c r="C3" s="3">
        <f>-C2</f>
        <v>-73047.429999999993</v>
      </c>
      <c r="D3" s="3">
        <f t="shared" ref="D3:G3" si="0">-D2</f>
        <v>-101196</v>
      </c>
      <c r="E3" s="3">
        <f t="shared" si="0"/>
        <v>-503562.5</v>
      </c>
      <c r="F3" s="3">
        <f t="shared" si="0"/>
        <v>-486144.67</v>
      </c>
      <c r="G3" s="3">
        <f t="shared" si="0"/>
        <v>-122660.01</v>
      </c>
      <c r="H3" s="3"/>
      <c r="I3" s="3"/>
      <c r="J3" s="3"/>
      <c r="K3" s="3"/>
    </row>
    <row r="4" spans="1:11">
      <c r="B4" t="s">
        <v>11</v>
      </c>
      <c r="C4" s="4"/>
      <c r="D4" s="4"/>
      <c r="E4" s="4"/>
      <c r="F4" s="4"/>
      <c r="G4" s="4"/>
      <c r="H4" s="4"/>
      <c r="I4" s="4"/>
      <c r="J4" s="4"/>
      <c r="K4" s="4"/>
    </row>
    <row r="5" spans="1:11" ht="75">
      <c r="B5" s="5" t="s">
        <v>22</v>
      </c>
      <c r="C5" s="4"/>
      <c r="D5" s="4"/>
      <c r="E5" s="4"/>
      <c r="F5" s="4"/>
      <c r="G5" s="4"/>
      <c r="H5" s="4"/>
      <c r="I5" s="4"/>
      <c r="J5" s="4"/>
      <c r="K5" s="4"/>
    </row>
    <row r="6" spans="1:11">
      <c r="C6" s="4"/>
      <c r="D6" s="4"/>
      <c r="E6" s="4"/>
      <c r="F6" s="4"/>
      <c r="G6" s="4"/>
      <c r="H6" s="4"/>
      <c r="I6" s="4"/>
      <c r="J6" s="4"/>
      <c r="K6" s="4"/>
    </row>
    <row r="7" spans="1:11">
      <c r="A7" s="2">
        <v>595</v>
      </c>
      <c r="B7" s="2" t="s">
        <v>2</v>
      </c>
      <c r="C7" s="3"/>
      <c r="D7" s="3"/>
      <c r="E7" s="3"/>
      <c r="F7" s="3"/>
      <c r="G7" s="3">
        <f>SUM(C2:G2)</f>
        <v>1286610.6099999999</v>
      </c>
      <c r="H7" s="3"/>
      <c r="I7" s="3"/>
      <c r="J7" s="3"/>
      <c r="K7" s="3"/>
    </row>
    <row r="8" spans="1:11">
      <c r="A8" s="2">
        <v>108</v>
      </c>
      <c r="B8" s="2" t="s">
        <v>0</v>
      </c>
      <c r="C8" s="3"/>
      <c r="D8" s="3"/>
      <c r="E8" s="3"/>
      <c r="F8" s="3"/>
      <c r="G8" s="3">
        <f>-G7</f>
        <v>-1286610.6099999999</v>
      </c>
      <c r="H8" s="3"/>
      <c r="I8" s="3"/>
      <c r="J8" s="3"/>
      <c r="K8" s="3"/>
    </row>
    <row r="9" spans="1:11">
      <c r="B9" t="s">
        <v>3</v>
      </c>
      <c r="C9" s="4"/>
      <c r="D9" s="4"/>
      <c r="E9" s="4"/>
      <c r="F9" s="4"/>
      <c r="G9" s="4"/>
      <c r="H9" s="4"/>
      <c r="I9" s="4"/>
      <c r="J9" s="4"/>
      <c r="K9" s="4"/>
    </row>
    <row r="10" spans="1:11">
      <c r="B10" t="s">
        <v>8</v>
      </c>
      <c r="C10" s="4"/>
      <c r="D10" s="4"/>
      <c r="E10" s="4"/>
      <c r="F10" s="4"/>
      <c r="G10" s="4"/>
      <c r="H10" s="4"/>
      <c r="I10" s="4"/>
      <c r="J10" s="4"/>
      <c r="K10" s="4"/>
    </row>
    <row r="11" spans="1:11">
      <c r="C11" s="4"/>
      <c r="D11" s="4"/>
      <c r="E11" s="4"/>
      <c r="F11" s="4"/>
      <c r="G11" s="4"/>
      <c r="H11" s="4"/>
      <c r="I11" s="4"/>
      <c r="J11" s="4"/>
      <c r="K11" s="4"/>
    </row>
    <row r="12" spans="1:11">
      <c r="A12" s="2">
        <v>182.3</v>
      </c>
      <c r="B12" s="2" t="s">
        <v>4</v>
      </c>
      <c r="C12" s="3"/>
      <c r="D12" s="3"/>
      <c r="E12" s="3"/>
      <c r="F12" s="3"/>
      <c r="G12" s="3"/>
      <c r="H12" s="3">
        <f>SUM(C2:F2)</f>
        <v>1163950.5999999999</v>
      </c>
      <c r="I12" s="3"/>
      <c r="J12" s="3"/>
      <c r="K12" s="3"/>
    </row>
    <row r="13" spans="1:11">
      <c r="A13" s="2">
        <v>407.4</v>
      </c>
      <c r="B13" s="2" t="s">
        <v>5</v>
      </c>
      <c r="C13" s="3"/>
      <c r="D13" s="3"/>
      <c r="E13" s="3"/>
      <c r="F13" s="3"/>
      <c r="G13" s="3"/>
      <c r="H13" s="3">
        <f>-H12</f>
        <v>-1163950.5999999999</v>
      </c>
      <c r="I13" s="3"/>
      <c r="J13" s="3"/>
      <c r="K13" s="3"/>
    </row>
    <row r="14" spans="1:11">
      <c r="A14" s="2">
        <v>410.1</v>
      </c>
      <c r="B14" s="2" t="s">
        <v>15</v>
      </c>
      <c r="C14" s="3"/>
      <c r="D14" s="3"/>
      <c r="E14" s="3"/>
      <c r="F14" s="3"/>
      <c r="G14" s="3"/>
      <c r="H14" s="3">
        <f>-0.35*H13</f>
        <v>407382.7099999999</v>
      </c>
      <c r="I14" s="3"/>
      <c r="J14" s="3"/>
      <c r="K14" s="3"/>
    </row>
    <row r="15" spans="1:11">
      <c r="A15" s="6" t="s">
        <v>23</v>
      </c>
      <c r="B15" s="2" t="s">
        <v>14</v>
      </c>
      <c r="C15" s="3"/>
      <c r="D15" s="3"/>
      <c r="E15" s="3"/>
      <c r="F15" s="3"/>
      <c r="G15" s="3"/>
      <c r="H15" s="3">
        <f>-0.35*H12</f>
        <v>-407382.7099999999</v>
      </c>
      <c r="I15" s="3"/>
      <c r="J15" s="3"/>
      <c r="K15" s="3"/>
    </row>
    <row r="16" spans="1:11">
      <c r="B16" t="s">
        <v>9</v>
      </c>
      <c r="C16" s="4"/>
      <c r="D16" s="4"/>
      <c r="E16" s="4"/>
      <c r="F16" s="4"/>
      <c r="G16" s="4"/>
      <c r="H16" s="4"/>
      <c r="I16" s="4"/>
      <c r="J16" s="4"/>
      <c r="K16" s="4"/>
    </row>
    <row r="17" spans="1:11">
      <c r="B17" t="s">
        <v>10</v>
      </c>
      <c r="C17" s="4"/>
      <c r="D17" s="4"/>
      <c r="E17" s="4"/>
      <c r="F17" s="4"/>
      <c r="G17" s="4"/>
      <c r="H17" s="4"/>
      <c r="I17" s="4"/>
      <c r="J17" s="4"/>
      <c r="K17" s="4"/>
    </row>
    <row r="18" spans="1:11">
      <c r="B18" t="s">
        <v>26</v>
      </c>
      <c r="C18" s="4"/>
      <c r="D18" s="4"/>
      <c r="E18" s="4"/>
      <c r="F18" s="4"/>
      <c r="G18" s="4"/>
      <c r="H18" s="4"/>
      <c r="I18" s="4"/>
      <c r="J18" s="4"/>
      <c r="K18" s="4"/>
    </row>
    <row r="19" spans="1:11">
      <c r="C19" s="4"/>
      <c r="D19" s="4"/>
      <c r="E19" s="4"/>
      <c r="F19" s="4"/>
      <c r="G19" s="4"/>
      <c r="H19" s="4"/>
      <c r="I19" s="4"/>
      <c r="J19" s="4"/>
      <c r="K19" s="4"/>
    </row>
    <row r="20" spans="1:11">
      <c r="A20" s="2">
        <v>407.3</v>
      </c>
      <c r="B20" s="2" t="s">
        <v>6</v>
      </c>
      <c r="C20" s="3"/>
      <c r="D20" s="3"/>
      <c r="E20" s="3"/>
      <c r="F20" s="3"/>
      <c r="G20" s="3"/>
      <c r="H20" s="3"/>
      <c r="I20" s="3">
        <f>H12/3</f>
        <v>387983.53333333327</v>
      </c>
      <c r="J20" s="3">
        <f>H12/3</f>
        <v>387983.53333333327</v>
      </c>
      <c r="K20" s="3">
        <f>H12/3</f>
        <v>387983.53333333327</v>
      </c>
    </row>
    <row r="21" spans="1:11">
      <c r="A21" s="2">
        <v>182.3</v>
      </c>
      <c r="B21" s="2" t="s">
        <v>4</v>
      </c>
      <c r="C21" s="3"/>
      <c r="D21" s="3"/>
      <c r="E21" s="3"/>
      <c r="F21" s="3"/>
      <c r="G21" s="3"/>
      <c r="H21" s="3"/>
      <c r="I21" s="3">
        <f>-I20</f>
        <v>-387983.53333333327</v>
      </c>
      <c r="J21" s="3">
        <f t="shared" ref="J21:K21" si="1">-J20</f>
        <v>-387983.53333333327</v>
      </c>
      <c r="K21" s="3">
        <f t="shared" si="1"/>
        <v>-387983.53333333327</v>
      </c>
    </row>
    <row r="22" spans="1:11">
      <c r="A22" s="6" t="s">
        <v>23</v>
      </c>
      <c r="B22" s="2" t="s">
        <v>14</v>
      </c>
      <c r="C22" s="3"/>
      <c r="D22" s="3"/>
      <c r="E22" s="3"/>
      <c r="F22" s="3"/>
      <c r="G22" s="3"/>
      <c r="H22" s="3"/>
      <c r="I22" s="3">
        <f>-H15/3</f>
        <v>135794.23666666663</v>
      </c>
      <c r="J22" s="3">
        <f>-H15/3</f>
        <v>135794.23666666663</v>
      </c>
      <c r="K22" s="3">
        <f>-H15/3</f>
        <v>135794.23666666663</v>
      </c>
    </row>
    <row r="23" spans="1:11">
      <c r="A23" s="2">
        <v>411.1</v>
      </c>
      <c r="B23" s="2" t="s">
        <v>16</v>
      </c>
      <c r="C23" s="3"/>
      <c r="D23" s="3"/>
      <c r="E23" s="3"/>
      <c r="F23" s="3"/>
      <c r="G23" s="3"/>
      <c r="H23" s="3"/>
      <c r="I23" s="3">
        <f>-I22</f>
        <v>-135794.23666666663</v>
      </c>
      <c r="J23" s="3">
        <f>-J22</f>
        <v>-135794.23666666663</v>
      </c>
      <c r="K23" s="3">
        <f>-K22</f>
        <v>-135794.23666666663</v>
      </c>
    </row>
    <row r="24" spans="1:11">
      <c r="B24" t="s">
        <v>7</v>
      </c>
    </row>
    <row r="25" spans="1:11">
      <c r="B25" t="s">
        <v>27</v>
      </c>
    </row>
    <row r="27" spans="1:11">
      <c r="A27" s="2">
        <v>142</v>
      </c>
      <c r="B27" s="2" t="s">
        <v>17</v>
      </c>
      <c r="C27" s="3"/>
      <c r="D27" s="3"/>
      <c r="E27" s="3"/>
      <c r="F27" s="3"/>
      <c r="G27" s="3"/>
      <c r="H27" s="3"/>
      <c r="I27" s="3">
        <f>I20</f>
        <v>387983.53333333327</v>
      </c>
      <c r="J27" s="3">
        <f>J20</f>
        <v>387983.53333333327</v>
      </c>
      <c r="K27" s="3">
        <f>K20</f>
        <v>387983.53333333327</v>
      </c>
    </row>
    <row r="28" spans="1:11">
      <c r="A28" s="2">
        <v>400</v>
      </c>
      <c r="B28" s="2" t="s">
        <v>20</v>
      </c>
      <c r="C28" s="3"/>
      <c r="D28" s="3"/>
      <c r="E28" s="3"/>
      <c r="F28" s="3"/>
      <c r="G28" s="3"/>
      <c r="H28" s="3"/>
      <c r="I28" s="3">
        <f>-I27</f>
        <v>-387983.53333333327</v>
      </c>
      <c r="J28" s="3">
        <f>-J27</f>
        <v>-387983.53333333327</v>
      </c>
      <c r="K28" s="3">
        <f>-K27</f>
        <v>-387983.53333333327</v>
      </c>
    </row>
    <row r="29" spans="1:11">
      <c r="A29" s="2">
        <v>409100</v>
      </c>
      <c r="B29" s="2" t="s">
        <v>18</v>
      </c>
      <c r="C29" s="3"/>
      <c r="D29" s="3"/>
      <c r="E29" s="3"/>
      <c r="F29" s="3"/>
      <c r="G29" s="3"/>
      <c r="H29" s="3"/>
      <c r="I29" s="3">
        <f t="shared" ref="I29:K30" si="2">I22</f>
        <v>135794.23666666663</v>
      </c>
      <c r="J29" s="3">
        <f t="shared" si="2"/>
        <v>135794.23666666663</v>
      </c>
      <c r="K29" s="3">
        <f t="shared" si="2"/>
        <v>135794.23666666663</v>
      </c>
    </row>
    <row r="30" spans="1:11">
      <c r="A30" s="2">
        <v>236</v>
      </c>
      <c r="B30" s="2" t="s">
        <v>19</v>
      </c>
      <c r="C30" s="3"/>
      <c r="D30" s="3"/>
      <c r="E30" s="3"/>
      <c r="F30" s="3"/>
      <c r="G30" s="3"/>
      <c r="H30" s="3"/>
      <c r="I30" s="3">
        <f t="shared" si="2"/>
        <v>-135794.23666666663</v>
      </c>
      <c r="J30" s="3">
        <f t="shared" si="2"/>
        <v>-135794.23666666663</v>
      </c>
      <c r="K30" s="3">
        <f t="shared" si="2"/>
        <v>-135794.23666666663</v>
      </c>
    </row>
    <row r="31" spans="1:11" ht="45">
      <c r="B31" s="5" t="s">
        <v>21</v>
      </c>
    </row>
  </sheetData>
  <pageMargins left="0.7" right="0.7" top="0.75" bottom="0.75" header="0.3" footer="0.3"/>
  <pageSetup scale="83" orientation="landscape" r:id="rId1"/>
  <headerFooter>
    <oddFooter>&amp;L&amp;F
&amp;A</oddFooter>
  </headerFooter>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af0c028-e016-4365-948e-cc2e26d65303"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EEBBBECEF4A9741925D1E0FF525C9BE" ma:contentTypeVersion="139" ma:contentTypeDescription="" ma:contentTypeScope="" ma:versionID="e1c2431b48247bef897b70fc6688e99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2012-04-02T07:00:00+00:00</OpenedDate>
    <Date1 xmlns="dc463f71-b30c-4ab2-9473-d307f9d35888">2012-09-19T07:00:00+00:00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120436</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08F9EAA6-7148-44B4-8140-6C3CA7EB160F}"/>
</file>

<file path=customXml/itemProps2.xml><?xml version="1.0" encoding="utf-8"?>
<ds:datastoreItem xmlns:ds="http://schemas.openxmlformats.org/officeDocument/2006/customXml" ds:itemID="{3320397C-88F6-44DA-9CFF-059300CEAB75}"/>
</file>

<file path=customXml/itemProps3.xml><?xml version="1.0" encoding="utf-8"?>
<ds:datastoreItem xmlns:ds="http://schemas.openxmlformats.org/officeDocument/2006/customXml" ds:itemID="{F9C4C6A5-8406-4A97-B65A-CFE36826ABE1}"/>
</file>

<file path=customXml/itemProps4.xml><?xml version="1.0" encoding="utf-8"?>
<ds:datastoreItem xmlns:ds="http://schemas.openxmlformats.org/officeDocument/2006/customXml" ds:itemID="{F02AA5D9-61E8-408E-90F2-BA27A49B27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Original (Filed)</vt:lpstr>
      <vt:lpstr>Revised</vt:lpstr>
      <vt:lpstr>Sheet2</vt:lpstr>
      <vt:lpstr>Sheet3</vt:lpstr>
    </vt:vector>
  </TitlesOfParts>
  <Company>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Jeanne Pluth</dc:creator>
  <cp:lastModifiedBy>Lea Daeschel</cp:lastModifiedBy>
  <cp:lastPrinted>2012-09-12T21:41:21Z</cp:lastPrinted>
  <dcterms:created xsi:type="dcterms:W3CDTF">2012-06-14T14:52:59Z</dcterms:created>
  <dcterms:modified xsi:type="dcterms:W3CDTF">2012-09-12T21:41:59Z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0x0101006E56B4D1795A2E4DB2F0B01679ED314A00DEEBBBECEF4A9741925D1E0FF525C9BE</vt:lpwstr>
  </property>
  <property fmtid="{D5CDD505-2E9C-101B-9397-08002B2CF9AE}" pid="3" name="_docset_NoMedatataSyncRequired">
    <vt:lpwstr>False</vt:lpwstr>
  </property>
</Properties>
</file>