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0" yWindow="0" windowWidth="23040" windowHeight="8890"/>
  </bookViews>
  <sheets>
    <sheet name="Lead Sheet-Electric" sheetId="1" r:id="rId1"/>
    <sheet name="Lead Sheet-Gas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'Lead Sheet-Electric'!$A$1:$E$78</definedName>
    <definedName name="_xlnm.Print_Area" localSheetId="1">'Lead Sheet-Gas'!$A$1:$E$81</definedName>
    <definedName name="Recover">[1]Macro1!$A$146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E72" i="2" s="1"/>
  <c r="E74" i="2" s="1"/>
  <c r="E81" i="2" s="1"/>
  <c r="E54" i="2" s="1"/>
  <c r="E65" i="2"/>
  <c r="E36" i="2"/>
  <c r="E30" i="2"/>
  <c r="E24" i="2"/>
  <c r="E48" i="2" s="1"/>
  <c r="E17" i="2"/>
  <c r="A4" i="2"/>
  <c r="A3" i="2"/>
  <c r="A1" i="2"/>
  <c r="B78" i="1"/>
  <c r="A78" i="1"/>
  <c r="B76" i="1"/>
  <c r="A76" i="1"/>
  <c r="B75" i="1"/>
  <c r="A75" i="1"/>
  <c r="C74" i="1"/>
  <c r="A74" i="1"/>
  <c r="B73" i="1"/>
  <c r="A73" i="1"/>
  <c r="B71" i="1"/>
  <c r="A71" i="1"/>
  <c r="B70" i="1"/>
  <c r="A70" i="1"/>
  <c r="C69" i="1"/>
  <c r="A69" i="1"/>
  <c r="C68" i="1"/>
  <c r="A68" i="1"/>
  <c r="C67" i="1"/>
  <c r="A67" i="1"/>
  <c r="C66" i="1"/>
  <c r="A66" i="1"/>
  <c r="C65" i="1"/>
  <c r="A65" i="1"/>
  <c r="B64" i="1"/>
  <c r="B63" i="1"/>
  <c r="A63" i="1"/>
  <c r="C62" i="1"/>
  <c r="A62" i="1"/>
  <c r="C61" i="1"/>
  <c r="A61" i="1"/>
  <c r="C60" i="1"/>
  <c r="A60" i="1"/>
  <c r="C59" i="1"/>
  <c r="A59" i="1"/>
  <c r="C58" i="1"/>
  <c r="A58" i="1"/>
  <c r="B57" i="1"/>
  <c r="B56" i="1"/>
  <c r="B54" i="1"/>
  <c r="A54" i="1"/>
  <c r="B52" i="1"/>
  <c r="A52" i="1"/>
  <c r="B51" i="1"/>
  <c r="A51" i="1"/>
  <c r="B50" i="1"/>
  <c r="A50" i="1"/>
  <c r="B49" i="1"/>
  <c r="A49" i="1"/>
  <c r="B48" i="1"/>
  <c r="B46" i="1"/>
  <c r="A46" i="1"/>
  <c r="B44" i="1"/>
  <c r="A44" i="1"/>
  <c r="B43" i="1"/>
  <c r="A43" i="1"/>
  <c r="C42" i="1"/>
  <c r="A42" i="1"/>
  <c r="C41" i="1"/>
  <c r="A41" i="1"/>
  <c r="C40" i="1"/>
  <c r="A40" i="1"/>
  <c r="B39" i="1"/>
  <c r="B37" i="1"/>
  <c r="A37" i="1"/>
  <c r="B36" i="1"/>
  <c r="A36" i="1"/>
  <c r="B35" i="1"/>
  <c r="A35" i="1"/>
  <c r="B33" i="1"/>
  <c r="A33" i="1"/>
  <c r="C32" i="1"/>
  <c r="A32" i="1"/>
  <c r="C31" i="1"/>
  <c r="A31" i="1"/>
  <c r="C30" i="1"/>
  <c r="A30" i="1"/>
  <c r="C29" i="1"/>
  <c r="A29" i="1"/>
  <c r="B28" i="1"/>
  <c r="B26" i="1"/>
  <c r="A26" i="1"/>
  <c r="C25" i="1"/>
  <c r="A25" i="1"/>
  <c r="C24" i="1"/>
  <c r="A24" i="1"/>
  <c r="C23" i="1"/>
  <c r="A23" i="1"/>
  <c r="C22" i="1"/>
  <c r="A22" i="1"/>
  <c r="C21" i="1"/>
  <c r="A21" i="1"/>
  <c r="B20" i="1"/>
  <c r="B19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7" i="1"/>
  <c r="A6" i="1"/>
  <c r="A4" i="1"/>
  <c r="A3" i="1"/>
  <c r="A2" i="1"/>
  <c r="A1" i="1"/>
  <c r="E50" i="2" l="1"/>
  <c r="E53" i="2"/>
  <c r="E58" i="2" s="1"/>
</calcChain>
</file>

<file path=xl/sharedStrings.xml><?xml version="1.0" encoding="utf-8"?>
<sst xmlns="http://schemas.openxmlformats.org/spreadsheetml/2006/main" count="74" uniqueCount="59">
  <si>
    <t>Pro Forma</t>
  </si>
  <si>
    <t>DESCRIPTION</t>
  </si>
  <si>
    <t xml:space="preserve">Adjustment Number </t>
  </si>
  <si>
    <t>Workpaper Reference</t>
  </si>
  <si>
    <t>WASHINGTON NATURAL GAS RESULTS</t>
  </si>
  <si>
    <t>Line</t>
  </si>
  <si>
    <t>No.</t>
  </si>
  <si>
    <t>Adjsutment Number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</si>
  <si>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</si>
  <si>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</si>
  <si>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</si>
  <si>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</si>
  <si>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</si>
  <si>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</si>
  <si>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</si>
  <si>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</si>
  <si>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</si>
  <si>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</si>
  <si>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</si>
  <si>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</si>
  <si>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</si>
  <si>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Depreciation/Amortization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</si>
  <si>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</si>
  <si>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</si>
  <si>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</si>
  <si>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</si>
  <si>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</si>
  <si>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</si>
  <si>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</si>
  <si>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</si>
  <si>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</si>
  <si>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</si>
  <si>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</si>
  <si>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</si>
  <si>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</si>
  <si>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</si>
  <si>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Debt Interest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</si>
  <si>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</si>
  <si>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</si>
  <si>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</si>
  <si>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</si>
  <si>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</si>
  <si>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</si>
  <si>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</si>
  <si>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</si>
  <si>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ACCUMULATED DEPRECIATION/AMORT</t>
  </si>
  <si>
    <t>Total Accumulated Depreciation/Amortization</t>
  </si>
  <si>
    <t>NET PLANT</t>
  </si>
  <si>
    <t>DEFERRED TAXES</t>
  </si>
  <si>
    <t>Net Plant After DFIT</t>
  </si>
  <si>
    <t>GAS INVENTORY</t>
  </si>
  <si>
    <t>GAIN ON SALE OF BUILDING</t>
  </si>
  <si>
    <t>OTHER</t>
  </si>
  <si>
    <t xml:space="preserve">WORKING CAPITAL </t>
  </si>
  <si>
    <t>TOTAL RATE BASE</t>
  </si>
  <si>
    <t xml:space="preserve">Director </t>
  </si>
  <si>
    <t>Fees Exp</t>
  </si>
  <si>
    <t>E-PDF</t>
  </si>
  <si>
    <t>G-PDF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</si>
</sst>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9">
    <font>
      <sz val="11"/>
      <color theme="1"/>
      <name val="Times New Roman"/>
      <family val="2"/>
    </font>
    <font>
      <sz val="10"/>
      <name val="Geneva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u/>
      <sz val="7.5"/>
      <color theme="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2" applyNumberFormat="1" applyFont="1" applyAlignment="1">
      <alignment horizontal="left"/>
    </xf>
    <xf numFmtId="0" fontId="2" fillId="0" borderId="0" xfId="2" applyFont="1"/>
    <xf numFmtId="0" fontId="2" fillId="0" borderId="0" xfId="2" applyNumberFormat="1" applyFont="1" applyAlignment="1">
      <alignment horizontal="center"/>
    </xf>
    <xf numFmtId="41" fontId="2" fillId="0" borderId="0" xfId="2" applyNumberFormat="1" applyFont="1"/>
    <xf numFmtId="0" fontId="4" fillId="0" borderId="0" xfId="0" applyFont="1"/>
    <xf numFmtId="0" fontId="2" fillId="0" borderId="0" xfId="2" applyFont="1" applyAlignment="1">
      <alignment horizontal="center"/>
    </xf>
    <xf numFmtId="41" fontId="2" fillId="0" borderId="0" xfId="3" applyNumberFormat="1" applyFont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1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left"/>
    </xf>
    <xf numFmtId="2" fontId="2" fillId="0" borderId="0" xfId="4" applyNumberFormat="1" applyFont="1" applyAlignment="1" applyProtection="1">
      <alignment horizontal="center"/>
    </xf>
    <xf numFmtId="2" fontId="2" fillId="0" borderId="1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left"/>
    </xf>
    <xf numFmtId="2" fontId="2" fillId="0" borderId="1" xfId="4" applyNumberFormat="1" applyFont="1" applyBorder="1" applyAlignment="1" applyProtection="1">
      <alignment horizontal="center"/>
    </xf>
    <xf numFmtId="0" fontId="5" fillId="0" borderId="0" xfId="2" applyNumberFormat="1" applyFont="1" applyAlignment="1">
      <alignment horizontal="center"/>
    </xf>
    <xf numFmtId="0" fontId="5" fillId="0" borderId="0" xfId="2" applyFont="1"/>
    <xf numFmtId="41" fontId="5" fillId="0" borderId="0" xfId="2" applyNumberFormat="1" applyFont="1"/>
    <xf numFmtId="37" fontId="5" fillId="0" borderId="0" xfId="2" applyNumberFormat="1" applyFont="1" applyAlignment="1">
      <alignment horizontal="center"/>
    </xf>
    <xf numFmtId="5" fontId="5" fillId="0" borderId="0" xfId="2" applyNumberFormat="1" applyFont="1"/>
    <xf numFmtId="5" fontId="5" fillId="0" borderId="0" xfId="5" applyNumberFormat="1" applyFont="1" applyFill="1" applyBorder="1"/>
    <xf numFmtId="37" fontId="5" fillId="0" borderId="0" xfId="2" applyNumberFormat="1" applyFont="1"/>
    <xf numFmtId="41" fontId="5" fillId="0" borderId="1" xfId="2" applyNumberFormat="1" applyFont="1" applyBorder="1"/>
    <xf numFmtId="37" fontId="5" fillId="0" borderId="0" xfId="2" applyNumberFormat="1" applyFont="1" applyFill="1"/>
    <xf numFmtId="41" fontId="5" fillId="0" borderId="0" xfId="2" applyNumberFormat="1" applyFont="1" applyFill="1"/>
    <xf numFmtId="37" fontId="5" fillId="0" borderId="0" xfId="2" applyNumberFormat="1" applyFont="1" applyFill="1" applyAlignment="1">
      <alignment horizontal="center"/>
    </xf>
    <xf numFmtId="1" fontId="5" fillId="0" borderId="0" xfId="6" applyNumberFormat="1" applyFont="1" applyAlignment="1">
      <alignment horizontal="center"/>
    </xf>
    <xf numFmtId="3" fontId="5" fillId="0" borderId="0" xfId="6" applyNumberFormat="1" applyFont="1" applyAlignment="1">
      <alignment horizontal="center"/>
    </xf>
    <xf numFmtId="5" fontId="5" fillId="0" borderId="2" xfId="2" applyNumberFormat="1" applyFont="1" applyBorder="1"/>
    <xf numFmtId="3" fontId="5" fillId="0" borderId="0" xfId="6" applyNumberFormat="1" applyFont="1" applyFill="1" applyAlignment="1">
      <alignment horizontal="center"/>
    </xf>
    <xf numFmtId="41" fontId="5" fillId="0" borderId="3" xfId="2" applyNumberFormat="1" applyFont="1" applyFill="1" applyBorder="1"/>
    <xf numFmtId="41" fontId="5" fillId="0" borderId="0" xfId="2" applyNumberFormat="1" applyFont="1" applyFill="1" applyBorder="1"/>
    <xf numFmtId="5" fontId="5" fillId="0" borderId="2" xfId="2" applyNumberFormat="1" applyFont="1" applyFill="1" applyBorder="1"/>
    <xf numFmtId="0" fontId="7" fillId="0" borderId="0" xfId="2" applyNumberFormat="1" applyFont="1" applyAlignment="1">
      <alignment horizontal="center"/>
    </xf>
    <xf numFmtId="0" fontId="7" fillId="0" borderId="0" xfId="2" applyFont="1"/>
    <xf numFmtId="10" fontId="7" fillId="0" borderId="0" xfId="1" applyNumberFormat="1" applyFont="1" applyFill="1"/>
    <xf numFmtId="41" fontId="7" fillId="0" borderId="0" xfId="2" applyNumberFormat="1" applyFont="1"/>
    <xf numFmtId="0" fontId="2" fillId="0" borderId="0" xfId="3" applyNumberFormat="1" applyFont="1" applyAlignment="1">
      <alignment horizontal="left"/>
    </xf>
    <xf numFmtId="0" fontId="2" fillId="0" borderId="0" xfId="3" applyFont="1"/>
    <xf numFmtId="0" fontId="2" fillId="0" borderId="0" xfId="0" applyFont="1"/>
    <xf numFmtId="3" fontId="2" fillId="0" borderId="0" xfId="3" applyNumberFormat="1" applyFont="1" applyFill="1"/>
    <xf numFmtId="0" fontId="2" fillId="0" borderId="0" xfId="3" applyNumberFormat="1" applyFont="1" applyAlignment="1">
      <alignment horizontal="center"/>
    </xf>
    <xf numFmtId="3" fontId="2" fillId="0" borderId="0" xfId="3" applyNumberFormat="1" applyFont="1" applyFill="1" applyAlignment="1">
      <alignment vertical="top" wrapText="1"/>
    </xf>
    <xf numFmtId="0" fontId="5" fillId="0" borderId="0" xfId="3" applyNumberFormat="1" applyFont="1" applyAlignment="1">
      <alignment horizontal="center"/>
    </xf>
    <xf numFmtId="0" fontId="5" fillId="0" borderId="0" xfId="3" applyFont="1"/>
    <xf numFmtId="3" fontId="8" fillId="0" borderId="0" xfId="3" applyNumberFormat="1" applyFont="1"/>
    <xf numFmtId="0" fontId="2" fillId="0" borderId="0" xfId="3" applyFont="1" applyAlignment="1">
      <alignment horizontal="center"/>
    </xf>
    <xf numFmtId="3" fontId="2" fillId="0" borderId="0" xfId="0" applyNumberFormat="1" applyFont="1" applyFill="1" applyAlignment="1"/>
    <xf numFmtId="0" fontId="2" fillId="0" borderId="3" xfId="3" applyNumberFormat="1" applyFont="1" applyBorder="1" applyAlignment="1">
      <alignment horizontal="center"/>
    </xf>
    <xf numFmtId="0" fontId="5" fillId="0" borderId="3" xfId="3" applyFont="1" applyBorder="1" applyAlignment="1">
      <alignment horizontal="left"/>
    </xf>
    <xf numFmtId="0" fontId="2" fillId="0" borderId="3" xfId="3" applyFont="1" applyBorder="1" applyAlignment="1">
      <alignment horizontal="center"/>
    </xf>
    <xf numFmtId="4" fontId="2" fillId="0" borderId="3" xfId="3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2" fillId="0" borderId="1" xfId="3" applyFont="1" applyBorder="1" applyAlignment="1">
      <alignment horizontal="center"/>
    </xf>
    <xf numFmtId="3" fontId="2" fillId="0" borderId="1" xfId="3" applyNumberFormat="1" applyFont="1" applyFill="1" applyBorder="1" applyAlignment="1">
      <alignment horizontal="center"/>
    </xf>
    <xf numFmtId="3" fontId="5" fillId="0" borderId="0" xfId="3" applyNumberFormat="1" applyFont="1"/>
    <xf numFmtId="5" fontId="5" fillId="0" borderId="0" xfId="3" applyNumberFormat="1" applyFont="1"/>
    <xf numFmtId="42" fontId="5" fillId="0" borderId="0" xfId="5" applyNumberFormat="1" applyFont="1" applyFill="1"/>
    <xf numFmtId="37" fontId="5" fillId="0" borderId="0" xfId="3" applyNumberFormat="1" applyFont="1"/>
    <xf numFmtId="41" fontId="5" fillId="0" borderId="0" xfId="5" applyNumberFormat="1" applyFont="1" applyFill="1"/>
    <xf numFmtId="41" fontId="5" fillId="0" borderId="1" xfId="5" applyNumberFormat="1" applyFont="1" applyFill="1" applyBorder="1"/>
    <xf numFmtId="41" fontId="5" fillId="0" borderId="0" xfId="3" applyNumberFormat="1" applyFont="1"/>
    <xf numFmtId="41" fontId="5" fillId="0" borderId="0" xfId="3" applyNumberFormat="1" applyFont="1" applyFill="1"/>
    <xf numFmtId="0" fontId="5" fillId="0" borderId="0" xfId="0" applyFont="1"/>
    <xf numFmtId="41" fontId="5" fillId="0" borderId="1" xfId="3" applyNumberFormat="1" applyFont="1" applyBorder="1"/>
    <xf numFmtId="42" fontId="5" fillId="0" borderId="2" xfId="3" applyNumberFormat="1" applyFont="1" applyBorder="1"/>
    <xf numFmtId="41" fontId="2" fillId="0" borderId="0" xfId="3" applyNumberFormat="1" applyFont="1"/>
    <xf numFmtId="41" fontId="2" fillId="0" borderId="0" xfId="5" applyNumberFormat="1" applyFont="1" applyFill="1"/>
    <xf numFmtId="42" fontId="2" fillId="0" borderId="0" xfId="5" applyNumberFormat="1" applyFont="1" applyFill="1"/>
    <xf numFmtId="41" fontId="2" fillId="0" borderId="1" xfId="5" applyNumberFormat="1" applyFont="1" applyFill="1" applyBorder="1"/>
    <xf numFmtId="41" fontId="5" fillId="0" borderId="4" xfId="3" applyNumberFormat="1" applyFont="1" applyBorder="1"/>
    <xf numFmtId="41" fontId="5" fillId="0" borderId="0" xfId="3" applyNumberFormat="1" applyFont="1" applyBorder="1"/>
    <xf numFmtId="0" fontId="5" fillId="0" borderId="0" xfId="3" applyNumberFormat="1" applyFont="1" applyBorder="1" applyAlignment="1">
      <alignment horizontal="center"/>
    </xf>
    <xf numFmtId="37" fontId="5" fillId="0" borderId="0" xfId="3" applyNumberFormat="1" applyFont="1" applyBorder="1"/>
    <xf numFmtId="41" fontId="5" fillId="0" borderId="0" xfId="5" applyNumberFormat="1" applyFont="1" applyFill="1" applyBorder="1"/>
    <xf numFmtId="3" fontId="2" fillId="0" borderId="0" xfId="3" applyNumberFormat="1" applyFont="1"/>
    <xf numFmtId="5" fontId="2" fillId="0" borderId="0" xfId="3" applyNumberFormat="1" applyFont="1"/>
    <xf numFmtId="42" fontId="2" fillId="0" borderId="2" xfId="3" applyNumberFormat="1" applyFont="1" applyBorder="1"/>
    <xf numFmtId="0" fontId="7" fillId="0" borderId="0" xfId="3" applyNumberFormat="1" applyFont="1" applyAlignment="1">
      <alignment horizontal="center"/>
    </xf>
    <xf numFmtId="0" fontId="7" fillId="0" borderId="0" xfId="3" applyFont="1"/>
    <xf numFmtId="41" fontId="8" fillId="0" borderId="0" xfId="3" applyNumberFormat="1" applyFont="1"/>
    <xf numFmtId="3" fontId="7" fillId="0" borderId="0" xfId="3" applyNumberFormat="1" applyFont="1"/>
    <xf numFmtId="0" fontId="7" fillId="0" borderId="0" xfId="3" applyNumberFormat="1" applyFont="1" applyFill="1" applyAlignment="1">
      <alignment horizontal="left"/>
    </xf>
    <xf numFmtId="0" fontId="7" fillId="0" borderId="0" xfId="3" applyFont="1" applyFill="1"/>
    <xf numFmtId="0" fontId="7" fillId="0" borderId="0" xfId="2" applyFont="1" applyFill="1"/>
    <xf numFmtId="41" fontId="8" fillId="0" borderId="0" xfId="3" applyNumberFormat="1" applyFont="1" applyFill="1"/>
    <xf numFmtId="0" fontId="7" fillId="0" borderId="0" xfId="3" applyNumberFormat="1" applyFont="1" applyFill="1" applyAlignment="1">
      <alignment horizontal="center"/>
    </xf>
    <xf numFmtId="41" fontId="7" fillId="0" borderId="0" xfId="2" applyNumberFormat="1" applyFont="1" applyFill="1"/>
    <xf numFmtId="3" fontId="7" fillId="0" borderId="0" xfId="2" applyNumberFormat="1" applyFont="1" applyFill="1"/>
    <xf numFmtId="0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2" applyFont="1" applyFill="1" applyBorder="1"/>
    <xf numFmtId="3" fontId="7" fillId="0" borderId="0" xfId="2" applyNumberFormat="1" applyFont="1" applyFill="1" applyBorder="1"/>
    <xf numFmtId="0" fontId="7" fillId="0" borderId="0" xfId="2" applyFont="1" applyFill="1" applyBorder="1" applyAlignment="1">
      <alignment horizontal="right"/>
    </xf>
    <xf numFmtId="3" fontId="8" fillId="0" borderId="0" xfId="3" applyNumberFormat="1" applyFont="1" applyFill="1" applyBorder="1"/>
    <xf numFmtId="0" fontId="7" fillId="0" borderId="0" xfId="3" applyNumberFormat="1" applyFont="1" applyBorder="1" applyAlignment="1">
      <alignment horizontal="center"/>
    </xf>
    <xf numFmtId="0" fontId="7" fillId="0" borderId="0" xfId="3" applyFont="1" applyBorder="1"/>
    <xf numFmtId="3" fontId="8" fillId="0" borderId="0" xfId="3" applyNumberFormat="1" applyFont="1" applyBorder="1"/>
  </cellXfs>
  <cellStyles count="7">
    <cellStyle name="Followed Hyperlink" xfId="4" builtinId="9"/>
    <cellStyle name="Normal" xfId="0" builtinId="0"/>
    <cellStyle name="Normal_DFIT-WaEle_SUM" xfId="6"/>
    <cellStyle name="Normal_IDGas6_97" xfId="5"/>
    <cellStyle name="Normal_WAElec6_97" xfId="2"/>
    <cellStyle name="Normal_WAGas6_97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/Documents/DATA/Avista/GRC/UE-170485%20GRC/3.%20UE_AVA%20WP's%20(May17)/D.%20UE__Andrews%20WPs%20(AVA-May17)/Model%20Adjustments/Incentives%20-%20Various%20Adjs/PF%20and%20Restating%20-%20E-RDI%20Incentive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/Documents/DATA/Avista/GRC/UE-170485%20GRC/Workpaper-Huang/RR%20model/Exh%20JH-2%20Electric%20RR%20Model%2010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/Documents/DATA/Avista/GRC/UE-170485%20GRC/Workpaper-Huang/RR%20model/Exh%20JH-3%20Gas%20RR%20Model%2010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-1"/>
      <sheetName val="PF-1"/>
      <sheetName val="AV-1"/>
      <sheetName val="Employee Discov Download"/>
      <sheetName val="Exec Discov Download"/>
      <sheetName val="Dec 2015 Adjust"/>
      <sheetName val="June 2016 Adjust"/>
      <sheetName val="Sept 2016 Adjust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6">
          <cell r="A146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8"/>
      <sheetName val="RR SUMMARY"/>
      <sheetName val="CF "/>
      <sheetName val="Acerno_Cache_XXXXX"/>
      <sheetName val="ADJ DETAIL-INPUT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>
        <row r="2">
          <cell r="A2" t="str">
            <v xml:space="preserve">AVISTA UTILITIES  </v>
          </cell>
        </row>
        <row r="3">
          <cell r="A3" t="str">
            <v xml:space="preserve">WASHINGTON ELECTRIC RESULTS </v>
          </cell>
        </row>
        <row r="4">
          <cell r="A4" t="str">
            <v>TWELVE MONTHS ENDED DECEMBER 31, 2016</v>
          </cell>
        </row>
        <row r="5">
          <cell r="A5" t="str">
            <v xml:space="preserve">(000'S OF DOLLARS)  </v>
          </cell>
        </row>
        <row r="8">
          <cell r="A8" t="str">
            <v>Line</v>
          </cell>
        </row>
        <row r="9">
          <cell r="A9" t="str">
            <v>No.</v>
          </cell>
        </row>
        <row r="13">
          <cell r="B13" t="str">
            <v xml:space="preserve">REVENUES  </v>
          </cell>
        </row>
        <row r="14">
          <cell r="A14">
            <v>1</v>
          </cell>
          <cell r="B14" t="str">
            <v xml:space="preserve">Total General Business  </v>
          </cell>
        </row>
        <row r="15">
          <cell r="A15">
            <v>2</v>
          </cell>
          <cell r="B15" t="str">
            <v xml:space="preserve">Interdepartmental Sales  </v>
          </cell>
        </row>
        <row r="16">
          <cell r="A16">
            <v>3</v>
          </cell>
          <cell r="B16" t="str">
            <v xml:space="preserve">Sales for Resale  </v>
          </cell>
        </row>
        <row r="17">
          <cell r="A17">
            <v>4</v>
          </cell>
          <cell r="B17" t="str">
            <v xml:space="preserve">Total Sales of Electricity  </v>
          </cell>
        </row>
        <row r="18">
          <cell r="A18">
            <v>5</v>
          </cell>
          <cell r="B18" t="str">
            <v xml:space="preserve">Other Revenue  </v>
          </cell>
        </row>
        <row r="19">
          <cell r="A19">
            <v>6</v>
          </cell>
          <cell r="B19" t="str">
            <v xml:space="preserve">Total Electric Revenue  </v>
          </cell>
        </row>
        <row r="21">
          <cell r="B21" t="str">
            <v xml:space="preserve">EXPENSES  </v>
          </cell>
        </row>
        <row r="22">
          <cell r="B22" t="str">
            <v xml:space="preserve">Production and Transmission  </v>
          </cell>
        </row>
        <row r="23">
          <cell r="A23">
            <v>7</v>
          </cell>
          <cell r="C23" t="str">
            <v xml:space="preserve">Operating Expenses  </v>
          </cell>
        </row>
        <row r="24">
          <cell r="A24">
            <v>8</v>
          </cell>
          <cell r="C24" t="str">
            <v xml:space="preserve">Purchased Power  </v>
          </cell>
        </row>
        <row r="25">
          <cell r="A25">
            <v>9</v>
          </cell>
          <cell r="C25" t="str">
            <v xml:space="preserve">Depreciation/Amortization  </v>
          </cell>
        </row>
        <row r="26">
          <cell r="A26">
            <v>10</v>
          </cell>
          <cell r="C26" t="str">
            <v>Regulatory Amortization</v>
          </cell>
        </row>
        <row r="27">
          <cell r="A27">
            <v>11</v>
          </cell>
          <cell r="C27" t="str">
            <v xml:space="preserve">Taxes  </v>
          </cell>
        </row>
        <row r="28">
          <cell r="A28">
            <v>12</v>
          </cell>
          <cell r="B28" t="str">
            <v xml:space="preserve">Total Production &amp; Transmission  </v>
          </cell>
        </row>
        <row r="30">
          <cell r="B30" t="str">
            <v xml:space="preserve">Distribution  </v>
          </cell>
        </row>
        <row r="31">
          <cell r="A31">
            <v>13</v>
          </cell>
          <cell r="C31" t="str">
            <v xml:space="preserve">Operating Expenses  </v>
          </cell>
        </row>
        <row r="32">
          <cell r="A32">
            <v>14</v>
          </cell>
          <cell r="C32" t="str">
            <v>Depreciation/Amortization</v>
          </cell>
        </row>
        <row r="33">
          <cell r="A33">
            <v>15</v>
          </cell>
          <cell r="C33" t="str">
            <v>Regulatory Amortization</v>
          </cell>
        </row>
        <row r="34">
          <cell r="A34">
            <v>16</v>
          </cell>
          <cell r="C34" t="str">
            <v xml:space="preserve">Taxes  </v>
          </cell>
        </row>
        <row r="35">
          <cell r="A35">
            <v>17</v>
          </cell>
          <cell r="B35" t="str">
            <v xml:space="preserve">Total Distribution  </v>
          </cell>
        </row>
        <row r="37">
          <cell r="A37">
            <v>18</v>
          </cell>
          <cell r="B37" t="str">
            <v xml:space="preserve">Customer Accounting  </v>
          </cell>
        </row>
        <row r="38">
          <cell r="A38">
            <v>19</v>
          </cell>
          <cell r="B38" t="str">
            <v xml:space="preserve">Customer Service &amp; Information  </v>
          </cell>
        </row>
        <row r="39">
          <cell r="A39">
            <v>20</v>
          </cell>
          <cell r="B39" t="str">
            <v xml:space="preserve">Sales Expenses  </v>
          </cell>
        </row>
        <row r="41">
          <cell r="B41" t="str">
            <v xml:space="preserve">Administrative &amp; General  </v>
          </cell>
        </row>
        <row r="42">
          <cell r="A42">
            <v>21</v>
          </cell>
          <cell r="C42" t="str">
            <v xml:space="preserve">Operating Expenses  </v>
          </cell>
        </row>
        <row r="43">
          <cell r="A43">
            <v>22</v>
          </cell>
          <cell r="C43" t="str">
            <v>Depreciation/Amortization</v>
          </cell>
        </row>
        <row r="44">
          <cell r="A44">
            <v>23</v>
          </cell>
          <cell r="C44" t="str">
            <v xml:space="preserve">Taxes  </v>
          </cell>
        </row>
        <row r="45">
          <cell r="A45">
            <v>24</v>
          </cell>
          <cell r="B45" t="str">
            <v xml:space="preserve">Total Admin. &amp; General  </v>
          </cell>
        </row>
        <row r="46">
          <cell r="A46">
            <v>25</v>
          </cell>
          <cell r="B46" t="str">
            <v xml:space="preserve">Total Electric Expenses  </v>
          </cell>
        </row>
        <row r="48">
          <cell r="A48">
            <v>26</v>
          </cell>
          <cell r="B48" t="str">
            <v xml:space="preserve">OPERATING INCOME BEFORE FIT  </v>
          </cell>
        </row>
        <row r="50">
          <cell r="B50" t="str">
            <v xml:space="preserve">FEDERAL INCOME TAX  </v>
          </cell>
        </row>
        <row r="51">
          <cell r="A51">
            <v>27</v>
          </cell>
          <cell r="B51" t="str">
            <v xml:space="preserve">Current Accrual </v>
          </cell>
        </row>
        <row r="52">
          <cell r="A52">
            <v>28</v>
          </cell>
          <cell r="B52" t="str">
            <v>Debt Interest</v>
          </cell>
        </row>
        <row r="53">
          <cell r="A53">
            <v>29</v>
          </cell>
          <cell r="B53" t="str">
            <v xml:space="preserve">Deferred Income Taxes  </v>
          </cell>
        </row>
        <row r="54">
          <cell r="A54">
            <v>30</v>
          </cell>
          <cell r="B54" t="str">
            <v>Amortized ITC - Noxon</v>
          </cell>
        </row>
        <row r="56">
          <cell r="A56">
            <v>31</v>
          </cell>
          <cell r="B56" t="str">
            <v xml:space="preserve">NET OPERATING INCOME  </v>
          </cell>
        </row>
        <row r="58">
          <cell r="B58" t="str">
            <v xml:space="preserve">RATE BASE  </v>
          </cell>
        </row>
        <row r="59">
          <cell r="B59" t="str">
            <v xml:space="preserve">PLANT IN SERVICE  </v>
          </cell>
        </row>
        <row r="60">
          <cell r="A60">
            <v>32</v>
          </cell>
          <cell r="C60" t="str">
            <v xml:space="preserve">Intangible  </v>
          </cell>
        </row>
        <row r="61">
          <cell r="A61">
            <v>33</v>
          </cell>
          <cell r="C61" t="str">
            <v xml:space="preserve">Production  </v>
          </cell>
        </row>
        <row r="62">
          <cell r="A62">
            <v>34</v>
          </cell>
          <cell r="C62" t="str">
            <v xml:space="preserve">Transmission  </v>
          </cell>
        </row>
        <row r="63">
          <cell r="A63">
            <v>35</v>
          </cell>
          <cell r="C63" t="str">
            <v xml:space="preserve">Distribution  </v>
          </cell>
        </row>
        <row r="64">
          <cell r="A64">
            <v>36</v>
          </cell>
          <cell r="C64" t="str">
            <v xml:space="preserve">General  </v>
          </cell>
        </row>
        <row r="65">
          <cell r="A65">
            <v>37</v>
          </cell>
          <cell r="B65" t="str">
            <v xml:space="preserve">Total Plant in Service  </v>
          </cell>
        </row>
        <row r="66">
          <cell r="B66" t="str">
            <v>ACCUMULATED DEPRECIATION/AMORT</v>
          </cell>
        </row>
        <row r="67">
          <cell r="A67">
            <v>38</v>
          </cell>
          <cell r="C67" t="str">
            <v xml:space="preserve">Intangible  </v>
          </cell>
        </row>
        <row r="68">
          <cell r="A68">
            <v>39</v>
          </cell>
          <cell r="C68" t="str">
            <v xml:space="preserve">Production  </v>
          </cell>
        </row>
        <row r="69">
          <cell r="A69">
            <v>40</v>
          </cell>
          <cell r="C69" t="str">
            <v xml:space="preserve">Transmission  </v>
          </cell>
        </row>
        <row r="70">
          <cell r="A70">
            <v>41</v>
          </cell>
          <cell r="C70" t="str">
            <v xml:space="preserve">Distribution  </v>
          </cell>
        </row>
        <row r="71">
          <cell r="A71">
            <v>42</v>
          </cell>
          <cell r="C71" t="str">
            <v xml:space="preserve">General  </v>
          </cell>
        </row>
        <row r="72">
          <cell r="A72">
            <v>43</v>
          </cell>
          <cell r="B72" t="str">
            <v>Total Accumulated Depreciation</v>
          </cell>
        </row>
        <row r="73">
          <cell r="A73">
            <v>44</v>
          </cell>
          <cell r="B73" t="str">
            <v xml:space="preserve">NET PLANT </v>
          </cell>
        </row>
        <row r="75">
          <cell r="A75">
            <v>45</v>
          </cell>
          <cell r="B75" t="str">
            <v xml:space="preserve">DEFERRED TAXES  </v>
          </cell>
        </row>
        <row r="76">
          <cell r="A76">
            <v>46</v>
          </cell>
          <cell r="C76" t="str">
            <v>Net Plant After DFIT</v>
          </cell>
        </row>
        <row r="77">
          <cell r="A77">
            <v>47</v>
          </cell>
          <cell r="B77" t="str">
            <v>DEFERRED DEBITS AND CREDITS &amp; OTHER</v>
          </cell>
        </row>
        <row r="78">
          <cell r="A78">
            <v>48</v>
          </cell>
          <cell r="B78" t="str">
            <v xml:space="preserve">WORKING CAPITAL </v>
          </cell>
        </row>
        <row r="80">
          <cell r="A80">
            <v>49</v>
          </cell>
          <cell r="B80" t="str">
            <v xml:space="preserve">TOTAL RATE BASE 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Recap Summary"/>
      <sheetName val="LEAD SHEETS-DO NOT ENTER"/>
      <sheetName val="ADJ SUMMARY"/>
      <sheetName val="DEBT CALC"/>
      <sheetName val="ROO INPUT"/>
      <sheetName val="not used - PROP0SED RATES-2019"/>
    </sheetNames>
    <sheetDataSet>
      <sheetData sheetId="0"/>
      <sheetData sheetId="1">
        <row r="20">
          <cell r="N20">
            <v>2.6800000000000001E-2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AVISTA UTILITIES</v>
          </cell>
        </row>
        <row r="5">
          <cell r="A5" t="str">
            <v>TWELVE MONTHS ENDED DECEMBER 31, 2016</v>
          </cell>
        </row>
        <row r="6">
          <cell r="A6" t="str">
            <v xml:space="preserve">(000'S OF DOLLARS)  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topLeftCell="A2" workbookViewId="0">
      <selection activeCell="E55" sqref="E55"/>
    </sheetView>
  </sheetViews>
  <sheetFormatPr defaultRowHeight="14"/>
  <cols>
    <col min="1" max="1" width="4.7265625" style="39" customWidth="1"/>
    <col min="2" max="3" width="1.7265625" style="40" customWidth="1"/>
    <col min="4" max="4" width="42.453125" style="40" customWidth="1"/>
    <col min="5" max="5" width="16.36328125" style="42" customWidth="1"/>
  </cols>
  <sheetData>
    <row r="1" spans="1:5" s="5" customFormat="1">
      <c r="A1" s="1" t="str">
        <f>'[2]ADJ DETAIL-INPUT'!A2</f>
        <v xml:space="preserve">AVISTA UTILITIES  </v>
      </c>
      <c r="B1" s="2"/>
      <c r="C1" s="2"/>
      <c r="D1" s="3"/>
      <c r="E1" s="4"/>
    </row>
    <row r="2" spans="1:5" s="5" customFormat="1">
      <c r="A2" s="1" t="str">
        <f>'[2]ADJ DETAIL-INPUT'!A3</f>
        <v xml:space="preserve">WASHINGTON ELECTRIC RESULTS </v>
      </c>
      <c r="B2" s="2"/>
      <c r="C2" s="2"/>
      <c r="D2" s="3"/>
      <c r="E2" s="4"/>
    </row>
    <row r="3" spans="1:5" s="5" customFormat="1">
      <c r="A3" s="1" t="str">
        <f>'[2]ADJ DETAIL-INPUT'!A4</f>
        <v>TWELVE MONTHS ENDED DECEMBER 31, 2016</v>
      </c>
      <c r="B3" s="2"/>
      <c r="C3" s="2"/>
      <c r="D3" s="3"/>
      <c r="E3" s="4"/>
    </row>
    <row r="4" spans="1:5" s="5" customFormat="1">
      <c r="A4" s="1" t="str">
        <f>'[2]ADJ DETAIL-INPUT'!A5</f>
        <v xml:space="preserve">(000'S OF DOLLARS)  </v>
      </c>
      <c r="B4" s="6"/>
      <c r="C4" s="6"/>
      <c r="D4" s="3"/>
      <c r="E4" s="7"/>
    </row>
    <row r="5" spans="1:5">
      <c r="A5" s="8"/>
      <c r="B5" s="9"/>
      <c r="C5" s="9"/>
      <c r="D5" s="9"/>
      <c r="E5" s="10" t="s">
        <v>0</v>
      </c>
    </row>
    <row r="6" spans="1:5">
      <c r="A6" s="8" t="str">
        <f>'[2]ADJ DETAIL-INPUT'!A8</f>
        <v>Line</v>
      </c>
      <c r="B6" s="9"/>
      <c r="C6" s="9"/>
      <c r="D6" s="9"/>
      <c r="E6" s="10" t="s">
        <v>55</v>
      </c>
    </row>
    <row r="7" spans="1:5">
      <c r="A7" s="11" t="str">
        <f>'[2]ADJ DETAIL-INPUT'!A9</f>
        <v>No.</v>
      </c>
      <c r="B7" s="12"/>
      <c r="C7" s="13" t="s">
        <v>1</v>
      </c>
      <c r="D7" s="12"/>
      <c r="E7" s="14" t="s">
        <v>56</v>
      </c>
    </row>
    <row r="8" spans="1:5">
      <c r="A8" s="15"/>
      <c r="B8" s="16" t="s">
        <v>2</v>
      </c>
      <c r="C8" s="15"/>
      <c r="D8" s="15"/>
      <c r="E8" s="57">
        <v>3.12</v>
      </c>
    </row>
    <row r="9" spans="1:5">
      <c r="A9" s="18"/>
      <c r="B9" s="19" t="s">
        <v>3</v>
      </c>
      <c r="C9" s="18"/>
      <c r="D9" s="18"/>
      <c r="E9" s="20" t="s">
        <v>57</v>
      </c>
    </row>
    <row r="10" spans="1:5">
      <c r="A10" s="15"/>
      <c r="B10" s="16"/>
      <c r="C10" s="15"/>
      <c r="D10" s="15"/>
      <c r="E10" s="17"/>
    </row>
    <row r="11" spans="1:5">
      <c r="A11" s="21"/>
      <c r="B11" s="22" t="str">
        <f>'[2]ADJ DETAIL-INPUT'!B13</f>
        <v xml:space="preserve">REVENUES  </v>
      </c>
      <c r="C11" s="22"/>
      <c r="D11" s="22"/>
      <c r="E11" s="23"/>
    </row>
    <row r="12" spans="1:5">
      <c r="A12" s="24">
        <f>'[2]ADJ DETAIL-INPUT'!A14</f>
        <v>1</v>
      </c>
      <c r="B12" s="25" t="str">
        <f>'[2]ADJ DETAIL-INPUT'!B14</f>
        <v xml:space="preserve">Total General Business  </v>
      </c>
      <c r="C12" s="25"/>
      <c r="D12" s="25"/>
      <c r="E12" s="26">
        <v>0</v>
      </c>
    </row>
    <row r="13" spans="1:5">
      <c r="A13" s="24">
        <f>'[2]ADJ DETAIL-INPUT'!A15</f>
        <v>2</v>
      </c>
      <c r="B13" s="27" t="str">
        <f>'[2]ADJ DETAIL-INPUT'!B15</f>
        <v xml:space="preserve">Interdepartmental Sales  </v>
      </c>
      <c r="C13" s="27"/>
      <c r="D13" s="27"/>
      <c r="E13" s="23">
        <v>0</v>
      </c>
    </row>
    <row r="14" spans="1:5">
      <c r="A14" s="24">
        <f>'[2]ADJ DETAIL-INPUT'!A16</f>
        <v>3</v>
      </c>
      <c r="B14" s="27" t="str">
        <f>'[2]ADJ DETAIL-INPUT'!B16</f>
        <v xml:space="preserve">Sales for Resale  </v>
      </c>
      <c r="C14" s="27"/>
      <c r="D14" s="27"/>
      <c r="E14" s="28">
        <v>0</v>
      </c>
    </row>
    <row r="15" spans="1:5">
      <c r="A15" s="24">
        <f>'[2]ADJ DETAIL-INPUT'!A17</f>
        <v>4</v>
      </c>
      <c r="B15" s="27" t="str">
        <f>'[2]ADJ DETAIL-INPUT'!B17</f>
        <v xml:space="preserve">Total Sales of Electricity  </v>
      </c>
      <c r="C15" s="27"/>
      <c r="D15" s="27"/>
      <c r="E15" s="23">
        <v>0</v>
      </c>
    </row>
    <row r="16" spans="1:5">
      <c r="A16" s="24">
        <f>'[2]ADJ DETAIL-INPUT'!A18</f>
        <v>5</v>
      </c>
      <c r="B16" s="27" t="str">
        <f>'[2]ADJ DETAIL-INPUT'!B18</f>
        <v xml:space="preserve">Other Revenue  </v>
      </c>
      <c r="C16" s="27"/>
      <c r="D16" s="27"/>
      <c r="E16" s="28">
        <v>0</v>
      </c>
    </row>
    <row r="17" spans="1:5">
      <c r="A17" s="24">
        <f>'[2]ADJ DETAIL-INPUT'!A19</f>
        <v>6</v>
      </c>
      <c r="B17" s="27" t="str">
        <f>'[2]ADJ DETAIL-INPUT'!B19</f>
        <v xml:space="preserve">Total Electric Revenue  </v>
      </c>
      <c r="C17" s="27"/>
      <c r="D17" s="27"/>
      <c r="E17" s="23">
        <v>0</v>
      </c>
    </row>
    <row r="18" spans="1:5">
      <c r="A18" s="24"/>
      <c r="B18" s="27"/>
      <c r="C18" s="27"/>
      <c r="D18" s="27"/>
      <c r="E18" s="23"/>
    </row>
    <row r="19" spans="1:5">
      <c r="A19" s="24"/>
      <c r="B19" s="27" t="str">
        <f>'[2]ADJ DETAIL-INPUT'!B21</f>
        <v xml:space="preserve">EXPENSES  </v>
      </c>
      <c r="C19" s="27"/>
      <c r="D19" s="27"/>
      <c r="E19" s="23"/>
    </row>
    <row r="20" spans="1:5">
      <c r="A20" s="24"/>
      <c r="B20" s="27" t="str">
        <f>'[2]ADJ DETAIL-INPUT'!B22</f>
        <v xml:space="preserve">Production and Transmission  </v>
      </c>
      <c r="C20" s="27"/>
      <c r="D20" s="27"/>
      <c r="E20" s="23"/>
    </row>
    <row r="21" spans="1:5">
      <c r="A21" s="24">
        <f>'[2]ADJ DETAIL-INPUT'!A23</f>
        <v>7</v>
      </c>
      <c r="B21" s="27"/>
      <c r="C21" s="27" t="str">
        <f>'[2]ADJ DETAIL-INPUT'!C23</f>
        <v xml:space="preserve">Operating Expenses  </v>
      </c>
      <c r="D21" s="27"/>
      <c r="E21" s="23">
        <v>0</v>
      </c>
    </row>
    <row r="22" spans="1:5">
      <c r="A22" s="24">
        <f>'[2]ADJ DETAIL-INPUT'!A24</f>
        <v>8</v>
      </c>
      <c r="B22" s="27"/>
      <c r="C22" s="27" t="str">
        <f>'[2]ADJ DETAIL-INPUT'!C24</f>
        <v xml:space="preserve">Purchased Power  </v>
      </c>
      <c r="D22" s="27"/>
      <c r="E22" s="23">
        <v>0</v>
      </c>
    </row>
    <row r="23" spans="1:5">
      <c r="A23" s="24">
        <f>'[2]ADJ DETAIL-INPUT'!A25</f>
        <v>9</v>
      </c>
      <c r="B23" s="27"/>
      <c r="C23" s="27" t="str">
        <f>'[2]ADJ DETAIL-INPUT'!C25</f>
        <v xml:space="preserve">Depreciation/Amortization  </v>
      </c>
      <c r="D23" s="27"/>
      <c r="E23" s="23">
        <v>0</v>
      </c>
    </row>
    <row r="24" spans="1:5">
      <c r="A24" s="24">
        <f>'[2]ADJ DETAIL-INPUT'!A26</f>
        <v>10</v>
      </c>
      <c r="B24" s="27"/>
      <c r="C24" s="29" t="str">
        <f>'[2]ADJ DETAIL-INPUT'!C26</f>
        <v>Regulatory Amortization</v>
      </c>
      <c r="D24" s="29"/>
      <c r="E24" s="30">
        <v>0</v>
      </c>
    </row>
    <row r="25" spans="1:5">
      <c r="A25" s="24">
        <f>'[2]ADJ DETAIL-INPUT'!A27</f>
        <v>11</v>
      </c>
      <c r="B25" s="27"/>
      <c r="C25" s="27" t="str">
        <f>'[2]ADJ DETAIL-INPUT'!C27</f>
        <v xml:space="preserve">Taxes  </v>
      </c>
      <c r="D25" s="27"/>
      <c r="E25" s="28">
        <v>0</v>
      </c>
    </row>
    <row r="26" spans="1:5">
      <c r="A26" s="24">
        <f>'[2]ADJ DETAIL-INPUT'!A28</f>
        <v>12</v>
      </c>
      <c r="B26" s="27" t="str">
        <f>'[2]ADJ DETAIL-INPUT'!B28</f>
        <v xml:space="preserve">Total Production &amp; Transmission  </v>
      </c>
      <c r="C26" s="27"/>
      <c r="D26" s="27"/>
      <c r="E26" s="23">
        <v>0</v>
      </c>
    </row>
    <row r="27" spans="1:5">
      <c r="A27" s="24"/>
      <c r="B27" s="27"/>
      <c r="C27" s="27"/>
      <c r="D27" s="27"/>
      <c r="E27" s="23"/>
    </row>
    <row r="28" spans="1:5">
      <c r="A28" s="24"/>
      <c r="B28" s="27" t="str">
        <f>'[2]ADJ DETAIL-INPUT'!B30</f>
        <v xml:space="preserve">Distribution  </v>
      </c>
      <c r="C28" s="27"/>
      <c r="D28" s="27"/>
      <c r="E28" s="23"/>
    </row>
    <row r="29" spans="1:5">
      <c r="A29" s="24">
        <f>'[2]ADJ DETAIL-INPUT'!A31</f>
        <v>13</v>
      </c>
      <c r="B29" s="27"/>
      <c r="C29" s="27" t="str">
        <f>'[2]ADJ DETAIL-INPUT'!C31</f>
        <v xml:space="preserve">Operating Expenses  </v>
      </c>
      <c r="D29" s="27"/>
      <c r="E29" s="23">
        <v>0</v>
      </c>
    </row>
    <row r="30" spans="1:5">
      <c r="A30" s="24">
        <f>'[2]ADJ DETAIL-INPUT'!A32</f>
        <v>14</v>
      </c>
      <c r="B30" s="27"/>
      <c r="C30" s="27" t="str">
        <f>'[2]ADJ DETAIL-INPUT'!C32</f>
        <v>Depreciation/Amortization</v>
      </c>
      <c r="D30" s="27"/>
      <c r="E30" s="23">
        <v>0</v>
      </c>
    </row>
    <row r="31" spans="1:5">
      <c r="A31" s="24">
        <f>'[2]ADJ DETAIL-INPUT'!A33</f>
        <v>15</v>
      </c>
      <c r="B31" s="27"/>
      <c r="C31" s="27" t="str">
        <f>'[2]ADJ DETAIL-INPUT'!C33</f>
        <v>Regulatory Amortization</v>
      </c>
      <c r="D31" s="27"/>
      <c r="E31" s="23">
        <v>0</v>
      </c>
    </row>
    <row r="32" spans="1:5">
      <c r="A32" s="24">
        <f>'[2]ADJ DETAIL-INPUT'!A34</f>
        <v>16</v>
      </c>
      <c r="B32" s="27"/>
      <c r="C32" s="27" t="str">
        <f>'[2]ADJ DETAIL-INPUT'!C34</f>
        <v xml:space="preserve">Taxes  </v>
      </c>
      <c r="D32" s="27"/>
      <c r="E32" s="28">
        <v>0</v>
      </c>
    </row>
    <row r="33" spans="1:5">
      <c r="A33" s="24">
        <f>'[2]ADJ DETAIL-INPUT'!A35</f>
        <v>17</v>
      </c>
      <c r="B33" s="27" t="str">
        <f>'[2]ADJ DETAIL-INPUT'!B35</f>
        <v xml:space="preserve">Total Distribution  </v>
      </c>
      <c r="C33" s="27"/>
      <c r="D33" s="27"/>
      <c r="E33" s="23">
        <v>0</v>
      </c>
    </row>
    <row r="34" spans="1:5">
      <c r="A34" s="27"/>
      <c r="B34" s="27"/>
      <c r="C34" s="27"/>
      <c r="D34" s="27"/>
      <c r="E34" s="23"/>
    </row>
    <row r="35" spans="1:5">
      <c r="A35" s="24">
        <f>'[2]ADJ DETAIL-INPUT'!A37</f>
        <v>18</v>
      </c>
      <c r="B35" s="27" t="str">
        <f>'[2]ADJ DETAIL-INPUT'!B37</f>
        <v xml:space="preserve">Customer Accounting  </v>
      </c>
      <c r="C35" s="27"/>
      <c r="D35" s="27"/>
      <c r="E35" s="23">
        <v>0</v>
      </c>
    </row>
    <row r="36" spans="1:5">
      <c r="A36" s="24">
        <f>'[2]ADJ DETAIL-INPUT'!A38</f>
        <v>19</v>
      </c>
      <c r="B36" s="27" t="str">
        <f>'[2]ADJ DETAIL-INPUT'!B38</f>
        <v xml:space="preserve">Customer Service &amp; Information  </v>
      </c>
      <c r="C36" s="27"/>
      <c r="D36" s="27"/>
      <c r="E36" s="23">
        <v>0</v>
      </c>
    </row>
    <row r="37" spans="1:5">
      <c r="A37" s="24">
        <f>'[2]ADJ DETAIL-INPUT'!A39</f>
        <v>20</v>
      </c>
      <c r="B37" s="27" t="str">
        <f>'[2]ADJ DETAIL-INPUT'!B39</f>
        <v xml:space="preserve">Sales Expenses  </v>
      </c>
      <c r="C37" s="27"/>
      <c r="D37" s="27"/>
      <c r="E37" s="23">
        <v>0</v>
      </c>
    </row>
    <row r="38" spans="1:5">
      <c r="A38" s="24"/>
      <c r="B38" s="27"/>
      <c r="C38" s="27"/>
      <c r="D38" s="27"/>
      <c r="E38" s="23"/>
    </row>
    <row r="39" spans="1:5">
      <c r="A39" s="27"/>
      <c r="B39" s="27" t="str">
        <f>'[2]ADJ DETAIL-INPUT'!B41</f>
        <v xml:space="preserve">Administrative &amp; General  </v>
      </c>
      <c r="C39" s="27"/>
      <c r="D39" s="27"/>
      <c r="E39" s="23"/>
    </row>
    <row r="40" spans="1:5">
      <c r="A40" s="24">
        <f>'[2]ADJ DETAIL-INPUT'!A42</f>
        <v>21</v>
      </c>
      <c r="B40" s="27"/>
      <c r="C40" s="27" t="str">
        <f>'[2]ADJ DETAIL-INPUT'!C42</f>
        <v xml:space="preserve">Operating Expenses  </v>
      </c>
      <c r="D40" s="27"/>
      <c r="E40" s="23">
        <v>0</v>
      </c>
    </row>
    <row r="41" spans="1:5">
      <c r="A41" s="24">
        <f>'[2]ADJ DETAIL-INPUT'!A43</f>
        <v>22</v>
      </c>
      <c r="B41" s="27"/>
      <c r="C41" s="27" t="str">
        <f>'[2]ADJ DETAIL-INPUT'!C43</f>
        <v>Depreciation/Amortization</v>
      </c>
      <c r="D41" s="27"/>
      <c r="E41" s="23">
        <v>0</v>
      </c>
    </row>
    <row r="42" spans="1:5">
      <c r="A42" s="31">
        <f>'[2]ADJ DETAIL-INPUT'!A44</f>
        <v>23</v>
      </c>
      <c r="B42" s="27"/>
      <c r="C42" s="27" t="str">
        <f>'[2]ADJ DETAIL-INPUT'!C44</f>
        <v xml:space="preserve">Taxes  </v>
      </c>
      <c r="D42" s="27"/>
      <c r="E42" s="28">
        <v>0</v>
      </c>
    </row>
    <row r="43" spans="1:5">
      <c r="A43" s="24">
        <f>'[2]ADJ DETAIL-INPUT'!A45</f>
        <v>24</v>
      </c>
      <c r="B43" s="27" t="str">
        <f>'[2]ADJ DETAIL-INPUT'!B45</f>
        <v xml:space="preserve">Total Admin. &amp; General  </v>
      </c>
      <c r="C43" s="27"/>
      <c r="D43" s="27"/>
      <c r="E43" s="28">
        <v>0</v>
      </c>
    </row>
    <row r="44" spans="1:5">
      <c r="A44" s="24">
        <f>'[2]ADJ DETAIL-INPUT'!A46</f>
        <v>25</v>
      </c>
      <c r="B44" s="27" t="str">
        <f>'[2]ADJ DETAIL-INPUT'!B46</f>
        <v xml:space="preserve">Total Electric Expenses  </v>
      </c>
      <c r="C44" s="27"/>
      <c r="D44" s="27"/>
      <c r="E44" s="28">
        <v>0</v>
      </c>
    </row>
    <row r="45" spans="1:5">
      <c r="A45" s="27"/>
      <c r="B45" s="27"/>
      <c r="C45" s="27"/>
      <c r="D45" s="27"/>
      <c r="E45" s="23"/>
    </row>
    <row r="46" spans="1:5">
      <c r="A46" s="24">
        <f>'[2]ADJ DETAIL-INPUT'!A48</f>
        <v>26</v>
      </c>
      <c r="B46" s="27" t="str">
        <f>'[2]ADJ DETAIL-INPUT'!B48</f>
        <v xml:space="preserve">OPERATING INCOME BEFORE FIT  </v>
      </c>
      <c r="C46" s="27"/>
      <c r="D46" s="27"/>
      <c r="E46" s="23">
        <v>0</v>
      </c>
    </row>
    <row r="47" spans="1:5">
      <c r="A47" s="24"/>
      <c r="B47" s="27"/>
      <c r="C47" s="27"/>
      <c r="D47" s="27"/>
      <c r="E47" s="23"/>
    </row>
    <row r="48" spans="1:5">
      <c r="A48" s="32"/>
      <c r="B48" s="27" t="str">
        <f>'[2]ADJ DETAIL-INPUT'!B50</f>
        <v xml:space="preserve">FEDERAL INCOME TAX  </v>
      </c>
      <c r="C48" s="27"/>
      <c r="D48" s="27"/>
      <c r="E48" s="23">
        <v>0</v>
      </c>
    </row>
    <row r="49" spans="1:5">
      <c r="A49" s="31">
        <f>'[2]ADJ DETAIL-INPUT'!A51</f>
        <v>27</v>
      </c>
      <c r="B49" s="27" t="str">
        <f>'[2]ADJ DETAIL-INPUT'!B51</f>
        <v xml:space="preserve">Current Accrual </v>
      </c>
      <c r="C49" s="27"/>
      <c r="D49" s="27"/>
      <c r="E49" s="23">
        <v>0</v>
      </c>
    </row>
    <row r="50" spans="1:5">
      <c r="A50" s="24">
        <f>'[2]ADJ DETAIL-INPUT'!A52</f>
        <v>28</v>
      </c>
      <c r="B50" s="29" t="str">
        <f>'[2]ADJ DETAIL-INPUT'!B52</f>
        <v>Debt Interest</v>
      </c>
      <c r="C50" s="29"/>
      <c r="D50" s="29"/>
      <c r="E50" s="30">
        <v>0</v>
      </c>
    </row>
    <row r="51" spans="1:5">
      <c r="A51" s="24">
        <f>'[2]ADJ DETAIL-INPUT'!A53</f>
        <v>29</v>
      </c>
      <c r="B51" s="27" t="str">
        <f>'[2]ADJ DETAIL-INPUT'!B53</f>
        <v xml:space="preserve">Deferred Income Taxes  </v>
      </c>
      <c r="C51" s="27"/>
      <c r="D51" s="27"/>
      <c r="E51" s="23">
        <v>0</v>
      </c>
    </row>
    <row r="52" spans="1:5">
      <c r="A52" s="32">
        <f>'[2]ADJ DETAIL-INPUT'!A54</f>
        <v>30</v>
      </c>
      <c r="B52" s="27" t="str">
        <f>'[2]ADJ DETAIL-INPUT'!B54</f>
        <v>Amortized ITC - Noxon</v>
      </c>
      <c r="C52" s="27"/>
      <c r="D52" s="27"/>
      <c r="E52" s="28">
        <v>0</v>
      </c>
    </row>
    <row r="53" spans="1:5">
      <c r="A53" s="21"/>
      <c r="B53" s="22"/>
      <c r="C53" s="22"/>
      <c r="D53" s="22"/>
      <c r="E53" s="23"/>
    </row>
    <row r="54" spans="1:5" ht="14.5" thickBot="1">
      <c r="A54" s="33">
        <f>'[2]ADJ DETAIL-INPUT'!A56</f>
        <v>31</v>
      </c>
      <c r="B54" s="25" t="str">
        <f>'[2]ADJ DETAIL-INPUT'!B56</f>
        <v xml:space="preserve">NET OPERATING INCOME  </v>
      </c>
      <c r="C54" s="25"/>
      <c r="D54" s="25"/>
      <c r="E54" s="34">
        <v>0</v>
      </c>
    </row>
    <row r="55" spans="1:5" ht="14.5" thickTop="1">
      <c r="A55" s="33"/>
      <c r="B55" s="22"/>
      <c r="C55" s="22"/>
      <c r="D55" s="22"/>
      <c r="E55" s="23"/>
    </row>
    <row r="56" spans="1:5">
      <c r="A56" s="33"/>
      <c r="B56" s="22" t="str">
        <f>'[2]ADJ DETAIL-INPUT'!B58</f>
        <v xml:space="preserve">RATE BASE  </v>
      </c>
      <c r="C56" s="22"/>
      <c r="D56" s="22"/>
      <c r="E56" s="23"/>
    </row>
    <row r="57" spans="1:5">
      <c r="A57" s="21"/>
      <c r="B57" s="22" t="str">
        <f>'[2]ADJ DETAIL-INPUT'!B59</f>
        <v xml:space="preserve">PLANT IN SERVICE  </v>
      </c>
      <c r="C57" s="22"/>
      <c r="D57" s="22"/>
      <c r="E57" s="23"/>
    </row>
    <row r="58" spans="1:5">
      <c r="A58" s="35">
        <f>'[2]ADJ DETAIL-INPUT'!A60</f>
        <v>32</v>
      </c>
      <c r="B58" s="25"/>
      <c r="C58" s="25" t="str">
        <f>'[2]ADJ DETAIL-INPUT'!C60</f>
        <v xml:space="preserve">Intangible  </v>
      </c>
      <c r="D58" s="25"/>
      <c r="E58" s="25">
        <v>0</v>
      </c>
    </row>
    <row r="59" spans="1:5">
      <c r="A59" s="33">
        <f>'[2]ADJ DETAIL-INPUT'!A61</f>
        <v>33</v>
      </c>
      <c r="B59" s="27"/>
      <c r="C59" s="27" t="str">
        <f>'[2]ADJ DETAIL-INPUT'!C61</f>
        <v xml:space="preserve">Production  </v>
      </c>
      <c r="D59" s="27"/>
      <c r="E59" s="23">
        <v>0</v>
      </c>
    </row>
    <row r="60" spans="1:5">
      <c r="A60" s="33">
        <f>'[2]ADJ DETAIL-INPUT'!A62</f>
        <v>34</v>
      </c>
      <c r="B60" s="27"/>
      <c r="C60" s="27" t="str">
        <f>'[2]ADJ DETAIL-INPUT'!C62</f>
        <v xml:space="preserve">Transmission  </v>
      </c>
      <c r="D60" s="27"/>
      <c r="E60" s="23">
        <v>0</v>
      </c>
    </row>
    <row r="61" spans="1:5">
      <c r="A61" s="33">
        <f>'[2]ADJ DETAIL-INPUT'!A63</f>
        <v>35</v>
      </c>
      <c r="B61" s="27"/>
      <c r="C61" s="27" t="str">
        <f>'[2]ADJ DETAIL-INPUT'!C63</f>
        <v xml:space="preserve">Distribution  </v>
      </c>
      <c r="D61" s="27"/>
      <c r="E61" s="23">
        <v>0</v>
      </c>
    </row>
    <row r="62" spans="1:5">
      <c r="A62" s="33">
        <f>'[2]ADJ DETAIL-INPUT'!A64</f>
        <v>36</v>
      </c>
      <c r="B62" s="27"/>
      <c r="C62" s="27" t="str">
        <f>'[2]ADJ DETAIL-INPUT'!C64</f>
        <v xml:space="preserve">General  </v>
      </c>
      <c r="D62" s="27"/>
      <c r="E62" s="28">
        <v>0</v>
      </c>
    </row>
    <row r="63" spans="1:5">
      <c r="A63" s="33">
        <f>'[2]ADJ DETAIL-INPUT'!A65</f>
        <v>37</v>
      </c>
      <c r="B63" s="27" t="str">
        <f>'[2]ADJ DETAIL-INPUT'!B65</f>
        <v xml:space="preserve">Total Plant in Service  </v>
      </c>
      <c r="C63" s="27"/>
      <c r="D63" s="27"/>
      <c r="E63" s="23">
        <v>0</v>
      </c>
    </row>
    <row r="64" spans="1:5">
      <c r="A64" s="33"/>
      <c r="B64" s="27" t="str">
        <f>'[2]ADJ DETAIL-INPUT'!B66</f>
        <v>ACCUMULATED DEPRECIATION/AMORT</v>
      </c>
      <c r="C64" s="27"/>
      <c r="D64" s="27"/>
      <c r="E64" s="23"/>
    </row>
    <row r="65" spans="1:5">
      <c r="A65" s="33">
        <f>'[2]ADJ DETAIL-INPUT'!A67</f>
        <v>38</v>
      </c>
      <c r="B65" s="27"/>
      <c r="C65" s="25" t="str">
        <f>'[2]ADJ DETAIL-INPUT'!C67</f>
        <v xml:space="preserve">Intangible  </v>
      </c>
      <c r="D65" s="27"/>
      <c r="E65" s="23">
        <v>0</v>
      </c>
    </row>
    <row r="66" spans="1:5">
      <c r="A66" s="33">
        <f>'[2]ADJ DETAIL-INPUT'!A68</f>
        <v>39</v>
      </c>
      <c r="B66" s="27"/>
      <c r="C66" s="27" t="str">
        <f>'[2]ADJ DETAIL-INPUT'!C68</f>
        <v xml:space="preserve">Production  </v>
      </c>
      <c r="D66" s="27"/>
      <c r="E66" s="23">
        <v>0</v>
      </c>
    </row>
    <row r="67" spans="1:5">
      <c r="A67" s="33">
        <f>'[2]ADJ DETAIL-INPUT'!A69</f>
        <v>40</v>
      </c>
      <c r="B67" s="27"/>
      <c r="C67" s="27" t="str">
        <f>'[2]ADJ DETAIL-INPUT'!C69</f>
        <v xml:space="preserve">Transmission  </v>
      </c>
      <c r="D67" s="27"/>
      <c r="E67" s="23">
        <v>0</v>
      </c>
    </row>
    <row r="68" spans="1:5">
      <c r="A68" s="33">
        <f>'[2]ADJ DETAIL-INPUT'!A70</f>
        <v>41</v>
      </c>
      <c r="B68" s="27"/>
      <c r="C68" s="27" t="str">
        <f>'[2]ADJ DETAIL-INPUT'!C70</f>
        <v xml:space="preserve">Distribution  </v>
      </c>
      <c r="D68" s="27"/>
      <c r="E68" s="23">
        <v>0</v>
      </c>
    </row>
    <row r="69" spans="1:5">
      <c r="A69" s="33">
        <f>'[2]ADJ DETAIL-INPUT'!A71</f>
        <v>42</v>
      </c>
      <c r="B69" s="27"/>
      <c r="C69" s="27" t="str">
        <f>'[2]ADJ DETAIL-INPUT'!C71</f>
        <v xml:space="preserve">General  </v>
      </c>
      <c r="D69" s="27"/>
      <c r="E69" s="23">
        <v>0</v>
      </c>
    </row>
    <row r="70" spans="1:5">
      <c r="A70" s="33">
        <f>'[2]ADJ DETAIL-INPUT'!A72</f>
        <v>43</v>
      </c>
      <c r="B70" s="27" t="str">
        <f>'[2]ADJ DETAIL-INPUT'!B72</f>
        <v>Total Accumulated Depreciation</v>
      </c>
      <c r="C70" s="27"/>
      <c r="D70" s="27"/>
      <c r="E70" s="36">
        <v>0</v>
      </c>
    </row>
    <row r="71" spans="1:5">
      <c r="A71" s="33">
        <f>'[2]ADJ DETAIL-INPUT'!A73</f>
        <v>44</v>
      </c>
      <c r="B71" s="27" t="str">
        <f>'[2]ADJ DETAIL-INPUT'!B73</f>
        <v xml:space="preserve">NET PLANT </v>
      </c>
      <c r="C71" s="27"/>
      <c r="D71" s="27"/>
      <c r="E71" s="36">
        <v>0</v>
      </c>
    </row>
    <row r="72" spans="1:5">
      <c r="A72" s="33"/>
      <c r="B72" s="27"/>
      <c r="C72" s="27"/>
      <c r="D72" s="27"/>
      <c r="E72" s="37"/>
    </row>
    <row r="73" spans="1:5">
      <c r="A73" s="32">
        <f>'[2]ADJ DETAIL-INPUT'!A75</f>
        <v>45</v>
      </c>
      <c r="B73" s="27" t="str">
        <f>'[2]ADJ DETAIL-INPUT'!B75</f>
        <v xml:space="preserve">DEFERRED TAXES  </v>
      </c>
      <c r="C73" s="27"/>
      <c r="D73" s="27"/>
      <c r="E73" s="28">
        <v>0</v>
      </c>
    </row>
    <row r="74" spans="1:5">
      <c r="A74" s="32">
        <f>'[2]ADJ DETAIL-INPUT'!A76</f>
        <v>46</v>
      </c>
      <c r="B74" s="27"/>
      <c r="C74" s="27" t="str">
        <f>'[2]ADJ DETAIL-INPUT'!C76</f>
        <v>Net Plant After DFIT</v>
      </c>
      <c r="D74" s="27"/>
      <c r="E74" s="37">
        <v>0</v>
      </c>
    </row>
    <row r="75" spans="1:5">
      <c r="A75" s="33">
        <f>'[2]ADJ DETAIL-INPUT'!A77</f>
        <v>47</v>
      </c>
      <c r="B75" s="27" t="str">
        <f>'[2]ADJ DETAIL-INPUT'!B77</f>
        <v>DEFERRED DEBITS AND CREDITS &amp; OTHER</v>
      </c>
      <c r="C75" s="27"/>
      <c r="D75" s="27"/>
      <c r="E75" s="23">
        <v>0</v>
      </c>
    </row>
    <row r="76" spans="1:5">
      <c r="A76" s="33">
        <f>'[2]ADJ DETAIL-INPUT'!A78</f>
        <v>48</v>
      </c>
      <c r="B76" s="27" t="str">
        <f>'[2]ADJ DETAIL-INPUT'!B78</f>
        <v xml:space="preserve">WORKING CAPITAL </v>
      </c>
      <c r="C76" s="27"/>
      <c r="D76" s="27"/>
      <c r="E76" s="28">
        <v>0</v>
      </c>
    </row>
    <row r="77" spans="1:5">
      <c r="A77" s="32"/>
      <c r="B77" s="27"/>
      <c r="C77" s="27"/>
      <c r="D77" s="27"/>
      <c r="E77" s="23">
        <v>0</v>
      </c>
    </row>
    <row r="78" spans="1:5" ht="14.5" thickBot="1">
      <c r="A78" s="24">
        <f>'[2]ADJ DETAIL-INPUT'!A80</f>
        <v>49</v>
      </c>
      <c r="B78" s="25" t="str">
        <f>'[2]ADJ DETAIL-INPUT'!B80</f>
        <v xml:space="preserve">TOTAL RATE BASE  </v>
      </c>
      <c r="C78" s="25"/>
      <c r="D78" s="25"/>
      <c r="E78" s="38">
        <v>0</v>
      </c>
    </row>
    <row r="79" spans="1:5" ht="14.5" thickTop="1">
      <c r="D79" s="41"/>
    </row>
  </sheetData>
  <pageMargins left="0.7" right="0.7" top="0.75" bottom="0.75" header="0.3" footer="0.3"/>
  <pageSetup scale="62" orientation="portrait" r:id="rId1"/>
  <headerFooter>
    <oddHeader>&amp;RExhibit No. JH-8
Dockets UE-170485/UG-170486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43" workbookViewId="0">
      <selection activeCell="D16" sqref="D16"/>
    </sheetView>
  </sheetViews>
  <sheetFormatPr defaultRowHeight="14"/>
  <cols>
    <col min="1" max="1" width="6.54296875" style="85" customWidth="1"/>
    <col min="2" max="3" width="1.7265625" style="86" customWidth="1"/>
    <col min="4" max="4" width="47.81640625" style="86" customWidth="1"/>
    <col min="5" max="5" width="14.54296875" style="51" customWidth="1"/>
  </cols>
  <sheetData>
    <row r="1" spans="1:5" s="5" customFormat="1">
      <c r="A1" s="43" t="str">
        <f>'[3]ROO INPUT'!A3:C3</f>
        <v>AVISTA UTILITIES</v>
      </c>
      <c r="B1" s="44"/>
      <c r="C1" s="44"/>
      <c r="D1" s="44"/>
      <c r="E1" s="45"/>
    </row>
    <row r="2" spans="1:5" s="5" customFormat="1">
      <c r="A2" s="43" t="s">
        <v>4</v>
      </c>
      <c r="B2" s="44"/>
      <c r="C2" s="44"/>
      <c r="D2" s="44"/>
      <c r="E2" s="45"/>
    </row>
    <row r="3" spans="1:5" s="5" customFormat="1">
      <c r="A3" s="43" t="str">
        <f>'[3]ROO INPUT'!A5:C5</f>
        <v>TWELVE MONTHS ENDED DECEMBER 31, 2016</v>
      </c>
      <c r="B3" s="44"/>
      <c r="C3" s="44"/>
      <c r="D3" s="44"/>
      <c r="E3" s="46"/>
    </row>
    <row r="4" spans="1:5" s="5" customFormat="1">
      <c r="A4" s="43" t="str">
        <f>'[3]ROO INPUT'!A6:C6</f>
        <v xml:space="preserve">(000'S OF DOLLARS)   </v>
      </c>
      <c r="B4" s="47"/>
      <c r="C4" s="47"/>
      <c r="D4" s="47"/>
      <c r="E4" s="48"/>
    </row>
    <row r="5" spans="1:5">
      <c r="A5" s="49"/>
      <c r="B5" s="50"/>
      <c r="C5" s="50"/>
      <c r="D5" s="50"/>
    </row>
    <row r="6" spans="1:5">
      <c r="A6" s="47"/>
      <c r="B6" s="52"/>
      <c r="C6" s="52"/>
      <c r="D6" s="53"/>
    </row>
    <row r="7" spans="1:5">
      <c r="A7" s="8"/>
      <c r="B7" s="9"/>
      <c r="C7" s="9"/>
      <c r="D7" s="9"/>
      <c r="E7" s="10" t="s">
        <v>0</v>
      </c>
    </row>
    <row r="8" spans="1:5">
      <c r="A8" s="8" t="s">
        <v>5</v>
      </c>
      <c r="B8" s="9"/>
      <c r="C8" s="9"/>
      <c r="D8" s="9"/>
      <c r="E8" s="10" t="s">
        <v>55</v>
      </c>
    </row>
    <row r="9" spans="1:5">
      <c r="A9" s="11" t="s">
        <v>6</v>
      </c>
      <c r="B9" s="12"/>
      <c r="C9" s="13" t="s">
        <v>1</v>
      </c>
      <c r="D9" s="12"/>
      <c r="E9" s="14" t="s">
        <v>56</v>
      </c>
    </row>
    <row r="10" spans="1:5">
      <c r="A10" s="54"/>
      <c r="B10" s="55" t="s">
        <v>7</v>
      </c>
      <c r="C10" s="56"/>
      <c r="D10" s="56"/>
      <c r="E10" s="57">
        <v>3.12</v>
      </c>
    </row>
    <row r="11" spans="1:5">
      <c r="A11" s="58"/>
      <c r="B11" s="59" t="s">
        <v>3</v>
      </c>
      <c r="C11" s="60"/>
      <c r="D11" s="60"/>
      <c r="E11" s="61" t="s">
        <v>58</v>
      </c>
    </row>
    <row r="12" spans="1:5">
      <c r="A12" s="49"/>
      <c r="B12" s="50"/>
      <c r="C12" s="50"/>
      <c r="D12" s="50"/>
      <c r="E12" s="62"/>
    </row>
    <row r="13" spans="1:5">
      <c r="A13" s="49"/>
      <c r="B13" s="50" t="s">
        <v>8</v>
      </c>
      <c r="C13" s="50"/>
      <c r="D13" s="50"/>
      <c r="E13" s="62"/>
    </row>
    <row r="14" spans="1:5">
      <c r="A14" s="49">
        <v>1</v>
      </c>
      <c r="B14" s="63" t="s">
        <v>9</v>
      </c>
      <c r="C14" s="63"/>
      <c r="D14" s="63"/>
      <c r="E14" s="64">
        <v>0</v>
      </c>
    </row>
    <row r="15" spans="1:5">
      <c r="A15" s="49">
        <v>2</v>
      </c>
      <c r="B15" s="65" t="s">
        <v>10</v>
      </c>
      <c r="C15" s="50"/>
      <c r="D15" s="65"/>
      <c r="E15" s="66">
        <v>0</v>
      </c>
    </row>
    <row r="16" spans="1:5">
      <c r="A16" s="49">
        <v>3</v>
      </c>
      <c r="B16" s="65" t="s">
        <v>11</v>
      </c>
      <c r="C16" s="50"/>
      <c r="D16" s="65"/>
      <c r="E16" s="67">
        <v>0</v>
      </c>
    </row>
    <row r="17" spans="1:5">
      <c r="A17" s="49">
        <v>4</v>
      </c>
      <c r="B17" s="50" t="s">
        <v>12</v>
      </c>
      <c r="C17" s="65"/>
      <c r="D17" s="65"/>
      <c r="E17" s="68">
        <f>SUM(E14:E16)</f>
        <v>0</v>
      </c>
    </row>
    <row r="18" spans="1:5">
      <c r="A18" s="49"/>
      <c r="B18" s="50"/>
      <c r="C18" s="65"/>
      <c r="D18" s="65"/>
      <c r="E18" s="66"/>
    </row>
    <row r="19" spans="1:5">
      <c r="A19" s="49"/>
      <c r="B19" s="50" t="s">
        <v>13</v>
      </c>
      <c r="C19" s="65"/>
      <c r="D19" s="65"/>
      <c r="E19" s="66"/>
    </row>
    <row r="20" spans="1:5">
      <c r="A20" s="49"/>
      <c r="B20" s="65" t="s">
        <v>14</v>
      </c>
      <c r="C20" s="50"/>
      <c r="D20" s="65"/>
      <c r="E20" s="66"/>
    </row>
    <row r="21" spans="1:5">
      <c r="A21" s="49">
        <v>5</v>
      </c>
      <c r="B21" s="50"/>
      <c r="C21" s="65" t="s">
        <v>15</v>
      </c>
      <c r="D21" s="65"/>
      <c r="E21" s="66">
        <v>0</v>
      </c>
    </row>
    <row r="22" spans="1:5">
      <c r="A22" s="49">
        <v>6</v>
      </c>
      <c r="B22" s="50"/>
      <c r="C22" s="65" t="s">
        <v>16</v>
      </c>
      <c r="D22" s="65"/>
      <c r="E22" s="66">
        <v>0</v>
      </c>
    </row>
    <row r="23" spans="1:5">
      <c r="A23" s="49">
        <v>7</v>
      </c>
      <c r="B23" s="50"/>
      <c r="C23" s="65" t="s">
        <v>17</v>
      </c>
      <c r="D23" s="65"/>
      <c r="E23" s="67">
        <v>0</v>
      </c>
    </row>
    <row r="24" spans="1:5">
      <c r="A24" s="49">
        <v>8</v>
      </c>
      <c r="B24" s="65" t="s">
        <v>18</v>
      </c>
      <c r="C24" s="65"/>
      <c r="D24" s="50"/>
      <c r="E24" s="69">
        <f>SUM(E21:E23)</f>
        <v>0</v>
      </c>
    </row>
    <row r="25" spans="1:5">
      <c r="A25" s="49"/>
      <c r="B25" s="65"/>
      <c r="C25" s="65"/>
      <c r="D25" s="50"/>
      <c r="E25" s="68"/>
    </row>
    <row r="26" spans="1:5">
      <c r="A26" s="49"/>
      <c r="B26" s="65" t="s">
        <v>19</v>
      </c>
      <c r="C26" s="50"/>
      <c r="D26" s="65"/>
      <c r="E26" s="66"/>
    </row>
    <row r="27" spans="1:5">
      <c r="A27" s="49">
        <v>9</v>
      </c>
      <c r="B27" s="50"/>
      <c r="C27" s="65" t="s">
        <v>20</v>
      </c>
      <c r="D27" s="65"/>
      <c r="E27" s="66">
        <v>0</v>
      </c>
    </row>
    <row r="28" spans="1:5">
      <c r="A28" s="49">
        <v>10</v>
      </c>
      <c r="B28" s="50"/>
      <c r="C28" s="65" t="s">
        <v>21</v>
      </c>
      <c r="D28" s="65"/>
      <c r="E28" s="66">
        <v>0</v>
      </c>
    </row>
    <row r="29" spans="1:5">
      <c r="A29" s="49">
        <v>11</v>
      </c>
      <c r="B29" s="50"/>
      <c r="C29" s="65" t="s">
        <v>22</v>
      </c>
      <c r="D29" s="65"/>
      <c r="E29" s="67">
        <v>0</v>
      </c>
    </row>
    <row r="30" spans="1:5">
      <c r="A30" s="49">
        <v>12</v>
      </c>
      <c r="B30" s="65" t="s">
        <v>23</v>
      </c>
      <c r="C30" s="65"/>
      <c r="D30" s="50"/>
      <c r="E30" s="68">
        <f>SUM(E27:E29)</f>
        <v>0</v>
      </c>
    </row>
    <row r="31" spans="1:5">
      <c r="A31" s="49"/>
      <c r="B31" s="65"/>
      <c r="C31" s="65"/>
      <c r="D31" s="50"/>
      <c r="E31" s="68"/>
    </row>
    <row r="32" spans="1:5">
      <c r="A32" s="49"/>
      <c r="B32" s="65" t="s">
        <v>24</v>
      </c>
      <c r="C32" s="50"/>
      <c r="D32" s="65"/>
      <c r="E32" s="66"/>
    </row>
    <row r="33" spans="1:5">
      <c r="A33" s="49">
        <v>13</v>
      </c>
      <c r="B33" s="50"/>
      <c r="C33" s="65" t="s">
        <v>20</v>
      </c>
      <c r="D33" s="65"/>
      <c r="E33" s="66">
        <v>0</v>
      </c>
    </row>
    <row r="34" spans="1:5">
      <c r="A34" s="49">
        <v>14</v>
      </c>
      <c r="B34" s="50"/>
      <c r="C34" s="65" t="s">
        <v>21</v>
      </c>
      <c r="D34" s="65"/>
      <c r="E34" s="66">
        <v>0</v>
      </c>
    </row>
    <row r="35" spans="1:5">
      <c r="A35" s="49">
        <v>15</v>
      </c>
      <c r="B35" s="50"/>
      <c r="C35" s="65" t="s">
        <v>22</v>
      </c>
      <c r="D35" s="65"/>
      <c r="E35" s="67">
        <v>0</v>
      </c>
    </row>
    <row r="36" spans="1:5">
      <c r="A36" s="49">
        <v>16</v>
      </c>
      <c r="B36" s="65" t="s">
        <v>25</v>
      </c>
      <c r="C36" s="65"/>
      <c r="D36" s="50"/>
      <c r="E36" s="68">
        <f t="shared" ref="E36" si="0">SUM(E33:E35)</f>
        <v>0</v>
      </c>
    </row>
    <row r="37" spans="1:5">
      <c r="A37" s="49"/>
      <c r="B37" s="50"/>
      <c r="C37" s="65"/>
      <c r="D37" s="65"/>
      <c r="E37" s="68"/>
    </row>
    <row r="38" spans="1:5">
      <c r="A38" s="49">
        <v>17</v>
      </c>
      <c r="B38" s="50" t="s">
        <v>26</v>
      </c>
      <c r="C38" s="65"/>
      <c r="D38" s="65"/>
      <c r="E38" s="68">
        <v>0</v>
      </c>
    </row>
    <row r="39" spans="1:5">
      <c r="A39" s="49">
        <v>18</v>
      </c>
      <c r="B39" s="50" t="s">
        <v>27</v>
      </c>
      <c r="C39" s="65"/>
      <c r="D39" s="65"/>
      <c r="E39" s="66">
        <v>0</v>
      </c>
    </row>
    <row r="40" spans="1:5">
      <c r="A40" s="49">
        <v>19</v>
      </c>
      <c r="B40" s="50" t="s">
        <v>28</v>
      </c>
      <c r="C40" s="65"/>
      <c r="D40" s="65"/>
      <c r="E40" s="66">
        <v>0</v>
      </c>
    </row>
    <row r="41" spans="1:5">
      <c r="A41" s="49"/>
      <c r="B41" s="50"/>
      <c r="C41" s="65"/>
      <c r="D41" s="65"/>
      <c r="E41" s="66"/>
    </row>
    <row r="42" spans="1:5">
      <c r="A42" s="49"/>
      <c r="B42" s="50" t="s">
        <v>29</v>
      </c>
      <c r="C42" s="65"/>
      <c r="D42" s="65"/>
      <c r="E42" s="66"/>
    </row>
    <row r="43" spans="1:5">
      <c r="A43" s="49">
        <v>20</v>
      </c>
      <c r="B43" s="50"/>
      <c r="C43" s="65" t="s">
        <v>20</v>
      </c>
      <c r="D43" s="65"/>
      <c r="E43" s="66">
        <v>0</v>
      </c>
    </row>
    <row r="44" spans="1:5">
      <c r="A44" s="49">
        <v>21</v>
      </c>
      <c r="B44" s="50"/>
      <c r="C44" s="65" t="s">
        <v>21</v>
      </c>
      <c r="D44" s="65"/>
      <c r="E44" s="66">
        <v>0</v>
      </c>
    </row>
    <row r="45" spans="1:5">
      <c r="A45" s="49">
        <v>22</v>
      </c>
      <c r="B45" s="50"/>
      <c r="C45" s="70" t="s">
        <v>30</v>
      </c>
      <c r="D45" s="65"/>
      <c r="E45" s="66">
        <v>0</v>
      </c>
    </row>
    <row r="46" spans="1:5">
      <c r="A46" s="49">
        <v>23</v>
      </c>
      <c r="B46" s="50"/>
      <c r="C46" s="65" t="s">
        <v>22</v>
      </c>
      <c r="D46" s="65"/>
      <c r="E46" s="67">
        <v>0</v>
      </c>
    </row>
    <row r="47" spans="1:5">
      <c r="A47" s="49">
        <v>24</v>
      </c>
      <c r="B47" s="65" t="s">
        <v>31</v>
      </c>
      <c r="C47" s="65"/>
      <c r="D47" s="50"/>
      <c r="E47" s="71">
        <v>0</v>
      </c>
    </row>
    <row r="48" spans="1:5">
      <c r="A48" s="49">
        <v>25</v>
      </c>
      <c r="B48" s="50" t="s">
        <v>32</v>
      </c>
      <c r="C48" s="65"/>
      <c r="D48" s="65"/>
      <c r="E48" s="71">
        <f>E20+E24+E30+E36+E38+E39+E40+E47</f>
        <v>0</v>
      </c>
    </row>
    <row r="49" spans="1:5">
      <c r="A49" s="49"/>
      <c r="B49" s="50"/>
      <c r="C49" s="65"/>
      <c r="D49" s="65"/>
      <c r="E49" s="68"/>
    </row>
    <row r="50" spans="1:5">
      <c r="A50" s="49">
        <v>26</v>
      </c>
      <c r="B50" s="50" t="s">
        <v>33</v>
      </c>
      <c r="C50" s="65"/>
      <c r="D50" s="65"/>
      <c r="E50" s="68">
        <f>E17-E48</f>
        <v>0</v>
      </c>
    </row>
    <row r="51" spans="1:5">
      <c r="A51" s="49"/>
      <c r="B51" s="50"/>
      <c r="C51" s="65"/>
      <c r="D51" s="65"/>
      <c r="E51" s="68"/>
    </row>
    <row r="52" spans="1:5">
      <c r="A52" s="49"/>
      <c r="B52" s="50" t="s">
        <v>34</v>
      </c>
      <c r="C52" s="65"/>
      <c r="D52" s="65"/>
      <c r="E52" s="66"/>
    </row>
    <row r="53" spans="1:5">
      <c r="A53" s="49">
        <v>27</v>
      </c>
      <c r="B53" s="65" t="s">
        <v>35</v>
      </c>
      <c r="C53" s="50"/>
      <c r="D53" s="65"/>
      <c r="E53" s="66">
        <f t="shared" ref="E53" si="1">E50*0.35</f>
        <v>0</v>
      </c>
    </row>
    <row r="54" spans="1:5">
      <c r="A54" s="49">
        <v>28</v>
      </c>
      <c r="B54" s="65" t="s">
        <v>36</v>
      </c>
      <c r="C54" s="50"/>
      <c r="D54" s="65"/>
      <c r="E54" s="66">
        <f>(E81*'[3]RR SUMMARY'!$N$20)*-0.35</f>
        <v>0</v>
      </c>
    </row>
    <row r="55" spans="1:5">
      <c r="A55" s="49">
        <v>29</v>
      </c>
      <c r="B55" s="65" t="s">
        <v>37</v>
      </c>
      <c r="C55" s="50"/>
      <c r="D55" s="65"/>
      <c r="E55" s="66">
        <v>0</v>
      </c>
    </row>
    <row r="56" spans="1:5">
      <c r="A56" s="49">
        <v>30</v>
      </c>
      <c r="B56" s="65" t="s">
        <v>38</v>
      </c>
      <c r="C56" s="50"/>
      <c r="D56" s="65"/>
      <c r="E56" s="67">
        <v>0</v>
      </c>
    </row>
    <row r="57" spans="1:5">
      <c r="A57" s="49"/>
      <c r="B57" s="50"/>
      <c r="C57" s="50"/>
      <c r="D57" s="50"/>
      <c r="E57" s="68"/>
    </row>
    <row r="58" spans="1:5" ht="14.5" thickBot="1">
      <c r="A58" s="49">
        <v>31</v>
      </c>
      <c r="B58" s="63" t="s">
        <v>39</v>
      </c>
      <c r="C58" s="63"/>
      <c r="D58" s="63"/>
      <c r="E58" s="72">
        <f>E50-SUM(E53:E56)</f>
        <v>0</v>
      </c>
    </row>
    <row r="59" spans="1:5" ht="14.5" thickTop="1">
      <c r="A59" s="49"/>
      <c r="B59" s="50"/>
      <c r="C59" s="50"/>
      <c r="D59" s="50"/>
      <c r="E59" s="73"/>
    </row>
    <row r="60" spans="1:5">
      <c r="A60" s="49"/>
      <c r="B60" s="50" t="s">
        <v>40</v>
      </c>
      <c r="C60" s="50"/>
      <c r="D60" s="50"/>
      <c r="E60" s="73"/>
    </row>
    <row r="61" spans="1:5">
      <c r="A61" s="49"/>
      <c r="B61" s="50" t="s">
        <v>41</v>
      </c>
      <c r="C61" s="50"/>
      <c r="D61" s="50"/>
      <c r="E61" s="74"/>
    </row>
    <row r="62" spans="1:5">
      <c r="A62" s="49">
        <v>32</v>
      </c>
      <c r="B62" s="65"/>
      <c r="C62" s="65" t="s">
        <v>19</v>
      </c>
      <c r="D62" s="65"/>
      <c r="E62" s="75">
        <v>0</v>
      </c>
    </row>
    <row r="63" spans="1:5">
      <c r="A63" s="49">
        <v>33</v>
      </c>
      <c r="B63" s="65"/>
      <c r="C63" s="65" t="s">
        <v>42</v>
      </c>
      <c r="D63" s="65"/>
      <c r="E63" s="74">
        <v>0</v>
      </c>
    </row>
    <row r="64" spans="1:5">
      <c r="A64" s="49">
        <v>34</v>
      </c>
      <c r="B64" s="65"/>
      <c r="C64" s="65" t="s">
        <v>43</v>
      </c>
      <c r="D64" s="65"/>
      <c r="E64" s="76">
        <v>0</v>
      </c>
    </row>
    <row r="65" spans="1:5">
      <c r="A65" s="49">
        <v>35</v>
      </c>
      <c r="B65" s="65" t="s">
        <v>44</v>
      </c>
      <c r="C65" s="65"/>
      <c r="D65" s="50"/>
      <c r="E65" s="68">
        <f t="shared" ref="E65" si="2">SUM(E62:E64)</f>
        <v>0</v>
      </c>
    </row>
    <row r="66" spans="1:5">
      <c r="A66" s="49"/>
      <c r="B66" s="65"/>
      <c r="C66" s="65"/>
      <c r="D66" s="50"/>
      <c r="E66" s="68"/>
    </row>
    <row r="67" spans="1:5">
      <c r="A67" s="49"/>
      <c r="B67" s="65" t="s">
        <v>45</v>
      </c>
      <c r="C67" s="65"/>
      <c r="D67" s="65"/>
      <c r="E67" s="66"/>
    </row>
    <row r="68" spans="1:5">
      <c r="A68" s="49">
        <v>36</v>
      </c>
      <c r="B68" s="65"/>
      <c r="C68" s="65" t="s">
        <v>19</v>
      </c>
      <c r="D68" s="65"/>
      <c r="E68" s="66">
        <v>0</v>
      </c>
    </row>
    <row r="69" spans="1:5">
      <c r="A69" s="49">
        <v>37</v>
      </c>
      <c r="B69" s="65"/>
      <c r="C69" s="65" t="s">
        <v>42</v>
      </c>
      <c r="D69" s="65"/>
      <c r="E69" s="66">
        <v>0</v>
      </c>
    </row>
    <row r="70" spans="1:5">
      <c r="A70" s="49">
        <v>38</v>
      </c>
      <c r="B70" s="65"/>
      <c r="C70" s="65" t="s">
        <v>43</v>
      </c>
      <c r="D70" s="65"/>
      <c r="E70" s="66">
        <v>0</v>
      </c>
    </row>
    <row r="71" spans="1:5">
      <c r="A71" s="49">
        <v>39</v>
      </c>
      <c r="B71" s="65" t="s">
        <v>46</v>
      </c>
      <c r="C71" s="65"/>
      <c r="D71" s="50"/>
      <c r="E71" s="77">
        <f t="shared" ref="E71" si="3">SUM(E68:E70)</f>
        <v>0</v>
      </c>
    </row>
    <row r="72" spans="1:5">
      <c r="A72" s="49">
        <v>40</v>
      </c>
      <c r="B72" s="65" t="s">
        <v>47</v>
      </c>
      <c r="C72" s="65"/>
      <c r="D72" s="65"/>
      <c r="E72" s="78">
        <f>E65+E71</f>
        <v>0</v>
      </c>
    </row>
    <row r="73" spans="1:5">
      <c r="A73" s="79">
        <v>41</v>
      </c>
      <c r="B73" s="80" t="s">
        <v>48</v>
      </c>
      <c r="C73" s="80"/>
      <c r="D73" s="80"/>
      <c r="E73" s="67">
        <v>0</v>
      </c>
    </row>
    <row r="74" spans="1:5">
      <c r="A74" s="79">
        <v>42</v>
      </c>
      <c r="B74" s="80" t="s">
        <v>49</v>
      </c>
      <c r="C74" s="80"/>
      <c r="D74" s="80"/>
      <c r="E74" s="78">
        <f>E72+E73</f>
        <v>0</v>
      </c>
    </row>
    <row r="75" spans="1:5">
      <c r="A75" s="49">
        <v>43</v>
      </c>
      <c r="B75" s="65" t="s">
        <v>50</v>
      </c>
      <c r="C75" s="65"/>
      <c r="D75" s="65"/>
      <c r="E75" s="66">
        <v>0</v>
      </c>
    </row>
    <row r="76" spans="1:5">
      <c r="A76" s="79">
        <v>44</v>
      </c>
      <c r="B76" s="80" t="s">
        <v>51</v>
      </c>
      <c r="C76" s="80"/>
      <c r="D76" s="80"/>
      <c r="E76" s="81">
        <v>0</v>
      </c>
    </row>
    <row r="77" spans="1:5">
      <c r="A77" s="79">
        <v>45</v>
      </c>
      <c r="B77" s="80" t="s">
        <v>52</v>
      </c>
      <c r="C77" s="80"/>
      <c r="D77" s="80"/>
      <c r="E77" s="81"/>
    </row>
    <row r="78" spans="1:5">
      <c r="A78" s="49">
        <v>46</v>
      </c>
      <c r="B78" s="65" t="s">
        <v>53</v>
      </c>
      <c r="C78" s="65"/>
      <c r="D78" s="65"/>
      <c r="E78" s="67">
        <v>0</v>
      </c>
    </row>
    <row r="79" spans="1:5">
      <c r="A79" s="49"/>
      <c r="B79" s="50"/>
      <c r="C79" s="50"/>
      <c r="D79" s="50"/>
      <c r="E79" s="82"/>
    </row>
    <row r="80" spans="1:5">
      <c r="A80" s="49"/>
      <c r="B80" s="50"/>
      <c r="C80" s="50"/>
      <c r="D80" s="50"/>
      <c r="E80" s="68"/>
    </row>
    <row r="81" spans="1:5" ht="14.5" thickBot="1">
      <c r="A81" s="47">
        <v>47</v>
      </c>
      <c r="B81" s="83" t="s">
        <v>54</v>
      </c>
      <c r="C81" s="83"/>
      <c r="D81" s="83"/>
      <c r="E81" s="84">
        <f>E74+E75+E76+E78+E77</f>
        <v>0</v>
      </c>
    </row>
    <row r="82" spans="1:5" ht="14.5" thickTop="1">
      <c r="E82" s="87"/>
    </row>
    <row r="83" spans="1:5">
      <c r="E83" s="88"/>
    </row>
    <row r="84" spans="1:5">
      <c r="E84" s="87"/>
    </row>
    <row r="85" spans="1:5">
      <c r="A85" s="89"/>
      <c r="B85" s="90"/>
      <c r="C85" s="90"/>
      <c r="D85" s="91"/>
      <c r="E85" s="92"/>
    </row>
    <row r="86" spans="1:5">
      <c r="A86" s="93"/>
      <c r="B86" s="90"/>
      <c r="C86" s="90"/>
      <c r="D86" s="91"/>
      <c r="E86" s="92"/>
    </row>
    <row r="87" spans="1:5">
      <c r="A87" s="93"/>
      <c r="B87" s="90"/>
      <c r="C87" s="90"/>
      <c r="D87" s="91"/>
      <c r="E87" s="92"/>
    </row>
    <row r="88" spans="1:5">
      <c r="A88" s="93"/>
      <c r="B88" s="90"/>
      <c r="C88" s="90"/>
      <c r="D88" s="91"/>
      <c r="E88" s="94"/>
    </row>
    <row r="89" spans="1:5">
      <c r="A89" s="93"/>
      <c r="B89" s="90"/>
      <c r="C89" s="90"/>
      <c r="D89" s="91"/>
      <c r="E89" s="94"/>
    </row>
    <row r="90" spans="1:5">
      <c r="A90" s="93"/>
      <c r="B90" s="90"/>
      <c r="C90" s="90"/>
      <c r="D90" s="91"/>
      <c r="E90" s="95"/>
    </row>
    <row r="91" spans="1:5">
      <c r="A91" s="89"/>
      <c r="B91" s="90"/>
      <c r="C91" s="90"/>
      <c r="D91" s="91"/>
      <c r="E91" s="95"/>
    </row>
    <row r="92" spans="1:5">
      <c r="A92" s="93"/>
      <c r="B92" s="90"/>
      <c r="C92" s="90"/>
      <c r="D92" s="90"/>
      <c r="E92" s="95"/>
    </row>
    <row r="93" spans="1:5">
      <c r="A93" s="93"/>
      <c r="B93" s="90"/>
      <c r="C93" s="90"/>
      <c r="D93" s="91"/>
      <c r="E93" s="95"/>
    </row>
    <row r="94" spans="1:5">
      <c r="A94" s="96"/>
      <c r="B94" s="97"/>
      <c r="C94" s="97"/>
      <c r="D94" s="98"/>
      <c r="E94" s="99"/>
    </row>
    <row r="95" spans="1:5">
      <c r="A95" s="96"/>
      <c r="B95" s="97"/>
      <c r="C95" s="97"/>
      <c r="D95" s="100"/>
      <c r="E95" s="99"/>
    </row>
    <row r="96" spans="1:5">
      <c r="A96" s="96"/>
      <c r="B96" s="97"/>
      <c r="C96" s="97"/>
      <c r="D96" s="97"/>
      <c r="E96" s="101"/>
    </row>
    <row r="97" spans="1:5">
      <c r="A97" s="96"/>
      <c r="B97" s="97"/>
      <c r="C97" s="97"/>
      <c r="D97" s="97"/>
      <c r="E97" s="101"/>
    </row>
    <row r="98" spans="1:5">
      <c r="A98" s="102"/>
      <c r="B98" s="103"/>
      <c r="C98" s="103"/>
      <c r="D98" s="103"/>
      <c r="E98" s="104"/>
    </row>
    <row r="99" spans="1:5">
      <c r="A99" s="102"/>
      <c r="B99" s="103"/>
      <c r="C99" s="103"/>
      <c r="D99" s="103"/>
      <c r="E99" s="104"/>
    </row>
    <row r="100" spans="1:5">
      <c r="A100" s="102"/>
      <c r="B100" s="103"/>
      <c r="C100" s="103"/>
      <c r="D100" s="103"/>
      <c r="E100" s="104"/>
    </row>
  </sheetData>
  <pageMargins left="0.95" right="0.7" top="0.75" bottom="0.75" header="0.3" footer="0.3"/>
  <pageSetup scale="60" fitToWidth="0" orientation="portrait" r:id="rId1"/>
  <headerFooter>
    <oddHeader>&amp;RExhibit No. JH-8
Dockets UE-170485/UG-170486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D4C5733-DD83-48FE-B8AE-8BC6D75F8AF7}">
  <ds:schemaRefs>
    <ds:schemaRef ds:uri="http://schemas.microsoft.com/office/2006/documentManagement/types"/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6F4CD7-EB9C-40A2-99CB-800D650F6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B3E1A-4CCB-4C7F-B5CA-F812641DAEC4}"/>
</file>

<file path=customXml/itemProps4.xml><?xml version="1.0" encoding="utf-8"?>
<ds:datastoreItem xmlns:ds="http://schemas.openxmlformats.org/officeDocument/2006/customXml" ds:itemID="{B2AD82C0-EDF3-4E63-8189-993D32C94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Lead Sheet-Electric</vt:lpstr>
      <vt:lpstr>Lead Sheet-Gas</vt:lpstr>
      <vt:lpstr>Sheet3</vt:lpstr>
      <vt:lpstr>'Lead Sheet-Electric'!Print_Area</vt:lpstr>
      <vt:lpstr>'Lead Sheet-Gas'!Print_Area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 Fees Expense</dc:title>
  <dc:creator>Huang, Joanna (UTC)</dc:creator>
  <dc:description/>
  <cp:lastModifiedBy>Huang, Joanna (UTC)</cp:lastModifiedBy>
  <cp:lastPrinted>2017-10-25T16:22:40Z</cp:lastPrinted>
  <dcterms:created xsi:type="dcterms:W3CDTF">2017-10-16T18:04:26Z</dcterms:created>
  <dcterms:modified xsi:type="dcterms:W3CDTF">2017-10-25T16:31:12Z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