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\Documents\"/>
    </mc:Choice>
  </mc:AlternateContent>
  <xr:revisionPtr revIDLastSave="0" documentId="13_ncr:1_{00FB02A7-5E14-4E2D-AA38-68A861C2B4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_xlnm.Print_Area" localSheetId="0">Sheet1!$B$1:$I$20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 s="1"/>
  <c r="E20" i="1" s="1"/>
  <c r="E18" i="1"/>
  <c r="D18" i="1"/>
  <c r="C18" i="1"/>
  <c r="G15" i="1"/>
  <c r="F15" i="1"/>
  <c r="E15" i="1"/>
  <c r="D15" i="1"/>
  <c r="C15" i="1"/>
  <c r="E13" i="1"/>
  <c r="D13" i="1"/>
  <c r="C13" i="1"/>
  <c r="B13" i="1"/>
  <c r="E12" i="1"/>
  <c r="D12" i="1"/>
  <c r="C12" i="1"/>
  <c r="B12" i="1"/>
  <c r="I10" i="1"/>
  <c r="H10" i="1"/>
  <c r="G10" i="1"/>
  <c r="E10" i="1"/>
  <c r="F10" i="1" s="1"/>
  <c r="D10" i="1"/>
  <c r="C10" i="1"/>
  <c r="E7" i="1"/>
  <c r="D7" i="1"/>
  <c r="C7" i="1"/>
  <c r="E6" i="1"/>
  <c r="D6" i="1"/>
  <c r="C6" i="1"/>
</calcChain>
</file>

<file path=xl/sharedStrings.xml><?xml version="1.0" encoding="utf-8"?>
<sst xmlns="http://schemas.openxmlformats.org/spreadsheetml/2006/main" count="26" uniqueCount="26">
  <si>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</si>
  <si>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</si>
  <si>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</si>
  <si>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</si>
  <si>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</si>
  <si>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</si>
  <si>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</si>
  <si>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</si>
  <si>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</si>
  <si>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</si>
  <si>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</si>
  <si>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</si>
  <si>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</si>
  <si>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</si>
  <si>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</si>
  <si>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BALANCE TO</t>
  </si>
  <si>
    <t>RECOVER</t>
  </si>
  <si>
    <t>UW-161232</t>
  </si>
  <si>
    <t>TO DATE</t>
  </si>
  <si>
    <t>TO RECOVER</t>
  </si>
  <si>
    <t>AUTHORIZED</t>
  </si>
  <si>
    <t>4TH Quarter Ending December 31, 2019</t>
  </si>
  <si>
    <t>SURCHARGE COLLECTED</t>
  </si>
  <si>
    <t>QTR TOTALS</t>
  </si>
  <si>
    <t>TOTAL TO DATE</t>
  </si>
  <si>
    <t xml:space="preserve">TOTAL SPENT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</si>
</sst>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0" fontId="5" fillId="0" borderId="5" xfId="0" applyFont="1" applyBorder="1"/>
    <xf numFmtId="43" fontId="0" fillId="0" borderId="0" xfId="2" applyFont="1" applyAlignment="1">
      <alignment horizontal="center"/>
    </xf>
    <xf numFmtId="43" fontId="0" fillId="0" borderId="0" xfId="0" applyNumberFormat="1"/>
    <xf numFmtId="0" fontId="5" fillId="0" borderId="0" xfId="0" applyFont="1"/>
    <xf numFmtId="43" fontId="1" fillId="0" borderId="0" xfId="2" applyFont="1"/>
    <xf numFmtId="0" fontId="2" fillId="0" borderId="1" xfId="0" applyFont="1" applyBorder="1"/>
    <xf numFmtId="43" fontId="5" fillId="0" borderId="1" xfId="2" applyFont="1" applyFill="1" applyBorder="1" applyAlignment="1">
      <alignment horizontal="center"/>
    </xf>
    <xf numFmtId="43" fontId="5" fillId="0" borderId="0" xfId="2" applyFont="1" applyFill="1" applyAlignment="1">
      <alignment horizontal="center"/>
    </xf>
    <xf numFmtId="0" fontId="1" fillId="0" borderId="0" xfId="0" applyFont="1" applyAlignment="1">
      <alignment horizontal="right"/>
    </xf>
    <xf numFmtId="43" fontId="1" fillId="0" borderId="0" xfId="2" applyFont="1" applyFill="1" applyAlignment="1">
      <alignment horizontal="center"/>
    </xf>
    <xf numFmtId="0" fontId="0" fillId="0" borderId="4" xfId="0" applyBorder="1" applyAlignment="1">
      <alignment horizontal="right"/>
    </xf>
    <xf numFmtId="43" fontId="0" fillId="0" borderId="0" xfId="2" applyFont="1" applyFill="1"/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9"/>
      <sheetName val="1STQTR"/>
      <sheetName val="2NDQTR"/>
      <sheetName val="3RDQTR"/>
      <sheetName val="4THQTR"/>
    </sheetNames>
    <sheetDataSet>
      <sheetData sheetId="0">
        <row r="6">
          <cell r="L6">
            <v>43739</v>
          </cell>
          <cell r="M6">
            <v>43770</v>
          </cell>
          <cell r="N6">
            <v>43800</v>
          </cell>
        </row>
        <row r="7">
          <cell r="L7">
            <v>2072901.6000000003</v>
          </cell>
          <cell r="M7">
            <v>2068360.0600000003</v>
          </cell>
          <cell r="N7">
            <v>2063828.0300000003</v>
          </cell>
        </row>
        <row r="10">
          <cell r="L10">
            <v>13807.5</v>
          </cell>
          <cell r="M10">
            <v>13771.5</v>
          </cell>
          <cell r="N10">
            <v>13776.75</v>
          </cell>
          <cell r="P10">
            <v>879650.77</v>
          </cell>
          <cell r="Q10">
            <v>860383.23</v>
          </cell>
          <cell r="R10">
            <v>1740034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L13">
            <v>18349.04</v>
          </cell>
          <cell r="M13">
            <v>18303.53</v>
          </cell>
          <cell r="N13">
            <v>18277.009999999998</v>
          </cell>
        </row>
        <row r="14">
          <cell r="L14">
            <v>18349.04</v>
          </cell>
          <cell r="M14">
            <v>18303.53</v>
          </cell>
          <cell r="N14">
            <v>18277.009999999998</v>
          </cell>
          <cell r="O14">
            <v>3079379.75</v>
          </cell>
        </row>
        <row r="19">
          <cell r="L19">
            <v>2068360.0600000003</v>
          </cell>
          <cell r="M19">
            <v>2063828.0300000003</v>
          </cell>
          <cell r="N19">
            <v>2059327.7700000003</v>
          </cell>
        </row>
      </sheetData>
      <sheetData sheetId="1"/>
      <sheetData sheetId="2"/>
      <sheetData sheetId="3">
        <row r="20">
          <cell r="E20">
            <v>-1096907.3899999997</v>
          </cell>
        </row>
      </sheetData>
      <sheetData sheetId="4">
        <row r="10">
          <cell r="C10">
            <v>13807.5</v>
          </cell>
        </row>
        <row r="15">
          <cell r="C15">
            <v>18349.04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088"/>
  <sheetViews>
    <sheetView tabSelected="1" zoomScaleNormal="100" workbookViewId="0">
      <selection activeCell="C17" sqref="C17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7" width="25.5703125" bestFit="1" customWidth="1"/>
    <col min="8" max="17" width="13.28515625" customWidth="1"/>
  </cols>
  <sheetData>
    <row r="1" spans="1:96" x14ac:dyDescent="0.25">
      <c r="B1" s="19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17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21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+[1]YR2019!L6</f>
        <v>43739</v>
      </c>
      <c r="D6" s="9">
        <f>+[1]YR2019!M6</f>
        <v>43770</v>
      </c>
      <c r="E6" s="9">
        <f>+[1]YR2019!N6</f>
        <v>43800</v>
      </c>
      <c r="F6" s="1" t="s">
        <v>4</v>
      </c>
      <c r="G6" s="1" t="s">
        <v>22</v>
      </c>
      <c r="H6" s="20" t="s">
        <v>15</v>
      </c>
      <c r="I6" s="17" t="s">
        <v>20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21" t="s">
        <v>6</v>
      </c>
      <c r="C7" s="22">
        <f>+[1]YR2019!L7</f>
        <v>2072901.6000000003</v>
      </c>
      <c r="D7" s="22">
        <f>+[1]YR2019!M7</f>
        <v>2068360.0600000003</v>
      </c>
      <c r="E7" s="22">
        <f>+[1]YR2019!N7</f>
        <v>2063828.0300000003</v>
      </c>
      <c r="F7" s="1" t="s">
        <v>23</v>
      </c>
      <c r="G7" s="1" t="s">
        <v>24</v>
      </c>
      <c r="H7" s="17" t="s">
        <v>16</v>
      </c>
      <c r="I7" s="17" t="s">
        <v>19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0"/>
      <c r="F8" s="3"/>
      <c r="G8" s="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22">
        <f>+[1]YR2019!L10</f>
        <v>13807.5</v>
      </c>
      <c r="D10" s="22">
        <f>+[1]YR2019!M10</f>
        <v>13771.5</v>
      </c>
      <c r="E10" s="22">
        <f>+[1]YR2019!N10</f>
        <v>13776.75</v>
      </c>
      <c r="F10" s="4">
        <f>SUM(C10:E10)</f>
        <v>41355.75</v>
      </c>
      <c r="G10" s="4">
        <f>+[1]YR2019!P10</f>
        <v>879650.77</v>
      </c>
      <c r="H10" s="7">
        <f>+[1]YR2019!Q10</f>
        <v>860383.23</v>
      </c>
      <c r="I10" s="7">
        <f>+[1]YR2019!R10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6"/>
      <c r="C11" s="23"/>
      <c r="D11" s="23"/>
      <c r="E11" s="23"/>
      <c r="F11" s="4"/>
      <c r="G11" s="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24" t="str">
        <f>+[1]YR2019!B12</f>
        <v>Treatment Equipment</v>
      </c>
      <c r="C12" s="25">
        <f>+[1]YR2019!L12</f>
        <v>0</v>
      </c>
      <c r="D12" s="25">
        <f>+[1]YR2019!M12</f>
        <v>0</v>
      </c>
      <c r="E12" s="25">
        <f>+[1]YR2019!N12</f>
        <v>0</v>
      </c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26" t="str">
        <f>+[1]YR2019!B13</f>
        <v>CoBank loan fees</v>
      </c>
      <c r="C13" s="25">
        <f>+[1]YR2019!L13</f>
        <v>18349.04</v>
      </c>
      <c r="D13" s="25">
        <f>+[1]YR2019!M13</f>
        <v>18303.53</v>
      </c>
      <c r="E13" s="25">
        <f>+[1]YR2019!N13</f>
        <v>18277.009999999998</v>
      </c>
      <c r="F13" s="3"/>
      <c r="G13" s="1" t="s">
        <v>25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11"/>
      <c r="C14" s="27"/>
      <c r="D14" s="27"/>
      <c r="E14" s="27"/>
      <c r="F14" s="3"/>
      <c r="G14" s="1" t="s">
        <v>18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22">
        <f>+[1]YR2019!L14</f>
        <v>18349.04</v>
      </c>
      <c r="D15" s="22">
        <f>+[1]YR2019!M14</f>
        <v>18303.53</v>
      </c>
      <c r="E15" s="22">
        <f>+[1]YR2019!N14</f>
        <v>18277.009999999998</v>
      </c>
      <c r="F15" s="4">
        <f>SUM(C15:E15)</f>
        <v>54929.58</v>
      </c>
      <c r="G15" s="4">
        <f>+[1]YR2019!O14</f>
        <v>3079379.75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3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22">
        <f>+[1]YR2019!L19</f>
        <v>2068360.0600000003</v>
      </c>
      <c r="D18" s="22">
        <f>+[1]YR2019!M19</f>
        <v>2063828.0300000003</v>
      </c>
      <c r="E18" s="22">
        <f>+[1]YR2019!N19</f>
        <v>2059327.7700000003</v>
      </c>
      <c r="F18" s="4"/>
      <c r="G18" s="4"/>
      <c r="H18" s="18"/>
    </row>
    <row r="19" spans="1:96" x14ac:dyDescent="0.25">
      <c r="B19" s="7"/>
      <c r="F19" s="3"/>
      <c r="G19" s="3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+'[1]3RDQTR'!E20+'[1]4THQTR'!C10-'[1]4THQTR'!C15</f>
        <v>-1101448.9299999997</v>
      </c>
      <c r="D20" s="13">
        <f>+C20+D10-D15</f>
        <v>-1105980.9599999997</v>
      </c>
      <c r="E20" s="13">
        <f>+D20+E10-E15</f>
        <v>-1110481.2199999997</v>
      </c>
      <c r="F20" s="4"/>
      <c r="G20" s="4"/>
      <c r="H20" s="18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SignificantOrder xmlns="dc463f71-b30c-4ab2-9473-d307f9d35888">false</SignificantOrder>
    <Date1 xmlns="dc463f71-b30c-4ab2-9473-d307f9d35888">2020-01-30T08:00:00+00:00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1B2F94-4DF9-44C8-A0D0-3B0F77EC90DE}"/>
</file>

<file path=customXml/itemProps2.xml><?xml version="1.0" encoding="utf-8"?>
<ds:datastoreItem xmlns:ds="http://schemas.openxmlformats.org/officeDocument/2006/customXml" ds:itemID="{31C4EDF7-169F-419C-8102-201E87555830}"/>
</file>

<file path=customXml/itemProps3.xml><?xml version="1.0" encoding="utf-8"?>
<ds:datastoreItem xmlns:ds="http://schemas.openxmlformats.org/officeDocument/2006/customXml" ds:itemID="{5753A9BC-93AE-47E2-83EF-2FBA0CB7362A}"/>
</file>

<file path=customXml/itemProps4.xml><?xml version="1.0" encoding="utf-8"?>
<ds:datastoreItem xmlns:ds="http://schemas.openxmlformats.org/officeDocument/2006/customXml" ds:itemID="{CD23D656-E56A-40FD-965A-8D92D8BB09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Rainier View Water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Doug Fisher</cp:lastModifiedBy>
  <cp:lastPrinted>2019-11-20T23:13:43Z</cp:lastPrinted>
  <dcterms:created xsi:type="dcterms:W3CDTF">2015-04-16T15:49:13Z</dcterms:created>
  <dcterms:modified xsi:type="dcterms:W3CDTF">2020-01-30T23:07:45Z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