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90" windowWidth="12120" windowHeight="6345" activeTab="0"/>
  </bookViews>
  <sheets>
    <sheet name="Exhibit No. ___(SML-10)" sheetId="1" r:id="rId1"/>
  </sheets>
  <definedNames>
    <definedName name="_xlnm.Print_Area" localSheetId="0">'Exhibit No. ___(SML-10)'!$A$1:$G$59</definedName>
  </definedNames>
  <calcPr fullCalcOnLoad="1"/>
</workbook>
</file>

<file path=xl/sharedStrings.xml><?xml version="1.0" encoding="utf-8"?>
<sst xmlns="http://schemas.openxmlformats.org/spreadsheetml/2006/main" count="24" uniqueCount="16">
  <si>
    <t>Total</t>
  </si>
  <si>
    <t>O&amp;M</t>
  </si>
  <si>
    <t>Catastrophic</t>
  </si>
  <si>
    <t>IEEE/$7M</t>
  </si>
  <si>
    <t>Deferral</t>
  </si>
  <si>
    <t>Per Storm Average/Total</t>
  </si>
  <si>
    <t>September Ended Rate Case Adjustment Data:</t>
  </si>
  <si>
    <t>Avg max O&amp;M</t>
  </si>
  <si>
    <t>December Ended (Fiscal Year) Data:</t>
  </si>
  <si>
    <t>mean</t>
  </si>
  <si>
    <t>stdev</t>
  </si>
  <si>
    <t>confidence</t>
  </si>
  <si>
    <t>Upper</t>
  </si>
  <si>
    <t>lower</t>
  </si>
  <si>
    <t>Average deferral per "Cata./IEEE"</t>
  </si>
  <si>
    <t>Mean O&amp;M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</si>
</sst>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0" fillId="0" borderId="0" xfId="17" applyNumberFormat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17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Alignment="1">
      <alignment/>
    </xf>
    <xf numFmtId="168" fontId="1" fillId="0" borderId="0" xfId="17" applyNumberFormat="1" applyFont="1" applyAlignment="1">
      <alignment/>
    </xf>
    <xf numFmtId="168" fontId="0" fillId="0" borderId="0" xfId="17" applyNumberFormat="1" applyFill="1" applyAlignment="1">
      <alignment/>
    </xf>
    <xf numFmtId="0" fontId="0" fillId="0" borderId="0" xfId="0" applyFill="1" applyAlignment="1">
      <alignment/>
    </xf>
    <xf numFmtId="168" fontId="0" fillId="0" borderId="0" xfId="17" applyNumberForma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168" fontId="0" fillId="0" borderId="0" xfId="17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4" fontId="0" fillId="0" borderId="2" xfId="0" applyNumberFormat="1" applyFill="1" applyBorder="1" applyAlignment="1">
      <alignment/>
    </xf>
    <xf numFmtId="169" fontId="0" fillId="0" borderId="2" xfId="17" applyNumberFormat="1" applyFont="1" applyFill="1" applyBorder="1" applyAlignment="1">
      <alignment/>
    </xf>
    <xf numFmtId="169" fontId="0" fillId="0" borderId="2" xfId="0" applyNumberFormat="1" applyFill="1" applyBorder="1" applyAlignment="1">
      <alignment/>
    </xf>
    <xf numFmtId="169" fontId="0" fillId="0" borderId="1" xfId="0" applyNumberFormat="1" applyFill="1" applyBorder="1" applyAlignment="1">
      <alignment/>
    </xf>
    <xf numFmtId="169" fontId="0" fillId="0" borderId="2" xfId="17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169" fontId="0" fillId="0" borderId="4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168" fontId="0" fillId="0" borderId="6" xfId="17" applyNumberFormat="1" applyFill="1" applyBorder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8" fontId="1" fillId="0" borderId="0" xfId="17" applyNumberFormat="1" applyFont="1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68" fontId="0" fillId="0" borderId="2" xfId="17" applyNumberFormat="1" applyFill="1" applyBorder="1" applyAlignment="1">
      <alignment/>
    </xf>
    <xf numFmtId="168" fontId="0" fillId="0" borderId="2" xfId="0" applyNumberFormat="1" applyFill="1" applyBorder="1" applyAlignment="1">
      <alignment/>
    </xf>
    <xf numFmtId="168" fontId="0" fillId="0" borderId="4" xfId="0" applyNumberFormat="1" applyFill="1" applyBorder="1" applyAlignment="1">
      <alignment/>
    </xf>
    <xf numFmtId="0" fontId="0" fillId="2" borderId="0" xfId="0" applyFill="1" applyAlignment="1">
      <alignment/>
    </xf>
    <xf numFmtId="168" fontId="0" fillId="2" borderId="0" xfId="17" applyNumberFormat="1" applyFill="1" applyAlignment="1">
      <alignment/>
    </xf>
    <xf numFmtId="0" fontId="0" fillId="2" borderId="2" xfId="0" applyFill="1" applyBorder="1" applyAlignment="1">
      <alignment/>
    </xf>
    <xf numFmtId="168" fontId="0" fillId="2" borderId="2" xfId="17" applyNumberFormat="1" applyFill="1" applyBorder="1" applyAlignment="1">
      <alignment/>
    </xf>
    <xf numFmtId="169" fontId="0" fillId="2" borderId="0" xfId="0" applyNumberFormat="1" applyFill="1" applyAlignment="1">
      <alignment/>
    </xf>
    <xf numFmtId="169" fontId="1" fillId="2" borderId="0" xfId="0" applyNumberFormat="1" applyFont="1" applyFill="1" applyAlignment="1">
      <alignment/>
    </xf>
    <xf numFmtId="169" fontId="1" fillId="2" borderId="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68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75" zoomScaleNormal="75" workbookViewId="0" topLeftCell="A1">
      <selection activeCell="C31" sqref="C31"/>
    </sheetView>
  </sheetViews>
  <sheetFormatPr defaultColWidth="9.140625" defaultRowHeight="12.75"/>
  <cols>
    <col min="1" max="1" width="11.57421875" style="0" customWidth="1"/>
    <col min="2" max="2" width="14.7109375" style="0" customWidth="1"/>
    <col min="3" max="3" width="15.28125" style="1" customWidth="1"/>
    <col min="4" max="4" width="17.00390625" style="1" customWidth="1"/>
    <col min="5" max="5" width="16.7109375" style="0" customWidth="1"/>
    <col min="6" max="6" width="11.7109375" style="0" customWidth="1"/>
    <col min="7" max="7" width="12.140625" style="0" customWidth="1"/>
    <col min="8" max="8" width="20.7109375" style="1" customWidth="1"/>
    <col min="9" max="9" width="18.57421875" style="1" customWidth="1"/>
    <col min="10" max="10" width="17.00390625" style="0" customWidth="1"/>
    <col min="11" max="11" width="16.8515625" style="0" customWidth="1"/>
    <col min="12" max="12" width="18.57421875" style="2" customWidth="1"/>
  </cols>
  <sheetData>
    <row r="1" spans="1:16" ht="12.75">
      <c r="A1" s="15" t="s">
        <v>8</v>
      </c>
      <c r="B1" s="12"/>
      <c r="C1" s="11"/>
      <c r="D1" s="11"/>
      <c r="E1" s="12"/>
      <c r="F1" s="12"/>
      <c r="G1" s="12"/>
      <c r="H1" s="13"/>
      <c r="I1" s="13"/>
      <c r="J1" s="2"/>
      <c r="K1" s="2"/>
      <c r="M1" s="2"/>
      <c r="N1" s="2"/>
      <c r="O1" s="2"/>
      <c r="P1" s="2"/>
    </row>
    <row r="2" spans="1:16" ht="12.75">
      <c r="A2" s="15"/>
      <c r="B2" s="12"/>
      <c r="C2" s="11"/>
      <c r="D2" s="11"/>
      <c r="E2" s="12"/>
      <c r="F2" s="12"/>
      <c r="G2" s="12"/>
      <c r="H2" s="13"/>
      <c r="I2" s="13"/>
      <c r="J2" s="2"/>
      <c r="K2" s="2"/>
      <c r="M2" s="2"/>
      <c r="N2" s="2"/>
      <c r="O2" s="2"/>
      <c r="P2" s="2"/>
    </row>
    <row r="3" spans="1:16" ht="12.75">
      <c r="A3" s="12"/>
      <c r="B3" s="2"/>
      <c r="C3" s="16" t="s">
        <v>1</v>
      </c>
      <c r="D3" s="16" t="s">
        <v>2</v>
      </c>
      <c r="E3" s="17" t="s">
        <v>0</v>
      </c>
      <c r="F3" s="17"/>
      <c r="G3" s="18" t="s">
        <v>3</v>
      </c>
      <c r="H3" s="13"/>
      <c r="I3" s="13"/>
      <c r="J3" s="13"/>
      <c r="K3" s="13"/>
      <c r="M3" s="2"/>
      <c r="N3" s="2"/>
      <c r="O3" s="2"/>
      <c r="P3" s="2"/>
    </row>
    <row r="4" spans="1:16" ht="12.75">
      <c r="A4" s="3">
        <v>37623</v>
      </c>
      <c r="B4" s="3"/>
      <c r="C4" s="5">
        <v>96614</v>
      </c>
      <c r="D4" s="5"/>
      <c r="E4" s="4">
        <v>96614</v>
      </c>
      <c r="F4" s="12"/>
      <c r="G4" s="18" t="s">
        <v>4</v>
      </c>
      <c r="H4" s="14"/>
      <c r="I4" s="14"/>
      <c r="J4" s="14"/>
      <c r="K4" s="14"/>
      <c r="M4" s="2"/>
      <c r="N4" s="2"/>
      <c r="O4" s="2"/>
      <c r="P4" s="2"/>
    </row>
    <row r="5" spans="1:16" ht="12.75">
      <c r="A5" s="3">
        <v>37624</v>
      </c>
      <c r="B5" s="3"/>
      <c r="C5" s="5">
        <v>800207</v>
      </c>
      <c r="D5" s="5"/>
      <c r="E5" s="4">
        <v>800207</v>
      </c>
      <c r="F5" s="12"/>
      <c r="G5" s="19"/>
      <c r="H5" s="6"/>
      <c r="I5" s="6"/>
      <c r="J5" s="6"/>
      <c r="K5" s="6"/>
      <c r="M5" s="2"/>
      <c r="N5" s="2"/>
      <c r="O5" s="2"/>
      <c r="P5" s="2"/>
    </row>
    <row r="6" spans="1:16" ht="12.75">
      <c r="A6" s="3">
        <v>37910</v>
      </c>
      <c r="B6" s="3"/>
      <c r="C6" s="5">
        <v>2233384</v>
      </c>
      <c r="D6" s="5"/>
      <c r="E6" s="4">
        <v>2233384</v>
      </c>
      <c r="F6" s="12"/>
      <c r="G6" s="19"/>
      <c r="H6" s="6"/>
      <c r="I6" s="7"/>
      <c r="J6" s="6"/>
      <c r="K6" s="7"/>
      <c r="M6" s="2"/>
      <c r="N6" s="2"/>
      <c r="O6" s="2"/>
      <c r="P6" s="2"/>
    </row>
    <row r="7" spans="1:16" ht="12.75">
      <c r="A7" s="20">
        <v>37959</v>
      </c>
      <c r="B7" s="20"/>
      <c r="C7" s="21">
        <v>451569</v>
      </c>
      <c r="D7" s="21">
        <v>11238680</v>
      </c>
      <c r="E7" s="22">
        <v>11690249</v>
      </c>
      <c r="F7" s="8">
        <f>SUM(E4:E7)</f>
        <v>14820454</v>
      </c>
      <c r="G7" s="23">
        <f>F7-7000000</f>
        <v>7820454</v>
      </c>
      <c r="H7" s="6"/>
      <c r="I7" s="7"/>
      <c r="J7" s="6"/>
      <c r="K7" s="7"/>
      <c r="M7" s="2"/>
      <c r="N7" s="2"/>
      <c r="O7" s="2"/>
      <c r="P7" s="2"/>
    </row>
    <row r="8" spans="1:16" ht="12.75">
      <c r="A8" s="3">
        <v>37360</v>
      </c>
      <c r="B8" s="3"/>
      <c r="C8" s="5">
        <v>1179855</v>
      </c>
      <c r="D8" s="5"/>
      <c r="E8" s="4">
        <v>1179855</v>
      </c>
      <c r="F8" s="12"/>
      <c r="G8" s="19"/>
      <c r="H8" s="6"/>
      <c r="I8" s="7"/>
      <c r="J8" s="6"/>
      <c r="K8" s="7"/>
      <c r="M8" s="2"/>
      <c r="N8" s="2"/>
      <c r="O8" s="2"/>
      <c r="P8" s="2"/>
    </row>
    <row r="9" spans="1:16" ht="12.75">
      <c r="A9" s="20">
        <v>37617</v>
      </c>
      <c r="B9" s="20"/>
      <c r="C9" s="24">
        <v>2913370</v>
      </c>
      <c r="D9" s="24"/>
      <c r="E9" s="22">
        <v>2913370</v>
      </c>
      <c r="F9" s="8">
        <f>SUM(E8:E9)</f>
        <v>4093225</v>
      </c>
      <c r="G9" s="19"/>
      <c r="H9" s="6"/>
      <c r="I9" s="6"/>
      <c r="J9" s="6"/>
      <c r="K9" s="6"/>
      <c r="M9" s="2"/>
      <c r="N9" s="2"/>
      <c r="O9" s="2"/>
      <c r="P9" s="2"/>
    </row>
    <row r="10" spans="1:16" ht="12.75">
      <c r="A10" s="3">
        <v>36938</v>
      </c>
      <c r="B10" s="3"/>
      <c r="C10" s="5">
        <v>886260</v>
      </c>
      <c r="D10" s="5"/>
      <c r="E10" s="4">
        <v>886260</v>
      </c>
      <c r="F10" s="12"/>
      <c r="G10" s="19"/>
      <c r="H10" s="6"/>
      <c r="I10" s="7"/>
      <c r="J10" s="6"/>
      <c r="K10" s="7"/>
      <c r="M10" s="2"/>
      <c r="N10" s="2"/>
      <c r="O10" s="2"/>
      <c r="P10" s="2"/>
    </row>
    <row r="11" spans="1:16" ht="12.75">
      <c r="A11" s="3">
        <v>36950</v>
      </c>
      <c r="B11" s="3"/>
      <c r="C11" s="5">
        <v>316356</v>
      </c>
      <c r="D11" s="5"/>
      <c r="E11" s="4">
        <v>316356</v>
      </c>
      <c r="F11" s="12"/>
      <c r="G11" s="19"/>
      <c r="H11" s="6"/>
      <c r="I11" s="7"/>
      <c r="J11" s="6"/>
      <c r="K11" s="7"/>
      <c r="M11" s="2"/>
      <c r="N11" s="2"/>
      <c r="O11" s="2"/>
      <c r="P11" s="2"/>
    </row>
    <row r="12" spans="1:16" ht="12.75">
      <c r="A12" s="3">
        <v>37223</v>
      </c>
      <c r="B12" s="3"/>
      <c r="C12" s="5">
        <v>1399223</v>
      </c>
      <c r="D12" s="5"/>
      <c r="E12" s="4">
        <v>1399223</v>
      </c>
      <c r="F12" s="12"/>
      <c r="G12" s="19"/>
      <c r="H12" s="6"/>
      <c r="I12" s="6"/>
      <c r="J12" s="6"/>
      <c r="K12" s="6"/>
      <c r="M12" s="2"/>
      <c r="N12" s="2"/>
      <c r="O12" s="2"/>
      <c r="P12" s="2"/>
    </row>
    <row r="13" spans="1:16" ht="12.75">
      <c r="A13" s="20">
        <v>37241</v>
      </c>
      <c r="B13" s="20"/>
      <c r="C13" s="24">
        <v>1965741</v>
      </c>
      <c r="D13" s="24"/>
      <c r="E13" s="22">
        <v>1965741</v>
      </c>
      <c r="F13" s="8">
        <f>SUM(E10:E13)</f>
        <v>4567580</v>
      </c>
      <c r="G13" s="19"/>
      <c r="H13" s="6"/>
      <c r="I13" s="6"/>
      <c r="J13" s="6"/>
      <c r="K13" s="6"/>
      <c r="M13" s="2"/>
      <c r="N13" s="2"/>
      <c r="O13" s="2"/>
      <c r="P13" s="2"/>
    </row>
    <row r="14" spans="1:16" ht="12.75">
      <c r="A14" s="3">
        <v>36541</v>
      </c>
      <c r="B14" s="3"/>
      <c r="C14" s="5">
        <v>43568.93</v>
      </c>
      <c r="D14" s="5">
        <v>2714374.34</v>
      </c>
      <c r="E14" s="4">
        <v>2757943.27</v>
      </c>
      <c r="F14" s="12"/>
      <c r="G14" s="19"/>
      <c r="H14" s="6"/>
      <c r="I14" s="7"/>
      <c r="J14" s="6"/>
      <c r="K14" s="7"/>
      <c r="M14" s="2"/>
      <c r="N14" s="2"/>
      <c r="O14" s="2"/>
      <c r="P14" s="2"/>
    </row>
    <row r="15" spans="1:16" ht="12.75">
      <c r="A15" s="20">
        <v>36875</v>
      </c>
      <c r="B15" s="20"/>
      <c r="C15" s="24">
        <v>2342559</v>
      </c>
      <c r="D15" s="24"/>
      <c r="E15" s="22">
        <v>2342559</v>
      </c>
      <c r="F15" s="8">
        <f>SUM(E14:E15)</f>
        <v>5100502.27</v>
      </c>
      <c r="G15" s="19"/>
      <c r="H15" s="6"/>
      <c r="I15" s="7"/>
      <c r="J15" s="6"/>
      <c r="K15" s="7"/>
      <c r="M15" s="2"/>
      <c r="N15" s="2"/>
      <c r="O15" s="2"/>
      <c r="P15" s="2"/>
    </row>
    <row r="16" spans="1:16" ht="12.75">
      <c r="A16" s="3">
        <v>36189</v>
      </c>
      <c r="B16" s="3"/>
      <c r="C16" s="5">
        <v>1125267</v>
      </c>
      <c r="D16" s="5"/>
      <c r="E16" s="4">
        <v>1125267</v>
      </c>
      <c r="F16" s="12"/>
      <c r="G16" s="19"/>
      <c r="H16" s="6"/>
      <c r="I16" s="7"/>
      <c r="J16" s="6"/>
      <c r="K16" s="7"/>
      <c r="M16" s="2"/>
      <c r="N16" s="2"/>
      <c r="O16" s="2"/>
      <c r="P16" s="2"/>
    </row>
    <row r="17" spans="1:16" ht="12.75">
      <c r="A17" s="3">
        <v>36193</v>
      </c>
      <c r="B17" s="3"/>
      <c r="C17" s="5">
        <v>1483702</v>
      </c>
      <c r="D17" s="5"/>
      <c r="E17" s="4">
        <v>1483702</v>
      </c>
      <c r="F17" s="12"/>
      <c r="G17" s="19"/>
      <c r="H17" s="6"/>
      <c r="I17" s="7"/>
      <c r="J17" s="6"/>
      <c r="K17" s="7"/>
      <c r="M17" s="2"/>
      <c r="N17" s="2"/>
      <c r="O17" s="2"/>
      <c r="P17" s="2"/>
    </row>
    <row r="18" spans="1:16" ht="12.75">
      <c r="A18" s="3">
        <v>36197</v>
      </c>
      <c r="B18" s="3"/>
      <c r="C18" s="5">
        <v>1036529</v>
      </c>
      <c r="D18" s="5"/>
      <c r="E18" s="4">
        <v>1036529</v>
      </c>
      <c r="F18" s="12"/>
      <c r="G18" s="19"/>
      <c r="H18" s="6"/>
      <c r="I18" s="6"/>
      <c r="J18" s="6"/>
      <c r="K18" s="7"/>
      <c r="M18" s="2"/>
      <c r="N18" s="2"/>
      <c r="O18" s="2"/>
      <c r="P18" s="2"/>
    </row>
    <row r="19" spans="1:16" ht="12.75">
      <c r="A19" s="3">
        <v>36222</v>
      </c>
      <c r="B19" s="3"/>
      <c r="C19" s="5">
        <v>2923819</v>
      </c>
      <c r="D19" s="5"/>
      <c r="E19" s="4">
        <v>2923819</v>
      </c>
      <c r="F19" s="12"/>
      <c r="G19" s="19"/>
      <c r="H19" s="6"/>
      <c r="I19" s="7"/>
      <c r="J19" s="6"/>
      <c r="K19" s="7"/>
      <c r="M19" s="2"/>
      <c r="N19" s="2"/>
      <c r="O19" s="2"/>
      <c r="P19" s="2"/>
    </row>
    <row r="20" spans="1:16" ht="12.75">
      <c r="A20" s="3">
        <v>36428</v>
      </c>
      <c r="B20" s="3"/>
      <c r="C20" s="5">
        <v>798165</v>
      </c>
      <c r="D20" s="5"/>
      <c r="E20" s="4">
        <v>798165</v>
      </c>
      <c r="F20" s="12"/>
      <c r="G20" s="19"/>
      <c r="H20" s="6"/>
      <c r="I20" s="7"/>
      <c r="J20" s="6"/>
      <c r="K20" s="7"/>
      <c r="M20" s="2"/>
      <c r="N20" s="2"/>
      <c r="O20" s="2"/>
      <c r="P20" s="2"/>
    </row>
    <row r="21" spans="1:16" ht="12.75">
      <c r="A21" s="3">
        <v>36460</v>
      </c>
      <c r="B21" s="3"/>
      <c r="C21" s="5">
        <v>1401238.04</v>
      </c>
      <c r="D21" s="5"/>
      <c r="E21" s="4">
        <v>1401238.04</v>
      </c>
      <c r="F21" s="12"/>
      <c r="G21" s="19"/>
      <c r="H21" s="6"/>
      <c r="I21" s="7"/>
      <c r="J21" s="6"/>
      <c r="K21" s="7"/>
      <c r="M21" s="2"/>
      <c r="N21" s="2"/>
      <c r="O21" s="2"/>
      <c r="P21" s="2"/>
    </row>
    <row r="22" spans="1:16" ht="12.75">
      <c r="A22" s="20">
        <v>36511</v>
      </c>
      <c r="B22" s="20"/>
      <c r="C22" s="24">
        <v>543188</v>
      </c>
      <c r="D22" s="24"/>
      <c r="E22" s="22">
        <v>543188</v>
      </c>
      <c r="F22" s="25">
        <f>SUM(E16:E22)</f>
        <v>9311908.04</v>
      </c>
      <c r="G22" s="26">
        <f>F22-7000000</f>
        <v>2311908.039999999</v>
      </c>
      <c r="H22" s="13"/>
      <c r="I22" s="13"/>
      <c r="J22" s="13"/>
      <c r="K22" s="13"/>
      <c r="M22" s="2"/>
      <c r="N22" s="2"/>
      <c r="O22" s="2"/>
      <c r="P22" s="2"/>
    </row>
    <row r="23" spans="1:16" ht="12.75">
      <c r="A23" s="12" t="s">
        <v>5</v>
      </c>
      <c r="B23" s="12"/>
      <c r="C23" s="11">
        <f>AVERAGE(C4:C22)</f>
        <v>1260032.3668421053</v>
      </c>
      <c r="D23" s="27">
        <f>SUM(D4:D22)</f>
        <v>13953054.34</v>
      </c>
      <c r="E23" s="11">
        <f>AVERAGE(E4:E22)</f>
        <v>1994403.6478947366</v>
      </c>
      <c r="F23" s="13">
        <f>AVERAGE(F4:F22)</f>
        <v>7578733.862000001</v>
      </c>
      <c r="G23" s="28">
        <f>SUM(G4:G22)</f>
        <v>10132362.04</v>
      </c>
      <c r="H23" s="13"/>
      <c r="I23" s="13"/>
      <c r="J23" s="13"/>
      <c r="K23" s="13"/>
      <c r="M23" s="2"/>
      <c r="N23" s="2"/>
      <c r="O23" s="2"/>
      <c r="P23" s="2"/>
    </row>
    <row r="24" spans="1:16" ht="12.75">
      <c r="A24" s="12"/>
      <c r="B24" s="12"/>
      <c r="C24" s="11"/>
      <c r="D24" s="11"/>
      <c r="E24" s="12"/>
      <c r="F24" s="12"/>
      <c r="G24" s="29"/>
      <c r="H24" s="13"/>
      <c r="I24" s="13"/>
      <c r="J24" s="13"/>
      <c r="K24" s="13"/>
      <c r="M24" s="2"/>
      <c r="N24" s="2"/>
      <c r="O24" s="2"/>
      <c r="P24" s="2"/>
    </row>
    <row r="25" spans="1:16" ht="12.75">
      <c r="A25" s="12"/>
      <c r="B25" s="12" t="s">
        <v>14</v>
      </c>
      <c r="C25" s="11"/>
      <c r="D25" s="11">
        <f>D23/2</f>
        <v>6976527.17</v>
      </c>
      <c r="E25" s="12"/>
      <c r="F25" s="12"/>
      <c r="G25" s="11">
        <f>G23/2</f>
        <v>5066181.02</v>
      </c>
      <c r="H25" s="13"/>
      <c r="I25" s="13"/>
      <c r="J25" s="2"/>
      <c r="K25" s="2"/>
      <c r="M25" s="2"/>
      <c r="N25" s="2"/>
      <c r="O25" s="2"/>
      <c r="P25" s="2"/>
    </row>
    <row r="26" spans="1:16" ht="12.75">
      <c r="A26" s="12"/>
      <c r="B26" s="12"/>
      <c r="C26" s="11"/>
      <c r="D26" s="11"/>
      <c r="E26" s="12"/>
      <c r="F26" s="12"/>
      <c r="G26" s="12"/>
      <c r="H26" s="13"/>
      <c r="I26" s="13"/>
      <c r="J26" s="2"/>
      <c r="K26" s="2"/>
      <c r="M26" s="2"/>
      <c r="N26" s="2"/>
      <c r="O26" s="2"/>
      <c r="P26" s="2"/>
    </row>
    <row r="27" spans="1:16" ht="12.75">
      <c r="A27" s="12"/>
      <c r="B27" s="12" t="s">
        <v>15</v>
      </c>
      <c r="C27" s="11"/>
      <c r="D27" s="11">
        <f>SUM(C4:C22)/5</f>
        <v>4788122.994</v>
      </c>
      <c r="E27" s="12"/>
      <c r="F27" s="12"/>
      <c r="G27" s="12"/>
      <c r="H27" s="13"/>
      <c r="I27" s="13"/>
      <c r="J27" s="2"/>
      <c r="K27" s="2"/>
      <c r="M27" s="2"/>
      <c r="N27" s="2"/>
      <c r="O27" s="2"/>
      <c r="P27" s="2"/>
    </row>
    <row r="28" spans="1:16" ht="12.75">
      <c r="A28" s="12"/>
      <c r="B28" s="12"/>
      <c r="C28" s="11"/>
      <c r="D28" s="11"/>
      <c r="E28" s="12"/>
      <c r="F28" s="12"/>
      <c r="G28" s="12"/>
      <c r="H28" s="13"/>
      <c r="I28" s="13"/>
      <c r="J28" s="2"/>
      <c r="K28" s="2"/>
      <c r="M28" s="2"/>
      <c r="N28" s="2"/>
      <c r="O28" s="2"/>
      <c r="P28" s="2"/>
    </row>
    <row r="29" spans="1:16" ht="12.75">
      <c r="A29" s="12"/>
      <c r="B29" s="30" t="s">
        <v>7</v>
      </c>
      <c r="C29" s="31"/>
      <c r="D29" s="31">
        <f>SUM(C16:C22)</f>
        <v>9311908.04</v>
      </c>
      <c r="E29" s="12"/>
      <c r="F29" s="12"/>
      <c r="G29" s="12"/>
      <c r="H29" s="13"/>
      <c r="I29" s="13"/>
      <c r="J29" s="2"/>
      <c r="K29" s="2"/>
      <c r="M29" s="2"/>
      <c r="N29" s="2"/>
      <c r="O29" s="2"/>
      <c r="P29" s="2"/>
    </row>
    <row r="30" spans="1:16" ht="12.75">
      <c r="A30" s="12"/>
      <c r="B30" s="12"/>
      <c r="C30" s="11"/>
      <c r="D30" s="11"/>
      <c r="E30" s="12"/>
      <c r="F30" s="12"/>
      <c r="G30" s="12"/>
      <c r="H30" s="13"/>
      <c r="I30" s="13"/>
      <c r="J30" s="2"/>
      <c r="K30" s="2"/>
      <c r="M30" s="2"/>
      <c r="N30" s="2"/>
      <c r="O30" s="2"/>
      <c r="P30" s="2"/>
    </row>
    <row r="31" spans="1:16" ht="12.75">
      <c r="A31" s="12"/>
      <c r="B31" s="12"/>
      <c r="C31" s="11"/>
      <c r="D31" s="11"/>
      <c r="E31" s="12"/>
      <c r="F31" s="12"/>
      <c r="G31" s="12"/>
      <c r="H31" s="13"/>
      <c r="I31" s="13"/>
      <c r="J31" s="2"/>
      <c r="K31" s="2"/>
      <c r="M31" s="2"/>
      <c r="N31" s="2"/>
      <c r="O31" s="2"/>
      <c r="P31" s="2"/>
    </row>
    <row r="32" spans="1:16" ht="12.75">
      <c r="A32" s="15" t="s">
        <v>6</v>
      </c>
      <c r="B32" s="12"/>
      <c r="C32" s="11"/>
      <c r="D32" s="11"/>
      <c r="E32" s="12"/>
      <c r="F32" s="12"/>
      <c r="G32" s="12"/>
      <c r="H32" s="13"/>
      <c r="I32" s="13"/>
      <c r="J32" s="2"/>
      <c r="K32" s="2"/>
      <c r="M32" s="2"/>
      <c r="N32" s="2"/>
      <c r="O32" s="2"/>
      <c r="P32" s="2"/>
    </row>
    <row r="33" spans="1:16" ht="12.75">
      <c r="A33" s="12"/>
      <c r="B33" s="12"/>
      <c r="C33" s="11"/>
      <c r="D33" s="11"/>
      <c r="E33" s="12"/>
      <c r="F33" s="12"/>
      <c r="G33" s="12"/>
      <c r="H33" s="13"/>
      <c r="I33" s="13"/>
      <c r="J33" s="2"/>
      <c r="K33" s="2"/>
      <c r="M33" s="2"/>
      <c r="N33" s="2"/>
      <c r="O33" s="2"/>
      <c r="P33" s="2"/>
    </row>
    <row r="34" spans="1:16" ht="12.75">
      <c r="A34" s="12"/>
      <c r="B34" s="12"/>
      <c r="C34" s="16" t="s">
        <v>1</v>
      </c>
      <c r="D34" s="16" t="s">
        <v>2</v>
      </c>
      <c r="E34" s="17" t="s">
        <v>0</v>
      </c>
      <c r="F34" s="17"/>
      <c r="G34" s="18" t="s">
        <v>3</v>
      </c>
      <c r="H34" s="14"/>
      <c r="I34" s="14"/>
      <c r="J34" s="14"/>
      <c r="K34" s="14"/>
      <c r="M34" s="2"/>
      <c r="N34" s="2"/>
      <c r="O34" s="2"/>
      <c r="P34" s="2"/>
    </row>
    <row r="35" spans="1:16" ht="12.75">
      <c r="A35" s="12">
        <v>1998</v>
      </c>
      <c r="B35" s="12"/>
      <c r="C35" s="11">
        <v>269200</v>
      </c>
      <c r="D35" s="11"/>
      <c r="E35" s="32">
        <f aca="true" t="shared" si="0" ref="E35:E40">C35+D35</f>
        <v>269200</v>
      </c>
      <c r="F35" s="12"/>
      <c r="G35" s="19"/>
      <c r="H35" s="6"/>
      <c r="I35" s="6"/>
      <c r="J35" s="6"/>
      <c r="K35" s="6"/>
      <c r="M35" s="2"/>
      <c r="N35" s="2"/>
      <c r="O35" s="2"/>
      <c r="P35" s="2"/>
    </row>
    <row r="36" spans="1:16" ht="12.75">
      <c r="A36" s="12">
        <v>1999</v>
      </c>
      <c r="B36" s="12"/>
      <c r="C36" s="11">
        <v>8801017</v>
      </c>
      <c r="D36" s="11"/>
      <c r="E36" s="32">
        <f t="shared" si="0"/>
        <v>8801017</v>
      </c>
      <c r="F36" s="12"/>
      <c r="G36" s="33">
        <f>E36-7000000</f>
        <v>1801017</v>
      </c>
      <c r="H36" s="6"/>
      <c r="I36" s="7"/>
      <c r="J36" s="6"/>
      <c r="K36" s="7"/>
      <c r="M36" s="2"/>
      <c r="N36" s="2"/>
      <c r="O36" s="2"/>
      <c r="P36" s="2"/>
    </row>
    <row r="37" spans="1:16" ht="12.75">
      <c r="A37" s="12">
        <v>2000</v>
      </c>
      <c r="B37" s="12"/>
      <c r="C37" s="11">
        <v>2540794</v>
      </c>
      <c r="D37" s="11">
        <f>D14</f>
        <v>2714374.34</v>
      </c>
      <c r="E37" s="32">
        <f t="shared" si="0"/>
        <v>5255168.34</v>
      </c>
      <c r="F37" s="12"/>
      <c r="G37" s="19"/>
      <c r="H37" s="6"/>
      <c r="I37" s="7"/>
      <c r="J37" s="6"/>
      <c r="K37" s="7"/>
      <c r="M37" s="2"/>
      <c r="N37" s="2"/>
      <c r="O37" s="2"/>
      <c r="P37" s="2"/>
    </row>
    <row r="38" spans="1:16" ht="12.75">
      <c r="A38" s="12">
        <v>2001</v>
      </c>
      <c r="B38" s="12"/>
      <c r="C38" s="11">
        <v>4095822</v>
      </c>
      <c r="D38" s="11"/>
      <c r="E38" s="32">
        <f t="shared" si="0"/>
        <v>4095822</v>
      </c>
      <c r="F38" s="12"/>
      <c r="G38" s="19"/>
      <c r="H38" s="6"/>
      <c r="I38" s="7"/>
      <c r="J38" s="6"/>
      <c r="K38" s="7"/>
      <c r="M38" s="2"/>
      <c r="N38" s="2"/>
      <c r="O38" s="2"/>
      <c r="P38" s="2"/>
    </row>
    <row r="39" spans="1:16" ht="12.75">
      <c r="A39" s="12">
        <v>2002</v>
      </c>
      <c r="B39" s="12"/>
      <c r="C39" s="11">
        <v>6578420</v>
      </c>
      <c r="D39" s="11"/>
      <c r="E39" s="32">
        <f t="shared" si="0"/>
        <v>6578420</v>
      </c>
      <c r="F39" s="12"/>
      <c r="G39" s="19"/>
      <c r="H39" s="6"/>
      <c r="I39" s="7"/>
      <c r="J39" s="6"/>
      <c r="K39" s="6"/>
      <c r="M39" s="2"/>
      <c r="N39" s="2"/>
      <c r="O39" s="2"/>
      <c r="P39" s="2"/>
    </row>
    <row r="40" spans="1:16" ht="12.75">
      <c r="A40" s="34">
        <v>2003</v>
      </c>
      <c r="B40" s="34"/>
      <c r="C40" s="35">
        <v>5332412</v>
      </c>
      <c r="D40" s="35">
        <f>D7</f>
        <v>11238680</v>
      </c>
      <c r="E40" s="36">
        <f t="shared" si="0"/>
        <v>16571092</v>
      </c>
      <c r="F40" s="34"/>
      <c r="G40" s="37">
        <f>E40-7000000</f>
        <v>9571092</v>
      </c>
      <c r="H40" s="6"/>
      <c r="I40" s="7"/>
      <c r="J40" s="6"/>
      <c r="K40" s="7"/>
      <c r="M40" s="2"/>
      <c r="N40" s="2"/>
      <c r="O40" s="2"/>
      <c r="P40" s="2"/>
    </row>
    <row r="41" spans="1:16" ht="12.75">
      <c r="A41" s="12" t="s">
        <v>5</v>
      </c>
      <c r="B41" s="12"/>
      <c r="C41" s="11">
        <f>AVERAGE(C35:C40)</f>
        <v>4602944.166666667</v>
      </c>
      <c r="D41" s="11">
        <f>SUM(D35:D40)</f>
        <v>13953054.34</v>
      </c>
      <c r="E41" s="11">
        <f>AVERAGE(E35:E40)</f>
        <v>6928453.223333334</v>
      </c>
      <c r="F41" s="12"/>
      <c r="G41" s="11">
        <f>SUM(G35:G40)</f>
        <v>11372109</v>
      </c>
      <c r="H41" s="6"/>
      <c r="I41" s="7"/>
      <c r="J41" s="6"/>
      <c r="K41" s="7"/>
      <c r="M41" s="2"/>
      <c r="N41" s="2"/>
      <c r="O41" s="2"/>
      <c r="P41" s="2"/>
    </row>
    <row r="42" spans="1:16" ht="12.75">
      <c r="A42" s="12"/>
      <c r="B42" s="12"/>
      <c r="C42" s="11"/>
      <c r="D42" s="11"/>
      <c r="E42" s="12"/>
      <c r="F42" s="12"/>
      <c r="G42" s="12"/>
      <c r="H42" s="6"/>
      <c r="I42" s="6"/>
      <c r="J42" s="6"/>
      <c r="K42" s="6"/>
      <c r="M42" s="2"/>
      <c r="N42" s="2"/>
      <c r="O42" s="2"/>
      <c r="P42" s="2"/>
    </row>
    <row r="43" spans="1:16" ht="12.75">
      <c r="A43" s="12"/>
      <c r="B43" s="12" t="s">
        <v>14</v>
      </c>
      <c r="C43" s="11"/>
      <c r="D43" s="11">
        <f>D41/2</f>
        <v>6976527.17</v>
      </c>
      <c r="E43" s="12"/>
      <c r="F43" s="12"/>
      <c r="G43" s="11">
        <f>G41/2</f>
        <v>5686054.5</v>
      </c>
      <c r="H43" s="6"/>
      <c r="I43" s="6"/>
      <c r="J43" s="6"/>
      <c r="K43" s="6"/>
      <c r="M43" s="2"/>
      <c r="N43" s="2"/>
      <c r="O43" s="2"/>
      <c r="P43" s="2"/>
    </row>
    <row r="44" spans="1:16" ht="12.75">
      <c r="A44" s="12"/>
      <c r="B44" s="12"/>
      <c r="C44" s="11"/>
      <c r="D44" s="11"/>
      <c r="E44" s="12"/>
      <c r="F44" s="12"/>
      <c r="G44" s="12"/>
      <c r="H44" s="6"/>
      <c r="I44" s="7"/>
      <c r="J44" s="6"/>
      <c r="K44" s="7"/>
      <c r="M44" s="2"/>
      <c r="N44" s="2"/>
      <c r="O44" s="2"/>
      <c r="P44" s="2"/>
    </row>
    <row r="45" spans="1:16" ht="12.75">
      <c r="A45" s="12"/>
      <c r="B45" s="12" t="s">
        <v>15</v>
      </c>
      <c r="C45" s="11">
        <f>C41</f>
        <v>4602944.166666667</v>
      </c>
      <c r="D45" s="11"/>
      <c r="E45" s="12"/>
      <c r="F45" s="12"/>
      <c r="G45" s="12"/>
      <c r="H45" s="6"/>
      <c r="I45" s="7"/>
      <c r="J45" s="6"/>
      <c r="K45" s="7"/>
      <c r="M45" s="2"/>
      <c r="N45" s="2"/>
      <c r="O45" s="2"/>
      <c r="P45" s="2"/>
    </row>
    <row r="46" spans="1:16" ht="12.75">
      <c r="A46" s="12"/>
      <c r="B46" s="12"/>
      <c r="C46" s="11"/>
      <c r="D46" s="11"/>
      <c r="E46" s="12"/>
      <c r="F46" s="12"/>
      <c r="G46" s="12"/>
      <c r="H46" s="6"/>
      <c r="I46" s="7"/>
      <c r="J46" s="6"/>
      <c r="K46" s="7"/>
      <c r="M46" s="2"/>
      <c r="N46" s="2"/>
      <c r="O46" s="2"/>
      <c r="P46" s="2"/>
    </row>
    <row r="47" spans="2:16" ht="12.75">
      <c r="B47" s="9" t="s">
        <v>7</v>
      </c>
      <c r="C47" s="10">
        <f>C36</f>
        <v>8801017</v>
      </c>
      <c r="H47" s="6"/>
      <c r="I47" s="7"/>
      <c r="J47" s="6"/>
      <c r="K47" s="7"/>
      <c r="M47" s="2"/>
      <c r="N47" s="2"/>
      <c r="O47" s="2"/>
      <c r="P47" s="2"/>
    </row>
    <row r="48" spans="8:16" ht="12.75">
      <c r="H48" s="6"/>
      <c r="I48" s="7"/>
      <c r="J48" s="6"/>
      <c r="K48" s="7"/>
      <c r="M48" s="2"/>
      <c r="N48" s="2"/>
      <c r="O48" s="2"/>
      <c r="P48" s="2"/>
    </row>
    <row r="49" spans="1:16" ht="12.75">
      <c r="A49" s="12"/>
      <c r="B49" s="38">
        <v>1998</v>
      </c>
      <c r="C49" s="39">
        <v>269200</v>
      </c>
      <c r="D49" s="38"/>
      <c r="H49" s="6"/>
      <c r="I49" s="7"/>
      <c r="J49" s="6"/>
      <c r="K49" s="7"/>
      <c r="M49" s="2"/>
      <c r="N49" s="2"/>
      <c r="O49" s="2"/>
      <c r="P49" s="2"/>
    </row>
    <row r="50" spans="1:16" ht="12.75">
      <c r="A50" s="12"/>
      <c r="B50" s="38">
        <v>1999</v>
      </c>
      <c r="C50" s="39">
        <v>8801017</v>
      </c>
      <c r="D50" s="38"/>
      <c r="H50" s="6"/>
      <c r="I50" s="7"/>
      <c r="J50" s="6"/>
      <c r="K50" s="7"/>
      <c r="M50" s="2"/>
      <c r="N50" s="2"/>
      <c r="O50" s="2"/>
      <c r="P50" s="2"/>
    </row>
    <row r="51" spans="1:16" ht="12.75">
      <c r="A51" s="12"/>
      <c r="B51" s="38">
        <v>2000</v>
      </c>
      <c r="C51" s="39">
        <v>2540794</v>
      </c>
      <c r="D51" s="38"/>
      <c r="H51" s="6"/>
      <c r="I51" s="7"/>
      <c r="J51" s="6"/>
      <c r="K51" s="7"/>
      <c r="M51" s="2"/>
      <c r="N51" s="2"/>
      <c r="O51" s="2"/>
      <c r="P51" s="2"/>
    </row>
    <row r="52" spans="1:16" ht="12.75">
      <c r="A52" s="12"/>
      <c r="B52" s="38">
        <v>2001</v>
      </c>
      <c r="C52" s="39">
        <v>4095822</v>
      </c>
      <c r="D52" s="38"/>
      <c r="H52" s="13"/>
      <c r="I52" s="13"/>
      <c r="J52" s="2"/>
      <c r="K52" s="2"/>
      <c r="M52" s="2"/>
      <c r="N52" s="2"/>
      <c r="O52" s="2"/>
      <c r="P52" s="2"/>
    </row>
    <row r="53" spans="1:16" ht="12.75">
      <c r="A53" s="12"/>
      <c r="B53" s="38">
        <v>2002</v>
      </c>
      <c r="C53" s="39">
        <v>6578420</v>
      </c>
      <c r="D53" s="38"/>
      <c r="H53" s="13"/>
      <c r="I53" s="13"/>
      <c r="J53" s="2"/>
      <c r="K53" s="2"/>
      <c r="M53" s="2"/>
      <c r="N53" s="2"/>
      <c r="O53" s="2"/>
      <c r="P53" s="2"/>
    </row>
    <row r="54" spans="1:16" ht="12.75">
      <c r="A54" s="12"/>
      <c r="B54" s="40">
        <v>2003</v>
      </c>
      <c r="C54" s="41">
        <v>5332412</v>
      </c>
      <c r="D54" s="38"/>
      <c r="H54" s="13"/>
      <c r="I54" s="13"/>
      <c r="J54" s="2"/>
      <c r="K54" s="2"/>
      <c r="M54" s="2"/>
      <c r="N54" s="2"/>
      <c r="O54" s="2"/>
      <c r="P54" s="2"/>
    </row>
    <row r="55" spans="1:16" ht="12.75">
      <c r="A55" s="12"/>
      <c r="B55" s="45" t="s">
        <v>9</v>
      </c>
      <c r="C55" s="46">
        <f>AVERAGE(C49:C54)</f>
        <v>4602944.166666667</v>
      </c>
      <c r="D55" s="38"/>
      <c r="H55" s="13"/>
      <c r="I55" s="13"/>
      <c r="J55" s="2"/>
      <c r="K55" s="2"/>
      <c r="M55" s="2"/>
      <c r="N55" s="2"/>
      <c r="O55" s="2"/>
      <c r="P55" s="2"/>
    </row>
    <row r="56" spans="1:16" ht="12.75">
      <c r="A56" s="12"/>
      <c r="B56" s="38" t="s">
        <v>10</v>
      </c>
      <c r="C56" s="42">
        <f>+STDEV(C49:C55)</f>
        <v>2749224.6878544022</v>
      </c>
      <c r="D56" s="42"/>
      <c r="H56" s="13"/>
      <c r="I56" s="13"/>
      <c r="J56" s="2"/>
      <c r="K56" s="2"/>
      <c r="M56" s="2"/>
      <c r="N56" s="2"/>
      <c r="O56" s="2"/>
      <c r="P56" s="2"/>
    </row>
    <row r="57" spans="1:16" ht="12.75">
      <c r="A57" s="12"/>
      <c r="B57" s="38" t="s">
        <v>11</v>
      </c>
      <c r="C57" s="42">
        <f>+CONFIDENCE(0.05,C56,6)</f>
        <v>2199796.140520552</v>
      </c>
      <c r="D57" s="42"/>
      <c r="H57" s="13"/>
      <c r="I57" s="13"/>
      <c r="J57" s="2"/>
      <c r="K57" s="2"/>
      <c r="M57" s="2"/>
      <c r="N57" s="2"/>
      <c r="O57" s="2"/>
      <c r="P57" s="2"/>
    </row>
    <row r="58" spans="1:16" ht="12.75">
      <c r="A58" s="12"/>
      <c r="B58" s="38"/>
      <c r="C58" s="43" t="s">
        <v>12</v>
      </c>
      <c r="D58" s="44">
        <f>+C55+C57</f>
        <v>6802740.307187219</v>
      </c>
      <c r="H58" s="13"/>
      <c r="I58" s="13"/>
      <c r="J58" s="2"/>
      <c r="K58" s="2"/>
      <c r="M58" s="2"/>
      <c r="N58" s="2"/>
      <c r="O58" s="2"/>
      <c r="P58" s="2"/>
    </row>
    <row r="59" spans="1:16" ht="12.75">
      <c r="A59" s="12"/>
      <c r="B59" s="38"/>
      <c r="C59" s="43" t="s">
        <v>13</v>
      </c>
      <c r="D59" s="43">
        <f>+C55-C57</f>
        <v>2403148.026146115</v>
      </c>
      <c r="H59" s="13"/>
      <c r="I59" s="13"/>
      <c r="J59" s="2"/>
      <c r="K59" s="2"/>
      <c r="M59" s="2"/>
      <c r="N59" s="2"/>
      <c r="O59" s="2"/>
      <c r="P59" s="2"/>
    </row>
    <row r="60" spans="8:16" ht="12.75">
      <c r="H60" s="13"/>
      <c r="I60" s="13"/>
      <c r="J60" s="2"/>
      <c r="K60" s="2"/>
      <c r="M60" s="2"/>
      <c r="N60" s="2"/>
      <c r="O60" s="2"/>
      <c r="P60" s="2"/>
    </row>
    <row r="61" spans="8:16" ht="12.75">
      <c r="H61" s="13"/>
      <c r="I61" s="13"/>
      <c r="J61" s="2"/>
      <c r="K61" s="2"/>
      <c r="M61" s="2"/>
      <c r="N61" s="2"/>
      <c r="O61" s="2"/>
      <c r="P61" s="2"/>
    </row>
  </sheetData>
  <printOptions horizontalCentered="1" verticalCentered="1"/>
  <pageMargins left="0.7" right="0.47" top="1.09" bottom="1.33" header="0.5" footer="0.42"/>
  <pageSetup fitToHeight="1" fitToWidth="1" horizontalDpi="300" verticalDpi="300" orientation="portrait" scale="83" r:id="rId1"/>
  <headerFooter alignWithMargins="0">
    <oddHeader>&amp;R&amp;"Arial,Bold"Mr. Russell's analysis of storm data per Data Request Repsone No. 58</oddHeader>
    <oddFooter>&amp;LFirst Exhibit to the 
Prefiled Rebuttal Testimony of
Susan McLain&amp;RExhibit No. ___(SML-10)
Page 1 of 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2004-11-02T09:36:25Z</cp:lastPrinted>
  <dcterms:created xsi:type="dcterms:W3CDTF">2004-08-26T00:30:56Z</dcterms:created>
  <dcterms:modified xsi:type="dcterms:W3CDTF">2004-11-05T00:20:08Z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