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2.xml" ContentType="application/vnd.openxmlformats-officedocument.spreadsheetml.table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GRC\Gas GRC 2024\FILED\Initial (Filed 2-15-24)\John Taylor\Exhibits\"/>
    </mc:Choice>
  </mc:AlternateContent>
  <bookViews>
    <workbookView xWindow="0" yWindow="0" windowWidth="28800" windowHeight="12300" tabRatio="861"/>
  </bookViews>
  <sheets>
    <sheet name="Cover" sheetId="1" r:id="rId1"/>
    <sheet name="A-RR Cross-Reference " sheetId="2" r:id="rId2"/>
    <sheet name="B - COS Results (PSE)" sheetId="3" r:id="rId3"/>
    <sheet name="B - COS Results (WAC)" sheetId="4" r:id="rId4"/>
    <sheet name="C-COS Allocation Factors (PSE)" sheetId="5" r:id="rId5"/>
    <sheet name="C-COS Allocation Factors (WAC)" sheetId="6" r:id="rId6"/>
    <sheet name="D-Summary of Adjustments" sheetId="7" r:id="rId7"/>
    <sheet name="E-Summary of Results (PSE)" sheetId="8" r:id="rId8"/>
    <sheet name="E-Summary of Results (WAC)" sheetId="9" r:id="rId9"/>
  </sheets>
  <externalReferences>
    <externalReference r:id="rId10"/>
    <externalReference r:id="rId11"/>
  </externalReferences>
  <definedNames>
    <definedName name="_xlnm._FilterDatabase" localSheetId="1" hidden="1">'A-RR Cross-Reference '!$A$6:$CL$499</definedName>
    <definedName name="Alloc_Factor_Name" localSheetId="3">'[1]Input-Allocators'!$B$32:$B$87</definedName>
    <definedName name="Alloc_Factor_Name" localSheetId="5">'[1]Input-Allocators'!$B$32:$B$87</definedName>
    <definedName name="Alloc_Factor_Name" localSheetId="8">'[1]Input-Allocators'!$B$32:$B$87</definedName>
    <definedName name="Alloc_Factor_Name">'[2]Input-Allocators'!$B$32:$B$87</definedName>
    <definedName name="Check_Limit" localSheetId="3">'[1]General Inputs'!$D$32</definedName>
    <definedName name="Check_Limit" localSheetId="5">'[1]General Inputs'!$D$32</definedName>
    <definedName name="Check_Limit" localSheetId="8">'[1]General Inputs'!$D$32</definedName>
    <definedName name="Check_Limit">'[2]General Inputs'!$D$32</definedName>
    <definedName name="Class_Factor_Names" localSheetId="3">'[1]Input-Allocators'!$B$19:$B$24</definedName>
    <definedName name="Class_Factor_Names" localSheetId="5">'[1]Input-Allocators'!$B$19:$B$24</definedName>
    <definedName name="Class_Factor_Names" localSheetId="8">'[1]Input-Allocators'!$B$19:$B$24</definedName>
    <definedName name="Class_Factor_Names">'[2]Input-Allocators'!$B$19:$B$24</definedName>
    <definedName name="Func_Factor_Name" localSheetId="3">'[1]Input-Allocators'!$B$9:$B$16</definedName>
    <definedName name="Func_Factor_Name" localSheetId="5">'[1]Input-Allocators'!$B$9:$B$16</definedName>
    <definedName name="Func_Factor_Name" localSheetId="8">'[1]Input-Allocators'!$B$9:$B$16</definedName>
    <definedName name="Func_Factor_Name">'[2]Input-Allocators'!$B$9:$B$16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1">'A-RR Cross-Reference '!$A$3:$CL$499</definedName>
    <definedName name="_xlnm.Print_Area" localSheetId="2">'B - COS Results (PSE)'!$A$1:$M$502</definedName>
    <definedName name="_xlnm.Print_Area" localSheetId="3">'B - COS Results (WAC)'!$A$1:$M$502</definedName>
    <definedName name="_xlnm.Print_Area" localSheetId="0">Cover!$A$1:$J$36</definedName>
    <definedName name="_xlnm.Print_Area" localSheetId="6">'D-Summary of Adjustments'!$B$1:$J$109</definedName>
    <definedName name="_xlnm.Print_Area" localSheetId="7">'E-Summary of Results (PSE)'!$A$1:$L$34</definedName>
    <definedName name="_xlnm.Print_Titles" localSheetId="1">'A-RR Cross-Reference '!$A:$D,'A-RR Cross-Reference '!$3:$7</definedName>
    <definedName name="_xlnm.Print_Titles" localSheetId="2">'B - COS Results (PSE)'!$A:$D,'B - COS Results (PSE)'!$1:$4</definedName>
    <definedName name="_xlnm.Print_Titles" localSheetId="3">'B - COS Results (WAC)'!$A:$D,'B - COS Results (WAC)'!$1:$4</definedName>
    <definedName name="_xlnm.Print_Titles" localSheetId="4">'C-COS Allocation Factors (PSE)'!$A:$D,'C-COS Allocation Factors (PSE)'!$1:$4</definedName>
    <definedName name="_xlnm.Print_Titles" localSheetId="5">'C-COS Allocation Factors (WAC)'!$A:$D,'C-COS Allocation Factors (WAC)'!$1:$4</definedName>
    <definedName name="_xlnm.Print_Titles" localSheetId="6">'D-Summary of Adjustments'!$1:$10</definedName>
    <definedName name="ROR_System" localSheetId="3">'[1]General Inputs'!$D$19</definedName>
    <definedName name="ROR_System" localSheetId="5">'[1]General Inputs'!$D$19</definedName>
    <definedName name="ROR_System" localSheetId="8">'[1]General Inputs'!$D$19</definedName>
    <definedName name="ROR_System">'[2]General Inputs'!$D$19</definedName>
    <definedName name="TOTALCustomerSheets" localSheetId="3">OFFSET('[1]Required Sheets'!$I$24:$I$35,,,12-COUNTBLANK('[1]Required Sheets'!$I$24:$I$35))</definedName>
    <definedName name="TOTALCustomerSheets" localSheetId="5">OFFSET('[1]Required Sheets'!$I$24:$I$35,,,12-COUNTBLANK('[1]Required Sheets'!$I$24:$I$35))</definedName>
    <definedName name="TOTALCustomerSheets" localSheetId="8">OFFSET('[1]Required Sheets'!$I$24:$I$35,,,12-COUNTBLANK('[1]Required Sheets'!$I$24:$I$35))</definedName>
    <definedName name="TOTALCustomerSheets">OFFSET('[2]Required Sheets'!$I$24:$I$35,,,12-COUNTBLANK('[2]Required Sheets'!$I$24:$I$35))</definedName>
    <definedName name="TOTALDemandSheets" localSheetId="3">OFFSET('[1]Required Sheets'!$G$24:$G$35,,,12-COUNTBLANK('[1]Required Sheets'!$G$24:$G$35))</definedName>
    <definedName name="TOTALDemandSheets" localSheetId="5">OFFSET('[1]Required Sheets'!$G$24:$G$35,,,12-COUNTBLANK('[1]Required Sheets'!$G$24:$G$35))</definedName>
    <definedName name="TOTALDemandSheets" localSheetId="8">OFFSET('[1]Required Sheets'!$G$24:$G$35,,,12-COUNTBLANK('[1]Required Sheets'!$G$24:$G$35))</definedName>
    <definedName name="TOTALDemandSheets">OFFSET('[2]Required Sheets'!$G$24:$G$35,,,12-COUNTBLANK('[2]Required Sheets'!$G$24:$G$35))</definedName>
    <definedName name="TOTALECSheets" localSheetId="3">OFFSET('[1]Required Sheets'!$H$24:$H$35,,,12-COUNTBLANK('[1]Required Sheets'!$H$24:$H$35))</definedName>
    <definedName name="TOTALECSheets" localSheetId="5">OFFSET('[1]Required Sheets'!$H$24:$H$35,,,12-COUNTBLANK('[1]Required Sheets'!$H$24:$H$35))</definedName>
    <definedName name="TOTALECSheets" localSheetId="8">OFFSET('[1]Required Sheets'!$H$24:$H$35,,,12-COUNTBLANK('[1]Required Sheets'!$H$24:$H$35))</definedName>
    <definedName name="TOTALECSheets">OFFSET('[2]Required Sheets'!$H$24:$H$35,,,12-COUNTBLANK('[2]Required Sheets'!$H$24:$H$35))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9" l="1"/>
  <c r="G28" i="9"/>
  <c r="L20" i="9"/>
  <c r="K17" i="9"/>
  <c r="J28" i="9"/>
  <c r="F28" i="9"/>
  <c r="K21" i="9"/>
  <c r="J21" i="9"/>
  <c r="G21" i="9"/>
  <c r="F21" i="9"/>
  <c r="D14" i="9"/>
  <c r="B13" i="9"/>
  <c r="B14" i="9" s="1"/>
  <c r="B15" i="9" s="1"/>
  <c r="B16" i="9" s="1"/>
  <c r="B17" i="9" s="1"/>
  <c r="B18" i="9" s="1"/>
  <c r="B19" i="9" s="1"/>
  <c r="B20" i="9" s="1"/>
  <c r="B21" i="9" s="1"/>
  <c r="B23" i="9" s="1"/>
  <c r="B24" i="9" s="1"/>
  <c r="B26" i="9" s="1"/>
  <c r="B28" i="9" s="1"/>
  <c r="B29" i="9" s="1"/>
  <c r="B31" i="9" s="1"/>
  <c r="B32" i="9" s="1"/>
  <c r="K14" i="9"/>
  <c r="K18" i="9" s="1"/>
  <c r="J14" i="9"/>
  <c r="I14" i="9"/>
  <c r="H14" i="9"/>
  <c r="G14" i="9"/>
  <c r="F14" i="9"/>
  <c r="E14" i="9"/>
  <c r="L12" i="9"/>
  <c r="J28" i="8"/>
  <c r="I28" i="8"/>
  <c r="F28" i="8"/>
  <c r="E28" i="8"/>
  <c r="L26" i="8"/>
  <c r="L20" i="8"/>
  <c r="J21" i="8"/>
  <c r="I21" i="8"/>
  <c r="F21" i="8"/>
  <c r="F31" i="8" s="1"/>
  <c r="E21" i="8"/>
  <c r="E31" i="8" s="1"/>
  <c r="H14" i="8"/>
  <c r="B14" i="8"/>
  <c r="B15" i="8" s="1"/>
  <c r="B16" i="8" s="1"/>
  <c r="B17" i="8" s="1"/>
  <c r="B18" i="8" s="1"/>
  <c r="B19" i="8" s="1"/>
  <c r="B20" i="8" s="1"/>
  <c r="B21" i="8" s="1"/>
  <c r="B23" i="8" s="1"/>
  <c r="B24" i="8" s="1"/>
  <c r="B26" i="8" s="1"/>
  <c r="B28" i="8" s="1"/>
  <c r="B29" i="8" s="1"/>
  <c r="B31" i="8" s="1"/>
  <c r="B32" i="8" s="1"/>
  <c r="B13" i="8"/>
  <c r="K14" i="8"/>
  <c r="J14" i="8"/>
  <c r="I14" i="8"/>
  <c r="G14" i="8"/>
  <c r="F14" i="8"/>
  <c r="E14" i="8"/>
  <c r="D14" i="8"/>
  <c r="B18" i="7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6" i="7"/>
  <c r="B17" i="7" s="1"/>
  <c r="B15" i="7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9" i="6" s="1"/>
  <c r="A48" i="6" s="1"/>
  <c r="P5" i="6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9" i="5" s="1"/>
  <c r="A48" i="5" s="1"/>
  <c r="P5" i="5"/>
  <c r="M499" i="4"/>
  <c r="L497" i="4"/>
  <c r="I497" i="4"/>
  <c r="H497" i="4"/>
  <c r="E497" i="4"/>
  <c r="M497" i="4" s="1"/>
  <c r="K497" i="4"/>
  <c r="J497" i="4"/>
  <c r="G497" i="4"/>
  <c r="F497" i="4"/>
  <c r="M496" i="4"/>
  <c r="M494" i="4"/>
  <c r="M493" i="4"/>
  <c r="M492" i="4"/>
  <c r="L495" i="4"/>
  <c r="I495" i="4"/>
  <c r="H495" i="4"/>
  <c r="M491" i="4"/>
  <c r="M489" i="4"/>
  <c r="J495" i="4"/>
  <c r="F495" i="4"/>
  <c r="M488" i="4"/>
  <c r="L485" i="4"/>
  <c r="L487" i="4" s="1"/>
  <c r="I485" i="4"/>
  <c r="I487" i="4" s="1"/>
  <c r="H485" i="4"/>
  <c r="E485" i="4"/>
  <c r="M485" i="4" s="1"/>
  <c r="K485" i="4"/>
  <c r="J485" i="4"/>
  <c r="G485" i="4"/>
  <c r="F485" i="4"/>
  <c r="M483" i="4"/>
  <c r="M482" i="4"/>
  <c r="M481" i="4"/>
  <c r="M480" i="4"/>
  <c r="M479" i="4"/>
  <c r="G478" i="4"/>
  <c r="M477" i="4"/>
  <c r="K478" i="4"/>
  <c r="J478" i="4"/>
  <c r="F478" i="4"/>
  <c r="L478" i="4"/>
  <c r="I478" i="4"/>
  <c r="H478" i="4"/>
  <c r="E478" i="4"/>
  <c r="L473" i="4"/>
  <c r="K473" i="4"/>
  <c r="J473" i="4"/>
  <c r="I473" i="4"/>
  <c r="H473" i="4"/>
  <c r="G473" i="4"/>
  <c r="F473" i="4"/>
  <c r="E473" i="4"/>
  <c r="M473" i="4" s="1"/>
  <c r="M472" i="4"/>
  <c r="K470" i="4"/>
  <c r="M469" i="4"/>
  <c r="M468" i="4"/>
  <c r="M467" i="4"/>
  <c r="L470" i="4"/>
  <c r="J470" i="4"/>
  <c r="I470" i="4"/>
  <c r="H470" i="4"/>
  <c r="G470" i="4"/>
  <c r="F470" i="4"/>
  <c r="E470" i="4"/>
  <c r="L465" i="4"/>
  <c r="K465" i="4"/>
  <c r="J465" i="4"/>
  <c r="I465" i="4"/>
  <c r="H465" i="4"/>
  <c r="G465" i="4"/>
  <c r="F465" i="4"/>
  <c r="E465" i="4"/>
  <c r="M465" i="4" s="1"/>
  <c r="M464" i="4"/>
  <c r="L463" i="4"/>
  <c r="K463" i="4"/>
  <c r="J463" i="4"/>
  <c r="I463" i="4"/>
  <c r="H463" i="4"/>
  <c r="G463" i="4"/>
  <c r="F463" i="4"/>
  <c r="E463" i="4"/>
  <c r="M463" i="4" s="1"/>
  <c r="M462" i="4"/>
  <c r="M459" i="4"/>
  <c r="M458" i="4"/>
  <c r="M457" i="4"/>
  <c r="M456" i="4"/>
  <c r="L461" i="4"/>
  <c r="K461" i="4"/>
  <c r="J461" i="4"/>
  <c r="I461" i="4"/>
  <c r="H461" i="4"/>
  <c r="G461" i="4"/>
  <c r="F461" i="4"/>
  <c r="M455" i="4"/>
  <c r="M453" i="4"/>
  <c r="M451" i="4"/>
  <c r="M450" i="4"/>
  <c r="M449" i="4"/>
  <c r="M448" i="4"/>
  <c r="M447" i="4"/>
  <c r="M445" i="4"/>
  <c r="M443" i="4"/>
  <c r="K452" i="4"/>
  <c r="G452" i="4"/>
  <c r="M442" i="4"/>
  <c r="M441" i="4"/>
  <c r="L452" i="4"/>
  <c r="J452" i="4"/>
  <c r="H452" i="4"/>
  <c r="F452" i="4"/>
  <c r="M437" i="4"/>
  <c r="M434" i="4"/>
  <c r="M433" i="4"/>
  <c r="M430" i="4"/>
  <c r="M429" i="4"/>
  <c r="F438" i="4"/>
  <c r="M425" i="4"/>
  <c r="J438" i="4"/>
  <c r="K438" i="4"/>
  <c r="I438" i="4"/>
  <c r="G438" i="4"/>
  <c r="E438" i="4"/>
  <c r="L421" i="4"/>
  <c r="K421" i="4"/>
  <c r="J421" i="4"/>
  <c r="I421" i="4"/>
  <c r="H421" i="4"/>
  <c r="G421" i="4"/>
  <c r="F421" i="4"/>
  <c r="E421" i="4"/>
  <c r="M421" i="4" s="1"/>
  <c r="M420" i="4"/>
  <c r="M419" i="4"/>
  <c r="M418" i="4"/>
  <c r="M417" i="4"/>
  <c r="M416" i="4"/>
  <c r="M415" i="4"/>
  <c r="M414" i="4"/>
  <c r="M413" i="4"/>
  <c r="M412" i="4"/>
  <c r="M410" i="4"/>
  <c r="M409" i="4"/>
  <c r="M408" i="4"/>
  <c r="M407" i="4"/>
  <c r="M406" i="4"/>
  <c r="M404" i="4"/>
  <c r="M402" i="4"/>
  <c r="M401" i="4"/>
  <c r="M400" i="4"/>
  <c r="M399" i="4"/>
  <c r="M398" i="4"/>
  <c r="M396" i="4"/>
  <c r="M394" i="4"/>
  <c r="M393" i="4"/>
  <c r="M392" i="4"/>
  <c r="M390" i="4"/>
  <c r="M388" i="4"/>
  <c r="M387" i="4"/>
  <c r="M386" i="4"/>
  <c r="M385" i="4"/>
  <c r="M384" i="4"/>
  <c r="M383" i="4"/>
  <c r="M382" i="4"/>
  <c r="M381" i="4"/>
  <c r="M380" i="4"/>
  <c r="L411" i="4"/>
  <c r="J411" i="4"/>
  <c r="H411" i="4"/>
  <c r="F411" i="4"/>
  <c r="M377" i="4"/>
  <c r="M376" i="4"/>
  <c r="I378" i="4"/>
  <c r="M374" i="4"/>
  <c r="L378" i="4"/>
  <c r="K378" i="4"/>
  <c r="J378" i="4"/>
  <c r="H378" i="4"/>
  <c r="G378" i="4"/>
  <c r="F378" i="4"/>
  <c r="L372" i="4"/>
  <c r="K372" i="4"/>
  <c r="J372" i="4"/>
  <c r="I372" i="4"/>
  <c r="H372" i="4"/>
  <c r="G372" i="4"/>
  <c r="F372" i="4"/>
  <c r="E372" i="4"/>
  <c r="M371" i="4"/>
  <c r="M370" i="4"/>
  <c r="M369" i="4"/>
  <c r="L368" i="4"/>
  <c r="K368" i="4"/>
  <c r="J368" i="4"/>
  <c r="I368" i="4"/>
  <c r="H368" i="4"/>
  <c r="G368" i="4"/>
  <c r="F368" i="4"/>
  <c r="E368" i="4"/>
  <c r="M368" i="4" s="1"/>
  <c r="M367" i="4"/>
  <c r="M366" i="4"/>
  <c r="M365" i="4"/>
  <c r="M364" i="4"/>
  <c r="M363" i="4"/>
  <c r="M362" i="4"/>
  <c r="K361" i="4"/>
  <c r="G361" i="4"/>
  <c r="L361" i="4"/>
  <c r="J361" i="4"/>
  <c r="I361" i="4"/>
  <c r="H361" i="4"/>
  <c r="F361" i="4"/>
  <c r="E361" i="4"/>
  <c r="M361" i="4" s="1"/>
  <c r="G359" i="4"/>
  <c r="M358" i="4"/>
  <c r="K359" i="4"/>
  <c r="M357" i="4"/>
  <c r="M356" i="4"/>
  <c r="M355" i="4"/>
  <c r="L359" i="4"/>
  <c r="J359" i="4"/>
  <c r="I359" i="4"/>
  <c r="H359" i="4"/>
  <c r="F359" i="4"/>
  <c r="E359" i="4"/>
  <c r="M353" i="4"/>
  <c r="L352" i="4"/>
  <c r="K352" i="4"/>
  <c r="J352" i="4"/>
  <c r="I352" i="4"/>
  <c r="H352" i="4"/>
  <c r="G352" i="4"/>
  <c r="F352" i="4"/>
  <c r="E352" i="4"/>
  <c r="M352" i="4" s="1"/>
  <c r="M351" i="4"/>
  <c r="M350" i="4"/>
  <c r="M349" i="4"/>
  <c r="M348" i="4"/>
  <c r="M347" i="4"/>
  <c r="M346" i="4"/>
  <c r="L345" i="4"/>
  <c r="K345" i="4"/>
  <c r="J345" i="4"/>
  <c r="I345" i="4"/>
  <c r="H345" i="4"/>
  <c r="G345" i="4"/>
  <c r="F345" i="4"/>
  <c r="E345" i="4"/>
  <c r="M344" i="4"/>
  <c r="L343" i="4"/>
  <c r="K343" i="4"/>
  <c r="J343" i="4"/>
  <c r="I343" i="4"/>
  <c r="H343" i="4"/>
  <c r="G343" i="4"/>
  <c r="F343" i="4"/>
  <c r="E343" i="4"/>
  <c r="M343" i="4" s="1"/>
  <c r="M342" i="4"/>
  <c r="M341" i="4"/>
  <c r="M340" i="4"/>
  <c r="M339" i="4"/>
  <c r="M338" i="4"/>
  <c r="M337" i="4"/>
  <c r="M334" i="4"/>
  <c r="M333" i="4"/>
  <c r="M332" i="4"/>
  <c r="M331" i="4"/>
  <c r="M330" i="4"/>
  <c r="M328" i="4"/>
  <c r="G335" i="4"/>
  <c r="M326" i="4"/>
  <c r="K335" i="4"/>
  <c r="M325" i="4"/>
  <c r="M323" i="4"/>
  <c r="J335" i="4"/>
  <c r="F335" i="4"/>
  <c r="M319" i="4"/>
  <c r="M318" i="4"/>
  <c r="M315" i="4"/>
  <c r="M314" i="4"/>
  <c r="M311" i="4"/>
  <c r="M310" i="4"/>
  <c r="J321" i="4"/>
  <c r="M306" i="4"/>
  <c r="K321" i="4"/>
  <c r="G321" i="4"/>
  <c r="L304" i="4"/>
  <c r="K304" i="4"/>
  <c r="J304" i="4"/>
  <c r="I304" i="4"/>
  <c r="H304" i="4"/>
  <c r="G304" i="4"/>
  <c r="F304" i="4"/>
  <c r="E304" i="4"/>
  <c r="M304" i="4" s="1"/>
  <c r="M303" i="4"/>
  <c r="M302" i="4"/>
  <c r="M301" i="4"/>
  <c r="M300" i="4"/>
  <c r="M299" i="4"/>
  <c r="M298" i="4"/>
  <c r="M297" i="4"/>
  <c r="M296" i="4"/>
  <c r="M295" i="4"/>
  <c r="M293" i="4"/>
  <c r="M292" i="4"/>
  <c r="M290" i="4"/>
  <c r="I294" i="4"/>
  <c r="M288" i="4"/>
  <c r="M287" i="4"/>
  <c r="E294" i="4"/>
  <c r="L294" i="4"/>
  <c r="J294" i="4"/>
  <c r="H294" i="4"/>
  <c r="F294" i="4"/>
  <c r="M285" i="4"/>
  <c r="M283" i="4"/>
  <c r="M282" i="4"/>
  <c r="M281" i="4"/>
  <c r="M280" i="4"/>
  <c r="M278" i="4"/>
  <c r="E284" i="4"/>
  <c r="M275" i="4"/>
  <c r="L284" i="4"/>
  <c r="J284" i="4"/>
  <c r="I284" i="4"/>
  <c r="H284" i="4"/>
  <c r="F284" i="4"/>
  <c r="M274" i="4"/>
  <c r="M272" i="4"/>
  <c r="M271" i="4"/>
  <c r="M270" i="4"/>
  <c r="M269" i="4"/>
  <c r="M268" i="4"/>
  <c r="M267" i="4"/>
  <c r="M266" i="4"/>
  <c r="M265" i="4"/>
  <c r="M264" i="4"/>
  <c r="M263" i="4"/>
  <c r="M262" i="4"/>
  <c r="M261" i="4"/>
  <c r="L273" i="4"/>
  <c r="K273" i="4"/>
  <c r="J273" i="4"/>
  <c r="H273" i="4"/>
  <c r="G273" i="4"/>
  <c r="F273" i="4"/>
  <c r="M258" i="4"/>
  <c r="M257" i="4"/>
  <c r="M256" i="4"/>
  <c r="K259" i="4"/>
  <c r="I259" i="4"/>
  <c r="E259" i="4"/>
  <c r="L259" i="4"/>
  <c r="J259" i="4"/>
  <c r="H259" i="4"/>
  <c r="G259" i="4"/>
  <c r="F259" i="4"/>
  <c r="M254" i="4"/>
  <c r="M252" i="4"/>
  <c r="I253" i="4"/>
  <c r="G253" i="4"/>
  <c r="E253" i="4"/>
  <c r="L253" i="4"/>
  <c r="K253" i="4"/>
  <c r="J253" i="4"/>
  <c r="H253" i="4"/>
  <c r="F253" i="4"/>
  <c r="M250" i="4"/>
  <c r="M244" i="4"/>
  <c r="M243" i="4"/>
  <c r="M242" i="4"/>
  <c r="E245" i="4"/>
  <c r="M240" i="4"/>
  <c r="L245" i="4"/>
  <c r="K245" i="4"/>
  <c r="J245" i="4"/>
  <c r="I245" i="4"/>
  <c r="H245" i="4"/>
  <c r="G245" i="4"/>
  <c r="F245" i="4"/>
  <c r="M239" i="4"/>
  <c r="M237" i="4"/>
  <c r="M236" i="4"/>
  <c r="K238" i="4"/>
  <c r="M235" i="4"/>
  <c r="M234" i="4"/>
  <c r="G238" i="4"/>
  <c r="M233" i="4"/>
  <c r="L238" i="4"/>
  <c r="J238" i="4"/>
  <c r="I238" i="4"/>
  <c r="H238" i="4"/>
  <c r="F238" i="4"/>
  <c r="M232" i="4"/>
  <c r="M230" i="4"/>
  <c r="L231" i="4"/>
  <c r="K231" i="4"/>
  <c r="J231" i="4"/>
  <c r="I231" i="4"/>
  <c r="H231" i="4"/>
  <c r="G231" i="4"/>
  <c r="F231" i="4"/>
  <c r="E231" i="4"/>
  <c r="G228" i="4"/>
  <c r="M227" i="4"/>
  <c r="M226" i="4"/>
  <c r="K228" i="4"/>
  <c r="M225" i="4"/>
  <c r="M224" i="4"/>
  <c r="M223" i="4"/>
  <c r="M222" i="4"/>
  <c r="L228" i="4"/>
  <c r="I228" i="4"/>
  <c r="H228" i="4"/>
  <c r="E228" i="4"/>
  <c r="M219" i="4"/>
  <c r="M218" i="4"/>
  <c r="M217" i="4"/>
  <c r="M216" i="4"/>
  <c r="M215" i="4"/>
  <c r="M214" i="4"/>
  <c r="M213" i="4"/>
  <c r="M212" i="4"/>
  <c r="M211" i="4"/>
  <c r="M210" i="4"/>
  <c r="M209" i="4"/>
  <c r="L220" i="4"/>
  <c r="K220" i="4"/>
  <c r="J220" i="4"/>
  <c r="I220" i="4"/>
  <c r="H220" i="4"/>
  <c r="G220" i="4"/>
  <c r="F220" i="4"/>
  <c r="E220" i="4"/>
  <c r="M206" i="4"/>
  <c r="M205" i="4"/>
  <c r="M204" i="4"/>
  <c r="M203" i="4"/>
  <c r="M202" i="4"/>
  <c r="M201" i="4"/>
  <c r="M200" i="4"/>
  <c r="M199" i="4"/>
  <c r="M198" i="4"/>
  <c r="M197" i="4"/>
  <c r="M196" i="4"/>
  <c r="M195" i="4"/>
  <c r="M194" i="4"/>
  <c r="L207" i="4"/>
  <c r="K207" i="4"/>
  <c r="J207" i="4"/>
  <c r="I207" i="4"/>
  <c r="H207" i="4"/>
  <c r="G207" i="4"/>
  <c r="F207" i="4"/>
  <c r="E207" i="4"/>
  <c r="M191" i="4"/>
  <c r="M190" i="4"/>
  <c r="M189" i="4"/>
  <c r="L192" i="4"/>
  <c r="K192" i="4"/>
  <c r="J192" i="4"/>
  <c r="I192" i="4"/>
  <c r="H192" i="4"/>
  <c r="G192" i="4"/>
  <c r="F192" i="4"/>
  <c r="E192" i="4"/>
  <c r="M186" i="4"/>
  <c r="M185" i="4"/>
  <c r="M184" i="4"/>
  <c r="L187" i="4"/>
  <c r="K187" i="4"/>
  <c r="J187" i="4"/>
  <c r="I187" i="4"/>
  <c r="H187" i="4"/>
  <c r="G187" i="4"/>
  <c r="F187" i="4"/>
  <c r="E187" i="4"/>
  <c r="M181" i="4"/>
  <c r="M180" i="4"/>
  <c r="M179" i="4"/>
  <c r="J182" i="4"/>
  <c r="F182" i="4"/>
  <c r="M178" i="4"/>
  <c r="L182" i="4"/>
  <c r="K182" i="4"/>
  <c r="I182" i="4"/>
  <c r="H182" i="4"/>
  <c r="G182" i="4"/>
  <c r="E182" i="4"/>
  <c r="M174" i="4"/>
  <c r="M173" i="4"/>
  <c r="M172" i="4"/>
  <c r="M171" i="4"/>
  <c r="M170" i="4"/>
  <c r="M169" i="4"/>
  <c r="M168" i="4"/>
  <c r="M167" i="4"/>
  <c r="M166" i="4"/>
  <c r="L175" i="4"/>
  <c r="K175" i="4"/>
  <c r="J175" i="4"/>
  <c r="I175" i="4"/>
  <c r="H175" i="4"/>
  <c r="G175" i="4"/>
  <c r="F175" i="4"/>
  <c r="E175" i="4"/>
  <c r="M163" i="4"/>
  <c r="M162" i="4"/>
  <c r="M161" i="4"/>
  <c r="M160" i="4"/>
  <c r="M159" i="4"/>
  <c r="M158" i="4"/>
  <c r="M157" i="4"/>
  <c r="M156" i="4"/>
  <c r="M155" i="4"/>
  <c r="M154" i="4"/>
  <c r="M153" i="4"/>
  <c r="L164" i="4"/>
  <c r="K164" i="4"/>
  <c r="J164" i="4"/>
  <c r="I164" i="4"/>
  <c r="H164" i="4"/>
  <c r="G164" i="4"/>
  <c r="F164" i="4"/>
  <c r="E164" i="4"/>
  <c r="L151" i="4"/>
  <c r="H151" i="4"/>
  <c r="L150" i="4"/>
  <c r="K150" i="4"/>
  <c r="K151" i="4" s="1"/>
  <c r="J150" i="4"/>
  <c r="J151" i="4" s="1"/>
  <c r="I150" i="4"/>
  <c r="I151" i="4" s="1"/>
  <c r="H150" i="4"/>
  <c r="G150" i="4"/>
  <c r="G151" i="4" s="1"/>
  <c r="F150" i="4"/>
  <c r="F151" i="4" s="1"/>
  <c r="E150" i="4"/>
  <c r="M150" i="4" s="1"/>
  <c r="M149" i="4"/>
  <c r="M148" i="4"/>
  <c r="M147" i="4"/>
  <c r="M146" i="4"/>
  <c r="M145" i="4"/>
  <c r="M144" i="4"/>
  <c r="M143" i="4"/>
  <c r="L142" i="4"/>
  <c r="K142" i="4"/>
  <c r="J142" i="4"/>
  <c r="I142" i="4"/>
  <c r="H142" i="4"/>
  <c r="G142" i="4"/>
  <c r="F142" i="4"/>
  <c r="E142" i="4"/>
  <c r="M142" i="4" s="1"/>
  <c r="M141" i="4"/>
  <c r="M140" i="4"/>
  <c r="M139" i="4"/>
  <c r="M138" i="4"/>
  <c r="M137" i="4"/>
  <c r="M136" i="4"/>
  <c r="M135" i="4"/>
  <c r="M134" i="4"/>
  <c r="M133" i="4"/>
  <c r="M132" i="4"/>
  <c r="M131" i="4"/>
  <c r="L129" i="4"/>
  <c r="K129" i="4"/>
  <c r="J129" i="4"/>
  <c r="I129" i="4"/>
  <c r="H129" i="4"/>
  <c r="G129" i="4"/>
  <c r="F129" i="4"/>
  <c r="E129" i="4"/>
  <c r="M125" i="4"/>
  <c r="M122" i="4"/>
  <c r="M121" i="4"/>
  <c r="M119" i="4"/>
  <c r="J126" i="4"/>
  <c r="F126" i="4"/>
  <c r="K126" i="4"/>
  <c r="I126" i="4"/>
  <c r="G126" i="4"/>
  <c r="E126" i="4"/>
  <c r="J116" i="4"/>
  <c r="M115" i="4"/>
  <c r="F116" i="4"/>
  <c r="M113" i="4"/>
  <c r="K116" i="4"/>
  <c r="I116" i="4"/>
  <c r="G116" i="4"/>
  <c r="E116" i="4"/>
  <c r="M106" i="4"/>
  <c r="M105" i="4"/>
  <c r="M103" i="4"/>
  <c r="K109" i="4"/>
  <c r="I109" i="4"/>
  <c r="G109" i="4"/>
  <c r="E109" i="4"/>
  <c r="M99" i="4"/>
  <c r="M95" i="4"/>
  <c r="M91" i="4"/>
  <c r="L100" i="4"/>
  <c r="J100" i="4"/>
  <c r="K100" i="4"/>
  <c r="I100" i="4"/>
  <c r="G100" i="4"/>
  <c r="E100" i="4"/>
  <c r="M83" i="4"/>
  <c r="M79" i="4"/>
  <c r="M75" i="4"/>
  <c r="M71" i="4"/>
  <c r="M67" i="4"/>
  <c r="M65" i="4"/>
  <c r="J85" i="4"/>
  <c r="M63" i="4"/>
  <c r="L85" i="4"/>
  <c r="I85" i="4"/>
  <c r="H85" i="4"/>
  <c r="E85" i="4"/>
  <c r="M59" i="4"/>
  <c r="M56" i="4"/>
  <c r="M55" i="4"/>
  <c r="M53" i="4"/>
  <c r="M51" i="4"/>
  <c r="M48" i="4"/>
  <c r="M47" i="4"/>
  <c r="M45" i="4"/>
  <c r="M43" i="4"/>
  <c r="M40" i="4"/>
  <c r="M39" i="4"/>
  <c r="M37" i="4"/>
  <c r="M35" i="4"/>
  <c r="M32" i="4"/>
  <c r="L61" i="4"/>
  <c r="L86" i="4" s="1"/>
  <c r="K61" i="4"/>
  <c r="I61" i="4"/>
  <c r="I86" i="4" s="1"/>
  <c r="H61" i="4"/>
  <c r="H86" i="4" s="1"/>
  <c r="G61" i="4"/>
  <c r="E61" i="4"/>
  <c r="M27" i="4"/>
  <c r="L29" i="4"/>
  <c r="M24" i="4"/>
  <c r="H29" i="4"/>
  <c r="M23" i="4"/>
  <c r="K29" i="4"/>
  <c r="G29" i="4"/>
  <c r="M21" i="4"/>
  <c r="I29" i="4"/>
  <c r="H19" i="4"/>
  <c r="L19" i="4"/>
  <c r="K19" i="4"/>
  <c r="G19" i="4"/>
  <c r="M17" i="4"/>
  <c r="I19" i="4"/>
  <c r="L15" i="4"/>
  <c r="K15" i="4"/>
  <c r="H15" i="4"/>
  <c r="G15" i="4"/>
  <c r="J15" i="4"/>
  <c r="I15" i="4"/>
  <c r="F15" i="4"/>
  <c r="L13" i="4"/>
  <c r="K13" i="4"/>
  <c r="H13" i="4"/>
  <c r="G13" i="4"/>
  <c r="J13" i="4"/>
  <c r="I13" i="4"/>
  <c r="F13" i="4"/>
  <c r="M12" i="4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M8" i="4"/>
  <c r="L11" i="4"/>
  <c r="K11" i="4"/>
  <c r="K30" i="4" s="1"/>
  <c r="H11" i="4"/>
  <c r="G11" i="4"/>
  <c r="G30" i="4" s="1"/>
  <c r="M7" i="4"/>
  <c r="A7" i="4"/>
  <c r="A8" i="4" s="1"/>
  <c r="J11" i="4"/>
  <c r="I11" i="4"/>
  <c r="F11" i="4"/>
  <c r="A6" i="4"/>
  <c r="C1" i="4"/>
  <c r="A1" i="4"/>
  <c r="M499" i="3"/>
  <c r="L497" i="3"/>
  <c r="I497" i="3"/>
  <c r="H497" i="3"/>
  <c r="E497" i="3"/>
  <c r="M497" i="3" s="1"/>
  <c r="K497" i="3"/>
  <c r="J497" i="3"/>
  <c r="G497" i="3"/>
  <c r="F497" i="3"/>
  <c r="M496" i="3"/>
  <c r="M493" i="3"/>
  <c r="M492" i="3"/>
  <c r="L495" i="3"/>
  <c r="I495" i="3"/>
  <c r="H495" i="3"/>
  <c r="M491" i="3"/>
  <c r="M489" i="3"/>
  <c r="J495" i="3"/>
  <c r="F495" i="3"/>
  <c r="L485" i="3"/>
  <c r="L487" i="3" s="1"/>
  <c r="I485" i="3"/>
  <c r="I487" i="3" s="1"/>
  <c r="H485" i="3"/>
  <c r="E485" i="3"/>
  <c r="M485" i="3" s="1"/>
  <c r="K485" i="3"/>
  <c r="J485" i="3"/>
  <c r="G485" i="3"/>
  <c r="F485" i="3"/>
  <c r="M483" i="3"/>
  <c r="M482" i="3"/>
  <c r="M481" i="3"/>
  <c r="M480" i="3"/>
  <c r="M479" i="3"/>
  <c r="M477" i="3"/>
  <c r="K478" i="3"/>
  <c r="J478" i="3"/>
  <c r="G478" i="3"/>
  <c r="F478" i="3"/>
  <c r="L478" i="3"/>
  <c r="I478" i="3"/>
  <c r="H478" i="3"/>
  <c r="E478" i="3"/>
  <c r="E487" i="3" s="1"/>
  <c r="L473" i="3"/>
  <c r="K473" i="3"/>
  <c r="J473" i="3"/>
  <c r="I473" i="3"/>
  <c r="H473" i="3"/>
  <c r="G473" i="3"/>
  <c r="F473" i="3"/>
  <c r="E473" i="3"/>
  <c r="M473" i="3" s="1"/>
  <c r="M472" i="3"/>
  <c r="K470" i="3"/>
  <c r="G470" i="3"/>
  <c r="M469" i="3"/>
  <c r="M468" i="3"/>
  <c r="M467" i="3"/>
  <c r="L470" i="3"/>
  <c r="J470" i="3"/>
  <c r="I470" i="3"/>
  <c r="H470" i="3"/>
  <c r="F470" i="3"/>
  <c r="E470" i="3"/>
  <c r="M470" i="3" s="1"/>
  <c r="L465" i="3"/>
  <c r="K465" i="3"/>
  <c r="J465" i="3"/>
  <c r="I465" i="3"/>
  <c r="H465" i="3"/>
  <c r="G465" i="3"/>
  <c r="F465" i="3"/>
  <c r="E465" i="3"/>
  <c r="M465" i="3" s="1"/>
  <c r="M464" i="3"/>
  <c r="L463" i="3"/>
  <c r="K463" i="3"/>
  <c r="J463" i="3"/>
  <c r="I463" i="3"/>
  <c r="H463" i="3"/>
  <c r="G463" i="3"/>
  <c r="F463" i="3"/>
  <c r="E463" i="3"/>
  <c r="M463" i="3" s="1"/>
  <c r="M462" i="3"/>
  <c r="M459" i="3"/>
  <c r="M458" i="3"/>
  <c r="M457" i="3"/>
  <c r="M456" i="3"/>
  <c r="L461" i="3"/>
  <c r="K461" i="3"/>
  <c r="J461" i="3"/>
  <c r="I461" i="3"/>
  <c r="H461" i="3"/>
  <c r="G461" i="3"/>
  <c r="F461" i="3"/>
  <c r="M455" i="3"/>
  <c r="M453" i="3"/>
  <c r="M451" i="3"/>
  <c r="M450" i="3"/>
  <c r="M449" i="3"/>
  <c r="M448" i="3"/>
  <c r="M447" i="3"/>
  <c r="M445" i="3"/>
  <c r="M444" i="3"/>
  <c r="M443" i="3"/>
  <c r="I452" i="3"/>
  <c r="E452" i="3"/>
  <c r="L452" i="3"/>
  <c r="K452" i="3"/>
  <c r="H452" i="3"/>
  <c r="G452" i="3"/>
  <c r="M439" i="3"/>
  <c r="M436" i="3"/>
  <c r="M435" i="3"/>
  <c r="M434" i="3"/>
  <c r="M432" i="3"/>
  <c r="M431" i="3"/>
  <c r="M430" i="3"/>
  <c r="M428" i="3"/>
  <c r="M427" i="3"/>
  <c r="F438" i="3"/>
  <c r="M426" i="3"/>
  <c r="J438" i="3"/>
  <c r="I438" i="3"/>
  <c r="M424" i="3"/>
  <c r="M423" i="3"/>
  <c r="M422" i="3"/>
  <c r="L421" i="3"/>
  <c r="K421" i="3"/>
  <c r="J421" i="3"/>
  <c r="I421" i="3"/>
  <c r="H421" i="3"/>
  <c r="G421" i="3"/>
  <c r="F421" i="3"/>
  <c r="E421" i="3"/>
  <c r="M420" i="3"/>
  <c r="M419" i="3"/>
  <c r="M418" i="3"/>
  <c r="M417" i="3"/>
  <c r="M416" i="3"/>
  <c r="M415" i="3"/>
  <c r="M414" i="3"/>
  <c r="M413" i="3"/>
  <c r="M412" i="3"/>
  <c r="M410" i="3"/>
  <c r="M408" i="3"/>
  <c r="M407" i="3"/>
  <c r="M406" i="3"/>
  <c r="M404" i="3"/>
  <c r="M403" i="3"/>
  <c r="M402" i="3"/>
  <c r="M400" i="3"/>
  <c r="M399" i="3"/>
  <c r="M398" i="3"/>
  <c r="M396" i="3"/>
  <c r="M395" i="3"/>
  <c r="M394" i="3"/>
  <c r="M392" i="3"/>
  <c r="M391" i="3"/>
  <c r="M390" i="3"/>
  <c r="M388" i="3"/>
  <c r="M387" i="3"/>
  <c r="M386" i="3"/>
  <c r="M385" i="3"/>
  <c r="M384" i="3"/>
  <c r="M383" i="3"/>
  <c r="M382" i="3"/>
  <c r="M381" i="3"/>
  <c r="M380" i="3"/>
  <c r="K411" i="3"/>
  <c r="J411" i="3"/>
  <c r="G411" i="3"/>
  <c r="F411" i="3"/>
  <c r="M377" i="3"/>
  <c r="M376" i="3"/>
  <c r="M375" i="3"/>
  <c r="L378" i="3"/>
  <c r="I378" i="3"/>
  <c r="H378" i="3"/>
  <c r="E378" i="3"/>
  <c r="K378" i="3"/>
  <c r="J378" i="3"/>
  <c r="G378" i="3"/>
  <c r="F378" i="3"/>
  <c r="M373" i="3"/>
  <c r="L372" i="3"/>
  <c r="K372" i="3"/>
  <c r="J372" i="3"/>
  <c r="I372" i="3"/>
  <c r="H372" i="3"/>
  <c r="G372" i="3"/>
  <c r="F372" i="3"/>
  <c r="E372" i="3"/>
  <c r="M371" i="3"/>
  <c r="M370" i="3"/>
  <c r="M369" i="3"/>
  <c r="L368" i="3"/>
  <c r="K368" i="3"/>
  <c r="J368" i="3"/>
  <c r="I368" i="3"/>
  <c r="H368" i="3"/>
  <c r="G368" i="3"/>
  <c r="F368" i="3"/>
  <c r="E368" i="3"/>
  <c r="M368" i="3" s="1"/>
  <c r="M367" i="3"/>
  <c r="M366" i="3"/>
  <c r="M365" i="3"/>
  <c r="M364" i="3"/>
  <c r="M363" i="3"/>
  <c r="M362" i="3"/>
  <c r="K361" i="3"/>
  <c r="J361" i="3"/>
  <c r="G361" i="3"/>
  <c r="F361" i="3"/>
  <c r="L361" i="3"/>
  <c r="I361" i="3"/>
  <c r="H361" i="3"/>
  <c r="M360" i="3"/>
  <c r="M358" i="3"/>
  <c r="K359" i="3"/>
  <c r="J359" i="3"/>
  <c r="G359" i="3"/>
  <c r="F359" i="3"/>
  <c r="M357" i="3"/>
  <c r="M356" i="3"/>
  <c r="M355" i="3"/>
  <c r="L359" i="3"/>
  <c r="I359" i="3"/>
  <c r="H359" i="3"/>
  <c r="M354" i="3"/>
  <c r="M353" i="3"/>
  <c r="L352" i="3"/>
  <c r="K352" i="3"/>
  <c r="J352" i="3"/>
  <c r="I352" i="3"/>
  <c r="H352" i="3"/>
  <c r="G352" i="3"/>
  <c r="F352" i="3"/>
  <c r="E352" i="3"/>
  <c r="M352" i="3" s="1"/>
  <c r="M351" i="3"/>
  <c r="M350" i="3"/>
  <c r="M349" i="3"/>
  <c r="M348" i="3"/>
  <c r="M347" i="3"/>
  <c r="M346" i="3"/>
  <c r="L345" i="3"/>
  <c r="K345" i="3"/>
  <c r="J345" i="3"/>
  <c r="I345" i="3"/>
  <c r="H345" i="3"/>
  <c r="G345" i="3"/>
  <c r="F345" i="3"/>
  <c r="E345" i="3"/>
  <c r="M345" i="3" s="1"/>
  <c r="M344" i="3"/>
  <c r="L343" i="3"/>
  <c r="K343" i="3"/>
  <c r="J343" i="3"/>
  <c r="I343" i="3"/>
  <c r="H343" i="3"/>
  <c r="G343" i="3"/>
  <c r="F343" i="3"/>
  <c r="E343" i="3"/>
  <c r="M343" i="3" s="1"/>
  <c r="M342" i="3"/>
  <c r="M341" i="3"/>
  <c r="M340" i="3"/>
  <c r="M339" i="3"/>
  <c r="M338" i="3"/>
  <c r="M337" i="3"/>
  <c r="M334" i="3"/>
  <c r="M333" i="3"/>
  <c r="M332" i="3"/>
  <c r="M331" i="3"/>
  <c r="M330" i="3"/>
  <c r="M329" i="3"/>
  <c r="M328" i="3"/>
  <c r="M327" i="3"/>
  <c r="M326" i="3"/>
  <c r="M325" i="3"/>
  <c r="M324" i="3"/>
  <c r="J335" i="3"/>
  <c r="F335" i="3"/>
  <c r="M323" i="3"/>
  <c r="L335" i="3"/>
  <c r="K335" i="3"/>
  <c r="I335" i="3"/>
  <c r="H335" i="3"/>
  <c r="G335" i="3"/>
  <c r="E335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L321" i="3"/>
  <c r="K321" i="3"/>
  <c r="J321" i="3"/>
  <c r="I321" i="3"/>
  <c r="H321" i="3"/>
  <c r="G321" i="3"/>
  <c r="F321" i="3"/>
  <c r="E321" i="3"/>
  <c r="L304" i="3"/>
  <c r="K304" i="3"/>
  <c r="J304" i="3"/>
  <c r="I304" i="3"/>
  <c r="H304" i="3"/>
  <c r="G304" i="3"/>
  <c r="F304" i="3"/>
  <c r="E304" i="3"/>
  <c r="M304" i="3" s="1"/>
  <c r="M303" i="3"/>
  <c r="M302" i="3"/>
  <c r="M301" i="3"/>
  <c r="M300" i="3"/>
  <c r="M299" i="3"/>
  <c r="M298" i="3"/>
  <c r="M297" i="3"/>
  <c r="M296" i="3"/>
  <c r="M295" i="3"/>
  <c r="M293" i="3"/>
  <c r="M292" i="3"/>
  <c r="M291" i="3"/>
  <c r="M290" i="3"/>
  <c r="M289" i="3"/>
  <c r="M288" i="3"/>
  <c r="L294" i="3"/>
  <c r="K294" i="3"/>
  <c r="H294" i="3"/>
  <c r="G294" i="3"/>
  <c r="I294" i="3"/>
  <c r="M285" i="3"/>
  <c r="M281" i="3"/>
  <c r="M280" i="3"/>
  <c r="H284" i="3"/>
  <c r="M277" i="3"/>
  <c r="M276" i="3"/>
  <c r="L284" i="3"/>
  <c r="K284" i="3"/>
  <c r="J284" i="3"/>
  <c r="I284" i="3"/>
  <c r="G284" i="3"/>
  <c r="F284" i="3"/>
  <c r="E284" i="3"/>
  <c r="M272" i="3"/>
  <c r="F273" i="3"/>
  <c r="M269" i="3"/>
  <c r="M268" i="3"/>
  <c r="M265" i="3"/>
  <c r="M264" i="3"/>
  <c r="M263" i="3"/>
  <c r="J273" i="3"/>
  <c r="M261" i="3"/>
  <c r="I273" i="3"/>
  <c r="E273" i="3"/>
  <c r="I259" i="3"/>
  <c r="M257" i="3"/>
  <c r="M256" i="3"/>
  <c r="J259" i="3"/>
  <c r="F259" i="3"/>
  <c r="E259" i="3"/>
  <c r="M259" i="3" s="1"/>
  <c r="L259" i="3"/>
  <c r="K259" i="3"/>
  <c r="H259" i="3"/>
  <c r="G259" i="3"/>
  <c r="E253" i="3"/>
  <c r="M252" i="3"/>
  <c r="J253" i="3"/>
  <c r="I253" i="3"/>
  <c r="F253" i="3"/>
  <c r="M251" i="3"/>
  <c r="L253" i="3"/>
  <c r="K253" i="3"/>
  <c r="H253" i="3"/>
  <c r="G253" i="3"/>
  <c r="M243" i="3"/>
  <c r="M242" i="3"/>
  <c r="M241" i="3"/>
  <c r="L245" i="3"/>
  <c r="J245" i="3"/>
  <c r="I245" i="3"/>
  <c r="H245" i="3"/>
  <c r="F245" i="3"/>
  <c r="M239" i="3"/>
  <c r="M237" i="3"/>
  <c r="M235" i="3"/>
  <c r="M234" i="3"/>
  <c r="M233" i="3"/>
  <c r="L238" i="3"/>
  <c r="K238" i="3"/>
  <c r="J238" i="3"/>
  <c r="H238" i="3"/>
  <c r="G238" i="3"/>
  <c r="F238" i="3"/>
  <c r="M230" i="3"/>
  <c r="L231" i="3"/>
  <c r="K231" i="3"/>
  <c r="J231" i="3"/>
  <c r="I231" i="3"/>
  <c r="H231" i="3"/>
  <c r="G231" i="3"/>
  <c r="F231" i="3"/>
  <c r="E231" i="3"/>
  <c r="M227" i="3"/>
  <c r="M226" i="3"/>
  <c r="M225" i="3"/>
  <c r="M224" i="3"/>
  <c r="M223" i="3"/>
  <c r="K228" i="3"/>
  <c r="G228" i="3"/>
  <c r="L228" i="3"/>
  <c r="J228" i="3"/>
  <c r="I228" i="3"/>
  <c r="H228" i="3"/>
  <c r="F228" i="3"/>
  <c r="E228" i="3"/>
  <c r="M219" i="3"/>
  <c r="M217" i="3"/>
  <c r="M215" i="3"/>
  <c r="M214" i="3"/>
  <c r="M213" i="3"/>
  <c r="M212" i="3"/>
  <c r="M211" i="3"/>
  <c r="K220" i="3"/>
  <c r="M209" i="3"/>
  <c r="L220" i="3"/>
  <c r="J220" i="3"/>
  <c r="H220" i="3"/>
  <c r="G220" i="3"/>
  <c r="F220" i="3"/>
  <c r="M205" i="3"/>
  <c r="M203" i="3"/>
  <c r="M202" i="3"/>
  <c r="M201" i="3"/>
  <c r="M200" i="3"/>
  <c r="M199" i="3"/>
  <c r="M197" i="3"/>
  <c r="M195" i="3"/>
  <c r="M194" i="3"/>
  <c r="L207" i="3"/>
  <c r="J207" i="3"/>
  <c r="I207" i="3"/>
  <c r="H207" i="3"/>
  <c r="F207" i="3"/>
  <c r="M193" i="3"/>
  <c r="M191" i="3"/>
  <c r="M190" i="3"/>
  <c r="M189" i="3"/>
  <c r="L192" i="3"/>
  <c r="K192" i="3"/>
  <c r="J192" i="3"/>
  <c r="H192" i="3"/>
  <c r="G192" i="3"/>
  <c r="F192" i="3"/>
  <c r="E187" i="3"/>
  <c r="M186" i="3"/>
  <c r="M185" i="3"/>
  <c r="M184" i="3"/>
  <c r="L187" i="3"/>
  <c r="K187" i="3"/>
  <c r="J187" i="3"/>
  <c r="I187" i="3"/>
  <c r="H187" i="3"/>
  <c r="G187" i="3"/>
  <c r="F187" i="3"/>
  <c r="M183" i="3"/>
  <c r="M181" i="3"/>
  <c r="M180" i="3"/>
  <c r="M179" i="3"/>
  <c r="K182" i="3"/>
  <c r="G182" i="3"/>
  <c r="L182" i="3"/>
  <c r="J182" i="3"/>
  <c r="H182" i="3"/>
  <c r="F182" i="3"/>
  <c r="M174" i="3"/>
  <c r="M173" i="3"/>
  <c r="M172" i="3"/>
  <c r="M171" i="3"/>
  <c r="M169" i="3"/>
  <c r="E175" i="3"/>
  <c r="M166" i="3"/>
  <c r="L175" i="3"/>
  <c r="J175" i="3"/>
  <c r="I175" i="3"/>
  <c r="H175" i="3"/>
  <c r="F175" i="3"/>
  <c r="M165" i="3"/>
  <c r="M163" i="3"/>
  <c r="M162" i="3"/>
  <c r="M161" i="3"/>
  <c r="M160" i="3"/>
  <c r="M159" i="3"/>
  <c r="M157" i="3"/>
  <c r="M155" i="3"/>
  <c r="M154" i="3"/>
  <c r="M153" i="3"/>
  <c r="L164" i="3"/>
  <c r="K164" i="3"/>
  <c r="J164" i="3"/>
  <c r="H164" i="3"/>
  <c r="G164" i="3"/>
  <c r="F164" i="3"/>
  <c r="I151" i="3"/>
  <c r="E151" i="3"/>
  <c r="L150" i="3"/>
  <c r="L151" i="3" s="1"/>
  <c r="K150" i="3"/>
  <c r="J150" i="3"/>
  <c r="J151" i="3" s="1"/>
  <c r="I150" i="3"/>
  <c r="H150" i="3"/>
  <c r="H151" i="3" s="1"/>
  <c r="G150" i="3"/>
  <c r="F150" i="3"/>
  <c r="F151" i="3" s="1"/>
  <c r="E150" i="3"/>
  <c r="M150" i="3" s="1"/>
  <c r="M149" i="3"/>
  <c r="M148" i="3"/>
  <c r="M147" i="3"/>
  <c r="M146" i="3"/>
  <c r="M145" i="3"/>
  <c r="M144" i="3"/>
  <c r="M143" i="3"/>
  <c r="L142" i="3"/>
  <c r="K142" i="3"/>
  <c r="J142" i="3"/>
  <c r="I142" i="3"/>
  <c r="H142" i="3"/>
  <c r="G142" i="3"/>
  <c r="F142" i="3"/>
  <c r="E142" i="3"/>
  <c r="M141" i="3"/>
  <c r="M140" i="3"/>
  <c r="M139" i="3"/>
  <c r="M138" i="3"/>
  <c r="M137" i="3"/>
  <c r="M136" i="3"/>
  <c r="M135" i="3"/>
  <c r="M134" i="3"/>
  <c r="M133" i="3"/>
  <c r="M132" i="3"/>
  <c r="M131" i="3"/>
  <c r="E129" i="3"/>
  <c r="M128" i="3"/>
  <c r="L129" i="3"/>
  <c r="K129" i="3"/>
  <c r="J129" i="3"/>
  <c r="I129" i="3"/>
  <c r="H129" i="3"/>
  <c r="G129" i="3"/>
  <c r="F129" i="3"/>
  <c r="M127" i="3"/>
  <c r="M129" i="3" s="1"/>
  <c r="M125" i="3"/>
  <c r="M124" i="3"/>
  <c r="M123" i="3"/>
  <c r="M122" i="3"/>
  <c r="M121" i="3"/>
  <c r="M120" i="3"/>
  <c r="K126" i="3"/>
  <c r="M119" i="3"/>
  <c r="M118" i="3"/>
  <c r="L126" i="3"/>
  <c r="J126" i="3"/>
  <c r="I126" i="3"/>
  <c r="H126" i="3"/>
  <c r="G126" i="3"/>
  <c r="F126" i="3"/>
  <c r="E126" i="3"/>
  <c r="M115" i="3"/>
  <c r="M114" i="3"/>
  <c r="M113" i="3"/>
  <c r="E116" i="3"/>
  <c r="G116" i="3"/>
  <c r="M111" i="3"/>
  <c r="L116" i="3"/>
  <c r="K116" i="3"/>
  <c r="J116" i="3"/>
  <c r="I116" i="3"/>
  <c r="H116" i="3"/>
  <c r="F116" i="3"/>
  <c r="M110" i="3"/>
  <c r="M108" i="3"/>
  <c r="M107" i="3"/>
  <c r="M106" i="3"/>
  <c r="M105" i="3"/>
  <c r="M104" i="3"/>
  <c r="M103" i="3"/>
  <c r="M102" i="3"/>
  <c r="L109" i="3"/>
  <c r="K109" i="3"/>
  <c r="J109" i="3"/>
  <c r="I109" i="3"/>
  <c r="H109" i="3"/>
  <c r="G109" i="3"/>
  <c r="F109" i="3"/>
  <c r="E109" i="3"/>
  <c r="M99" i="3"/>
  <c r="M98" i="3"/>
  <c r="M97" i="3"/>
  <c r="M96" i="3"/>
  <c r="M95" i="3"/>
  <c r="M94" i="3"/>
  <c r="M93" i="3"/>
  <c r="M92" i="3"/>
  <c r="M91" i="3"/>
  <c r="M90" i="3"/>
  <c r="M89" i="3"/>
  <c r="M88" i="3"/>
  <c r="L100" i="3"/>
  <c r="K100" i="3"/>
  <c r="K130" i="3" s="1"/>
  <c r="J100" i="3"/>
  <c r="J130" i="3" s="1"/>
  <c r="I100" i="3"/>
  <c r="I130" i="3" s="1"/>
  <c r="H100" i="3"/>
  <c r="G100" i="3"/>
  <c r="G130" i="3" s="1"/>
  <c r="F100" i="3"/>
  <c r="F130" i="3" s="1"/>
  <c r="E100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E85" i="3"/>
  <c r="M64" i="3"/>
  <c r="M63" i="3"/>
  <c r="L85" i="3"/>
  <c r="K85" i="3"/>
  <c r="J85" i="3"/>
  <c r="I85" i="3"/>
  <c r="H85" i="3"/>
  <c r="G85" i="3"/>
  <c r="F85" i="3"/>
  <c r="M62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K61" i="3"/>
  <c r="K86" i="3" s="1"/>
  <c r="M32" i="3"/>
  <c r="L61" i="3"/>
  <c r="I61" i="3"/>
  <c r="I86" i="3" s="1"/>
  <c r="H61" i="3"/>
  <c r="G61" i="3"/>
  <c r="G86" i="3" s="1"/>
  <c r="E61" i="3"/>
  <c r="M28" i="3"/>
  <c r="M27" i="3"/>
  <c r="M26" i="3"/>
  <c r="M25" i="3"/>
  <c r="M24" i="3"/>
  <c r="M23" i="3"/>
  <c r="M22" i="3"/>
  <c r="L29" i="3"/>
  <c r="I29" i="3"/>
  <c r="H29" i="3"/>
  <c r="E29" i="3"/>
  <c r="K29" i="3"/>
  <c r="J29" i="3"/>
  <c r="G29" i="3"/>
  <c r="F29" i="3"/>
  <c r="M20" i="3"/>
  <c r="M18" i="3"/>
  <c r="L19" i="3"/>
  <c r="I19" i="3"/>
  <c r="H19" i="3"/>
  <c r="E19" i="3"/>
  <c r="K19" i="3"/>
  <c r="J19" i="3"/>
  <c r="G19" i="3"/>
  <c r="F19" i="3"/>
  <c r="M16" i="3"/>
  <c r="L15" i="3"/>
  <c r="I15" i="3"/>
  <c r="H15" i="3"/>
  <c r="E15" i="3"/>
  <c r="K15" i="3"/>
  <c r="J15" i="3"/>
  <c r="G15" i="3"/>
  <c r="F15" i="3"/>
  <c r="M14" i="3"/>
  <c r="L13" i="3"/>
  <c r="I13" i="3"/>
  <c r="H13" i="3"/>
  <c r="E13" i="3"/>
  <c r="K13" i="3"/>
  <c r="J13" i="3"/>
  <c r="G13" i="3"/>
  <c r="F13" i="3"/>
  <c r="M12" i="3"/>
  <c r="M10" i="3"/>
  <c r="M9" i="3"/>
  <c r="M8" i="3"/>
  <c r="L11" i="3"/>
  <c r="L30" i="3" s="1"/>
  <c r="I11" i="3"/>
  <c r="I30" i="3" s="1"/>
  <c r="H11" i="3"/>
  <c r="H30" i="3" s="1"/>
  <c r="E11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K11" i="3"/>
  <c r="J11" i="3"/>
  <c r="J30" i="3" s="1"/>
  <c r="G11" i="3"/>
  <c r="F11" i="3"/>
  <c r="F30" i="3" s="1"/>
  <c r="M6" i="3"/>
  <c r="A6" i="3"/>
  <c r="C1" i="3"/>
  <c r="A1" i="3"/>
  <c r="CI494" i="2"/>
  <c r="CH494" i="2"/>
  <c r="CG494" i="2"/>
  <c r="CF494" i="2"/>
  <c r="CE494" i="2"/>
  <c r="CD494" i="2"/>
  <c r="CC494" i="2"/>
  <c r="CB494" i="2"/>
  <c r="CA494" i="2"/>
  <c r="BZ494" i="2"/>
  <c r="BY494" i="2"/>
  <c r="BX494" i="2"/>
  <c r="BW494" i="2"/>
  <c r="BV494" i="2"/>
  <c r="BU494" i="2"/>
  <c r="BT494" i="2"/>
  <c r="BS494" i="2"/>
  <c r="BR494" i="2"/>
  <c r="BQ494" i="2"/>
  <c r="BP494" i="2"/>
  <c r="BO494" i="2"/>
  <c r="BN494" i="2"/>
  <c r="BM494" i="2"/>
  <c r="BL494" i="2"/>
  <c r="BK494" i="2"/>
  <c r="BJ494" i="2"/>
  <c r="BI494" i="2"/>
  <c r="BH494" i="2"/>
  <c r="BG494" i="2"/>
  <c r="BF494" i="2"/>
  <c r="BE494" i="2"/>
  <c r="BD494" i="2"/>
  <c r="BC494" i="2"/>
  <c r="BB494" i="2"/>
  <c r="BA494" i="2"/>
  <c r="AZ494" i="2"/>
  <c r="AY494" i="2"/>
  <c r="AX494" i="2"/>
  <c r="AW494" i="2"/>
  <c r="AV494" i="2"/>
  <c r="AT494" i="2"/>
  <c r="AS494" i="2"/>
  <c r="AR494" i="2"/>
  <c r="AQ494" i="2"/>
  <c r="AO494" i="2"/>
  <c r="AN494" i="2"/>
  <c r="AM494" i="2"/>
  <c r="AL494" i="2"/>
  <c r="AK494" i="2"/>
  <c r="AJ494" i="2"/>
  <c r="AI494" i="2"/>
  <c r="AH494" i="2"/>
  <c r="AG494" i="2"/>
  <c r="AF494" i="2"/>
  <c r="AE494" i="2"/>
  <c r="AD494" i="2"/>
  <c r="AC494" i="2"/>
  <c r="AB494" i="2"/>
  <c r="AA494" i="2"/>
  <c r="Z494" i="2"/>
  <c r="Y494" i="2"/>
  <c r="X494" i="2"/>
  <c r="W494" i="2"/>
  <c r="V494" i="2"/>
  <c r="U494" i="2"/>
  <c r="T494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CJ493" i="2"/>
  <c r="AU493" i="2"/>
  <c r="AU494" i="2" s="1"/>
  <c r="CI492" i="2"/>
  <c r="CF492" i="2"/>
  <c r="CE492" i="2"/>
  <c r="CD492" i="2"/>
  <c r="CB492" i="2"/>
  <c r="CA492" i="2"/>
  <c r="BZ492" i="2"/>
  <c r="BW492" i="2"/>
  <c r="BU492" i="2"/>
  <c r="BT492" i="2"/>
  <c r="BS492" i="2"/>
  <c r="BR492" i="2"/>
  <c r="BQ492" i="2"/>
  <c r="BP492" i="2"/>
  <c r="BO492" i="2"/>
  <c r="BN492" i="2"/>
  <c r="BM492" i="2"/>
  <c r="BL492" i="2"/>
  <c r="BK492" i="2"/>
  <c r="BJ492" i="2"/>
  <c r="BI492" i="2"/>
  <c r="BH492" i="2"/>
  <c r="BG492" i="2"/>
  <c r="BF492" i="2"/>
  <c r="BE492" i="2"/>
  <c r="BD492" i="2"/>
  <c r="BC492" i="2"/>
  <c r="BB492" i="2"/>
  <c r="BA492" i="2"/>
  <c r="AZ492" i="2"/>
  <c r="AX492" i="2"/>
  <c r="AW492" i="2"/>
  <c r="AV492" i="2"/>
  <c r="AT492" i="2"/>
  <c r="AS492" i="2"/>
  <c r="AR492" i="2"/>
  <c r="AQ492" i="2"/>
  <c r="AO492" i="2"/>
  <c r="AN492" i="2"/>
  <c r="AL492" i="2"/>
  <c r="AK492" i="2"/>
  <c r="AJ492" i="2"/>
  <c r="AI492" i="2"/>
  <c r="AH492" i="2"/>
  <c r="AG492" i="2"/>
  <c r="AF492" i="2"/>
  <c r="AE492" i="2"/>
  <c r="AD492" i="2"/>
  <c r="AC492" i="2"/>
  <c r="AA492" i="2"/>
  <c r="Z492" i="2"/>
  <c r="W492" i="2"/>
  <c r="V492" i="2"/>
  <c r="U492" i="2"/>
  <c r="T492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CK491" i="2"/>
  <c r="CL491" i="2" s="1"/>
  <c r="CJ491" i="2"/>
  <c r="AU491" i="2"/>
  <c r="E492" i="2"/>
  <c r="CJ490" i="2"/>
  <c r="CK490" i="2" s="1"/>
  <c r="CL490" i="2" s="1"/>
  <c r="AU490" i="2"/>
  <c r="CJ489" i="2"/>
  <c r="CK489" i="2" s="1"/>
  <c r="CL489" i="2" s="1"/>
  <c r="AU489" i="2"/>
  <c r="CJ488" i="2"/>
  <c r="CH492" i="2"/>
  <c r="CC492" i="2"/>
  <c r="AU488" i="2"/>
  <c r="AM492" i="2"/>
  <c r="CG492" i="2"/>
  <c r="BY492" i="2"/>
  <c r="BX492" i="2"/>
  <c r="BV492" i="2"/>
  <c r="CJ487" i="2"/>
  <c r="AB492" i="2"/>
  <c r="AU487" i="2"/>
  <c r="CL486" i="2"/>
  <c r="CK486" i="2"/>
  <c r="CJ486" i="2"/>
  <c r="AU486" i="2"/>
  <c r="CJ485" i="2"/>
  <c r="AU485" i="2"/>
  <c r="CK485" i="2" s="1"/>
  <c r="Y492" i="2"/>
  <c r="X492" i="2"/>
  <c r="CI484" i="2"/>
  <c r="BW484" i="2"/>
  <c r="BS484" i="2"/>
  <c r="BG484" i="2"/>
  <c r="BC484" i="2"/>
  <c r="AQ484" i="2"/>
  <c r="AP484" i="2"/>
  <c r="AI484" i="2"/>
  <c r="AE484" i="2"/>
  <c r="AA484" i="2"/>
  <c r="W484" i="2"/>
  <c r="S484" i="2"/>
  <c r="O484" i="2"/>
  <c r="K484" i="2"/>
  <c r="G484" i="2"/>
  <c r="CJ483" i="2"/>
  <c r="AU483" i="2"/>
  <c r="CK483" i="2" s="1"/>
  <c r="CL483" i="2" s="1"/>
  <c r="CI482" i="2"/>
  <c r="CH482" i="2"/>
  <c r="CG482" i="2"/>
  <c r="CF482" i="2"/>
  <c r="CF484" i="2" s="1"/>
  <c r="CE482" i="2"/>
  <c r="CD482" i="2"/>
  <c r="CC482" i="2"/>
  <c r="CB482" i="2"/>
  <c r="CB484" i="2" s="1"/>
  <c r="CA482" i="2"/>
  <c r="BZ482" i="2"/>
  <c r="BY482" i="2"/>
  <c r="BY484" i="2" s="1"/>
  <c r="BX482" i="2"/>
  <c r="BX484" i="2" s="1"/>
  <c r="BW482" i="2"/>
  <c r="BV482" i="2"/>
  <c r="BU482" i="2"/>
  <c r="BU484" i="2" s="1"/>
  <c r="BT482" i="2"/>
  <c r="BT484" i="2" s="1"/>
  <c r="BS482" i="2"/>
  <c r="BR482" i="2"/>
  <c r="BQ482" i="2"/>
  <c r="BQ484" i="2" s="1"/>
  <c r="BP482" i="2"/>
  <c r="BP484" i="2" s="1"/>
  <c r="BO482" i="2"/>
  <c r="BN482" i="2"/>
  <c r="BM482" i="2"/>
  <c r="BM484" i="2" s="1"/>
  <c r="BL482" i="2"/>
  <c r="BL484" i="2" s="1"/>
  <c r="BK482" i="2"/>
  <c r="BJ482" i="2"/>
  <c r="BI482" i="2"/>
  <c r="BI484" i="2" s="1"/>
  <c r="BH482" i="2"/>
  <c r="BH484" i="2" s="1"/>
  <c r="BG482" i="2"/>
  <c r="BF482" i="2"/>
  <c r="BE482" i="2"/>
  <c r="BE484" i="2" s="1"/>
  <c r="BD482" i="2"/>
  <c r="BD484" i="2" s="1"/>
  <c r="BC482" i="2"/>
  <c r="BB482" i="2"/>
  <c r="BA482" i="2"/>
  <c r="BA484" i="2" s="1"/>
  <c r="AZ482" i="2"/>
  <c r="AZ484" i="2" s="1"/>
  <c r="AY482" i="2"/>
  <c r="AX482" i="2"/>
  <c r="AW482" i="2"/>
  <c r="AW484" i="2" s="1"/>
  <c r="AV482" i="2"/>
  <c r="AV484" i="2" s="1"/>
  <c r="AT482" i="2"/>
  <c r="AS482" i="2"/>
  <c r="AS484" i="2" s="1"/>
  <c r="AR482" i="2"/>
  <c r="AR484" i="2" s="1"/>
  <c r="AQ482" i="2"/>
  <c r="AO482" i="2"/>
  <c r="AO484" i="2" s="1"/>
  <c r="AN482" i="2"/>
  <c r="AN484" i="2" s="1"/>
  <c r="AM482" i="2"/>
  <c r="AL482" i="2"/>
  <c r="AK482" i="2"/>
  <c r="AK484" i="2" s="1"/>
  <c r="AJ482" i="2"/>
  <c r="AJ484" i="2" s="1"/>
  <c r="AI482" i="2"/>
  <c r="AH482" i="2"/>
  <c r="AG482" i="2"/>
  <c r="AG484" i="2" s="1"/>
  <c r="AF482" i="2"/>
  <c r="AF484" i="2" s="1"/>
  <c r="AE482" i="2"/>
  <c r="AD482" i="2"/>
  <c r="AC482" i="2"/>
  <c r="AC484" i="2" s="1"/>
  <c r="AB482" i="2"/>
  <c r="AB484" i="2" s="1"/>
  <c r="AA482" i="2"/>
  <c r="Z482" i="2"/>
  <c r="Y482" i="2"/>
  <c r="X482" i="2"/>
  <c r="W482" i="2"/>
  <c r="V482" i="2"/>
  <c r="U482" i="2"/>
  <c r="U484" i="2" s="1"/>
  <c r="T482" i="2"/>
  <c r="T484" i="2" s="1"/>
  <c r="S482" i="2"/>
  <c r="R482" i="2"/>
  <c r="Q482" i="2"/>
  <c r="Q484" i="2" s="1"/>
  <c r="P482" i="2"/>
  <c r="P484" i="2" s="1"/>
  <c r="O482" i="2"/>
  <c r="N482" i="2"/>
  <c r="M482" i="2"/>
  <c r="M484" i="2" s="1"/>
  <c r="L482" i="2"/>
  <c r="L484" i="2" s="1"/>
  <c r="K482" i="2"/>
  <c r="J482" i="2"/>
  <c r="I482" i="2"/>
  <c r="I484" i="2" s="1"/>
  <c r="H482" i="2"/>
  <c r="H484" i="2" s="1"/>
  <c r="G482" i="2"/>
  <c r="F482" i="2"/>
  <c r="CJ481" i="2"/>
  <c r="CK481" i="2" s="1"/>
  <c r="CL481" i="2" s="1"/>
  <c r="AU481" i="2"/>
  <c r="E482" i="2"/>
  <c r="CL480" i="2"/>
  <c r="CK480" i="2"/>
  <c r="CJ480" i="2"/>
  <c r="AU480" i="2"/>
  <c r="CJ479" i="2"/>
  <c r="AU479" i="2"/>
  <c r="CJ478" i="2"/>
  <c r="CK478" i="2" s="1"/>
  <c r="CL478" i="2" s="1"/>
  <c r="AU478" i="2"/>
  <c r="CK477" i="2"/>
  <c r="CL477" i="2" s="1"/>
  <c r="CJ477" i="2"/>
  <c r="AU477" i="2"/>
  <c r="CL476" i="2"/>
  <c r="CK476" i="2"/>
  <c r="CJ476" i="2"/>
  <c r="AU476" i="2"/>
  <c r="AU482" i="2" s="1"/>
  <c r="CI475" i="2"/>
  <c r="CF475" i="2"/>
  <c r="CE475" i="2"/>
  <c r="CE484" i="2" s="1"/>
  <c r="CD475" i="2"/>
  <c r="CD484" i="2" s="1"/>
  <c r="CB475" i="2"/>
  <c r="CA475" i="2"/>
  <c r="CA484" i="2" s="1"/>
  <c r="BZ475" i="2"/>
  <c r="BZ484" i="2" s="1"/>
  <c r="BY475" i="2"/>
  <c r="BX475" i="2"/>
  <c r="BW475" i="2"/>
  <c r="BV475" i="2"/>
  <c r="BV484" i="2" s="1"/>
  <c r="BU475" i="2"/>
  <c r="BT475" i="2"/>
  <c r="BS475" i="2"/>
  <c r="BR475" i="2"/>
  <c r="BR484" i="2" s="1"/>
  <c r="BQ475" i="2"/>
  <c r="BP475" i="2"/>
  <c r="BO475" i="2"/>
  <c r="BO484" i="2" s="1"/>
  <c r="BN475" i="2"/>
  <c r="BN484" i="2" s="1"/>
  <c r="BM475" i="2"/>
  <c r="BL475" i="2"/>
  <c r="BK475" i="2"/>
  <c r="BK484" i="2" s="1"/>
  <c r="BJ475" i="2"/>
  <c r="BJ484" i="2" s="1"/>
  <c r="BI475" i="2"/>
  <c r="BH475" i="2"/>
  <c r="BG475" i="2"/>
  <c r="BF475" i="2"/>
  <c r="BF484" i="2" s="1"/>
  <c r="BE475" i="2"/>
  <c r="BD475" i="2"/>
  <c r="BC475" i="2"/>
  <c r="BB475" i="2"/>
  <c r="BB484" i="2" s="1"/>
  <c r="BA475" i="2"/>
  <c r="AZ475" i="2"/>
  <c r="AY475" i="2"/>
  <c r="AY484" i="2" s="1"/>
  <c r="AX475" i="2"/>
  <c r="AX484" i="2" s="1"/>
  <c r="AW475" i="2"/>
  <c r="AV475" i="2"/>
  <c r="AT475" i="2"/>
  <c r="AT484" i="2" s="1"/>
  <c r="AR475" i="2"/>
  <c r="AQ475" i="2"/>
  <c r="AO475" i="2"/>
  <c r="AN475" i="2"/>
  <c r="AL475" i="2"/>
  <c r="AL484" i="2" s="1"/>
  <c r="AK475" i="2"/>
  <c r="AJ475" i="2"/>
  <c r="AI475" i="2"/>
  <c r="AH475" i="2"/>
  <c r="AH484" i="2" s="1"/>
  <c r="AG475" i="2"/>
  <c r="AF475" i="2"/>
  <c r="AE475" i="2"/>
  <c r="AD475" i="2"/>
  <c r="AD484" i="2" s="1"/>
  <c r="AC475" i="2"/>
  <c r="AB475" i="2"/>
  <c r="AA475" i="2"/>
  <c r="Z475" i="2"/>
  <c r="Z484" i="2" s="1"/>
  <c r="W475" i="2"/>
  <c r="V475" i="2"/>
  <c r="V484" i="2" s="1"/>
  <c r="U475" i="2"/>
  <c r="T475" i="2"/>
  <c r="S475" i="2"/>
  <c r="R475" i="2"/>
  <c r="R484" i="2" s="1"/>
  <c r="Q475" i="2"/>
  <c r="P475" i="2"/>
  <c r="O475" i="2"/>
  <c r="N475" i="2"/>
  <c r="N484" i="2" s="1"/>
  <c r="M475" i="2"/>
  <c r="L475" i="2"/>
  <c r="K475" i="2"/>
  <c r="J475" i="2"/>
  <c r="J484" i="2" s="1"/>
  <c r="I475" i="2"/>
  <c r="H475" i="2"/>
  <c r="G475" i="2"/>
  <c r="F475" i="2"/>
  <c r="F484" i="2" s="1"/>
  <c r="CJ474" i="2"/>
  <c r="AS475" i="2"/>
  <c r="AU474" i="2"/>
  <c r="CK474" i="2" s="1"/>
  <c r="CL474" i="2" s="1"/>
  <c r="CJ473" i="2"/>
  <c r="AU473" i="2"/>
  <c r="CK473" i="2" s="1"/>
  <c r="CL473" i="2" s="1"/>
  <c r="CJ472" i="2"/>
  <c r="CC475" i="2"/>
  <c r="AM475" i="2"/>
  <c r="AM484" i="2" s="1"/>
  <c r="Y475" i="2"/>
  <c r="AU472" i="2"/>
  <c r="CK472" i="2" s="1"/>
  <c r="CL472" i="2" s="1"/>
  <c r="CH475" i="2"/>
  <c r="CH484" i="2" s="1"/>
  <c r="CJ471" i="2"/>
  <c r="E475" i="2"/>
  <c r="CI469" i="2"/>
  <c r="CH469" i="2"/>
  <c r="CG469" i="2"/>
  <c r="CF469" i="2"/>
  <c r="CE469" i="2"/>
  <c r="CD469" i="2"/>
  <c r="CC469" i="2"/>
  <c r="CB469" i="2"/>
  <c r="CA469" i="2"/>
  <c r="BZ469" i="2"/>
  <c r="BY469" i="2"/>
  <c r="BX469" i="2"/>
  <c r="BW469" i="2"/>
  <c r="BV469" i="2"/>
  <c r="BU469" i="2"/>
  <c r="BT469" i="2"/>
  <c r="BS469" i="2"/>
  <c r="BR469" i="2"/>
  <c r="BQ469" i="2"/>
  <c r="BP469" i="2"/>
  <c r="BO469" i="2"/>
  <c r="BN469" i="2"/>
  <c r="BM469" i="2"/>
  <c r="BL469" i="2"/>
  <c r="BK469" i="2"/>
  <c r="BJ469" i="2"/>
  <c r="BI469" i="2"/>
  <c r="BH469" i="2"/>
  <c r="BG469" i="2"/>
  <c r="BF469" i="2"/>
  <c r="BE469" i="2"/>
  <c r="BD469" i="2"/>
  <c r="BC469" i="2"/>
  <c r="BB469" i="2"/>
  <c r="BA469" i="2"/>
  <c r="AZ469" i="2"/>
  <c r="AY469" i="2"/>
  <c r="AX469" i="2"/>
  <c r="AW469" i="2"/>
  <c r="AV469" i="2"/>
  <c r="AU469" i="2"/>
  <c r="AT469" i="2"/>
  <c r="AS469" i="2"/>
  <c r="AR469" i="2"/>
  <c r="AQ469" i="2"/>
  <c r="AO469" i="2"/>
  <c r="AN469" i="2"/>
  <c r="AM469" i="2"/>
  <c r="AL469" i="2"/>
  <c r="AK469" i="2"/>
  <c r="AJ469" i="2"/>
  <c r="AI469" i="2"/>
  <c r="AH469" i="2"/>
  <c r="AG469" i="2"/>
  <c r="AF469" i="2"/>
  <c r="AE469" i="2"/>
  <c r="AD469" i="2"/>
  <c r="AC469" i="2"/>
  <c r="AB469" i="2"/>
  <c r="AA469" i="2"/>
  <c r="Z469" i="2"/>
  <c r="Y469" i="2"/>
  <c r="X469" i="2"/>
  <c r="W469" i="2"/>
  <c r="V469" i="2"/>
  <c r="U469" i="2"/>
  <c r="T469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CK468" i="2"/>
  <c r="CJ468" i="2"/>
  <c r="CJ469" i="2" s="1"/>
  <c r="AU468" i="2"/>
  <c r="CI466" i="2"/>
  <c r="CH466" i="2"/>
  <c r="CG466" i="2"/>
  <c r="CF466" i="2"/>
  <c r="CE466" i="2"/>
  <c r="CD466" i="2"/>
  <c r="CC466" i="2"/>
  <c r="CB466" i="2"/>
  <c r="CA466" i="2"/>
  <c r="BZ466" i="2"/>
  <c r="BY466" i="2"/>
  <c r="BX466" i="2"/>
  <c r="BW466" i="2"/>
  <c r="BV466" i="2"/>
  <c r="BU466" i="2"/>
  <c r="BT466" i="2"/>
  <c r="BS466" i="2"/>
  <c r="BR466" i="2"/>
  <c r="BQ466" i="2"/>
  <c r="BP466" i="2"/>
  <c r="BO466" i="2"/>
  <c r="BN466" i="2"/>
  <c r="BM466" i="2"/>
  <c r="BL466" i="2"/>
  <c r="BK466" i="2"/>
  <c r="BJ466" i="2"/>
  <c r="BI466" i="2"/>
  <c r="BH466" i="2"/>
  <c r="BG466" i="2"/>
  <c r="BF466" i="2"/>
  <c r="BE466" i="2"/>
  <c r="BD466" i="2"/>
  <c r="BC466" i="2"/>
  <c r="BB466" i="2"/>
  <c r="BA466" i="2"/>
  <c r="AZ466" i="2"/>
  <c r="AY466" i="2"/>
  <c r="AX466" i="2"/>
  <c r="AW466" i="2"/>
  <c r="AV466" i="2"/>
  <c r="AT466" i="2"/>
  <c r="AS466" i="2"/>
  <c r="AR466" i="2"/>
  <c r="AQ466" i="2"/>
  <c r="AO466" i="2"/>
  <c r="AN466" i="2"/>
  <c r="AM466" i="2"/>
  <c r="AL466" i="2"/>
  <c r="AK466" i="2"/>
  <c r="AJ466" i="2"/>
  <c r="AI466" i="2"/>
  <c r="AH466" i="2"/>
  <c r="AG466" i="2"/>
  <c r="AF466" i="2"/>
  <c r="AE466" i="2"/>
  <c r="AD466" i="2"/>
  <c r="AC466" i="2"/>
  <c r="AB466" i="2"/>
  <c r="AA466" i="2"/>
  <c r="Z466" i="2"/>
  <c r="Y466" i="2"/>
  <c r="W466" i="2"/>
  <c r="V466" i="2"/>
  <c r="U466" i="2"/>
  <c r="T466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CL465" i="2"/>
  <c r="CK465" i="2"/>
  <c r="CJ465" i="2"/>
  <c r="AU465" i="2"/>
  <c r="CJ464" i="2"/>
  <c r="AU464" i="2"/>
  <c r="CJ463" i="2"/>
  <c r="CK463" i="2" s="1"/>
  <c r="CL463" i="2" s="1"/>
  <c r="AU463" i="2"/>
  <c r="CJ462" i="2"/>
  <c r="X466" i="2"/>
  <c r="E466" i="2"/>
  <c r="CJ461" i="2"/>
  <c r="CI461" i="2"/>
  <c r="CH461" i="2"/>
  <c r="CG461" i="2"/>
  <c r="CF461" i="2"/>
  <c r="CE461" i="2"/>
  <c r="CD461" i="2"/>
  <c r="CC461" i="2"/>
  <c r="CB461" i="2"/>
  <c r="CA461" i="2"/>
  <c r="BZ461" i="2"/>
  <c r="BY461" i="2"/>
  <c r="BX461" i="2"/>
  <c r="BW461" i="2"/>
  <c r="BV461" i="2"/>
  <c r="BU461" i="2"/>
  <c r="BT461" i="2"/>
  <c r="BS461" i="2"/>
  <c r="BR461" i="2"/>
  <c r="BQ461" i="2"/>
  <c r="BP461" i="2"/>
  <c r="BO461" i="2"/>
  <c r="BN461" i="2"/>
  <c r="BM461" i="2"/>
  <c r="BL461" i="2"/>
  <c r="BK461" i="2"/>
  <c r="BJ461" i="2"/>
  <c r="BI461" i="2"/>
  <c r="BH461" i="2"/>
  <c r="BG461" i="2"/>
  <c r="BF461" i="2"/>
  <c r="BE461" i="2"/>
  <c r="BD461" i="2"/>
  <c r="BC461" i="2"/>
  <c r="BB461" i="2"/>
  <c r="BA461" i="2"/>
  <c r="AZ461" i="2"/>
  <c r="AY461" i="2"/>
  <c r="AX461" i="2"/>
  <c r="AW461" i="2"/>
  <c r="AV461" i="2"/>
  <c r="AU461" i="2"/>
  <c r="AT461" i="2"/>
  <c r="AS461" i="2"/>
  <c r="AR461" i="2"/>
  <c r="AQ461" i="2"/>
  <c r="AO461" i="2"/>
  <c r="AN461" i="2"/>
  <c r="AM461" i="2"/>
  <c r="AL461" i="2"/>
  <c r="AK461" i="2"/>
  <c r="AJ461" i="2"/>
  <c r="AI461" i="2"/>
  <c r="AH461" i="2"/>
  <c r="AG461" i="2"/>
  <c r="AF461" i="2"/>
  <c r="AE461" i="2"/>
  <c r="AD461" i="2"/>
  <c r="AC461" i="2"/>
  <c r="AB461" i="2"/>
  <c r="AA461" i="2"/>
  <c r="Z461" i="2"/>
  <c r="Y461" i="2"/>
  <c r="X461" i="2"/>
  <c r="W461" i="2"/>
  <c r="V461" i="2"/>
  <c r="U461" i="2"/>
  <c r="T461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CL460" i="2"/>
  <c r="CL461" i="2" s="1"/>
  <c r="CK460" i="2"/>
  <c r="CK461" i="2" s="1"/>
  <c r="CJ460" i="2"/>
  <c r="AU460" i="2"/>
  <c r="CI459" i="2"/>
  <c r="CH459" i="2"/>
  <c r="CG459" i="2"/>
  <c r="CF459" i="2"/>
  <c r="CE459" i="2"/>
  <c r="CD459" i="2"/>
  <c r="CC459" i="2"/>
  <c r="CB459" i="2"/>
  <c r="CA459" i="2"/>
  <c r="BZ459" i="2"/>
  <c r="BY459" i="2"/>
  <c r="BX459" i="2"/>
  <c r="BW459" i="2"/>
  <c r="BV459" i="2"/>
  <c r="BU459" i="2"/>
  <c r="BT459" i="2"/>
  <c r="BS459" i="2"/>
  <c r="BR459" i="2"/>
  <c r="BQ459" i="2"/>
  <c r="BP459" i="2"/>
  <c r="BO459" i="2"/>
  <c r="BN459" i="2"/>
  <c r="BM459" i="2"/>
  <c r="BL459" i="2"/>
  <c r="BK459" i="2"/>
  <c r="BJ459" i="2"/>
  <c r="BI459" i="2"/>
  <c r="BH459" i="2"/>
  <c r="BG459" i="2"/>
  <c r="BF459" i="2"/>
  <c r="BE459" i="2"/>
  <c r="BD459" i="2"/>
  <c r="BC459" i="2"/>
  <c r="BB459" i="2"/>
  <c r="BA459" i="2"/>
  <c r="AZ459" i="2"/>
  <c r="AY459" i="2"/>
  <c r="AX459" i="2"/>
  <c r="AW459" i="2"/>
  <c r="AV459" i="2"/>
  <c r="AU459" i="2"/>
  <c r="AT459" i="2"/>
  <c r="AS459" i="2"/>
  <c r="AR459" i="2"/>
  <c r="AQ459" i="2"/>
  <c r="AO459" i="2"/>
  <c r="AN459" i="2"/>
  <c r="AM459" i="2"/>
  <c r="AL459" i="2"/>
  <c r="AK459" i="2"/>
  <c r="AJ459" i="2"/>
  <c r="AI459" i="2"/>
  <c r="AH459" i="2"/>
  <c r="AG459" i="2"/>
  <c r="AF459" i="2"/>
  <c r="AE459" i="2"/>
  <c r="AD459" i="2"/>
  <c r="AC459" i="2"/>
  <c r="AB459" i="2"/>
  <c r="AA459" i="2"/>
  <c r="Z459" i="2"/>
  <c r="Y459" i="2"/>
  <c r="X459" i="2"/>
  <c r="W459" i="2"/>
  <c r="V459" i="2"/>
  <c r="U459" i="2"/>
  <c r="T45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CK458" i="2"/>
  <c r="CJ458" i="2"/>
  <c r="CJ459" i="2" s="1"/>
  <c r="AU458" i="2"/>
  <c r="CI457" i="2"/>
  <c r="CH457" i="2"/>
  <c r="CG457" i="2"/>
  <c r="CF457" i="2"/>
  <c r="CE457" i="2"/>
  <c r="CD457" i="2"/>
  <c r="CC457" i="2"/>
  <c r="CB457" i="2"/>
  <c r="BU457" i="2"/>
  <c r="BT457" i="2"/>
  <c r="BR457" i="2"/>
  <c r="BQ457" i="2"/>
  <c r="BP457" i="2"/>
  <c r="BO457" i="2"/>
  <c r="BN457" i="2"/>
  <c r="BM457" i="2"/>
  <c r="BL457" i="2"/>
  <c r="BK457" i="2"/>
  <c r="BJ457" i="2"/>
  <c r="BI457" i="2"/>
  <c r="BH457" i="2"/>
  <c r="BG457" i="2"/>
  <c r="BF457" i="2"/>
  <c r="BE457" i="2"/>
  <c r="BD457" i="2"/>
  <c r="BC457" i="2"/>
  <c r="BB457" i="2"/>
  <c r="BA457" i="2"/>
  <c r="AZ457" i="2"/>
  <c r="AY457" i="2"/>
  <c r="AX457" i="2"/>
  <c r="AW457" i="2"/>
  <c r="AV457" i="2"/>
  <c r="AT457" i="2"/>
  <c r="AS457" i="2"/>
  <c r="AR457" i="2"/>
  <c r="AQ457" i="2"/>
  <c r="AO457" i="2"/>
  <c r="AN457" i="2"/>
  <c r="AM457" i="2"/>
  <c r="AL457" i="2"/>
  <c r="AK457" i="2"/>
  <c r="AJ457" i="2"/>
  <c r="AI457" i="2"/>
  <c r="AH457" i="2"/>
  <c r="AG457" i="2"/>
  <c r="AF457" i="2"/>
  <c r="AE457" i="2"/>
  <c r="AD457" i="2"/>
  <c r="AC457" i="2"/>
  <c r="AB457" i="2"/>
  <c r="AA457" i="2"/>
  <c r="Z457" i="2"/>
  <c r="W457" i="2"/>
  <c r="V457" i="2"/>
  <c r="U457" i="2"/>
  <c r="T45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CJ456" i="2"/>
  <c r="CK456" i="2" s="1"/>
  <c r="CL456" i="2" s="1"/>
  <c r="AU456" i="2"/>
  <c r="CL455" i="2"/>
  <c r="CK455" i="2"/>
  <c r="CJ455" i="2"/>
  <c r="AU455" i="2"/>
  <c r="CJ454" i="2"/>
  <c r="AU454" i="2"/>
  <c r="CK454" i="2" s="1"/>
  <c r="CL454" i="2" s="1"/>
  <c r="CJ453" i="2"/>
  <c r="CK453" i="2" s="1"/>
  <c r="CL453" i="2" s="1"/>
  <c r="AU453" i="2"/>
  <c r="CK452" i="2"/>
  <c r="CL452" i="2" s="1"/>
  <c r="CJ452" i="2"/>
  <c r="AU452" i="2"/>
  <c r="CA457" i="2"/>
  <c r="BZ457" i="2"/>
  <c r="BY457" i="2"/>
  <c r="BX457" i="2"/>
  <c r="BW457" i="2"/>
  <c r="BV457" i="2"/>
  <c r="BS457" i="2"/>
  <c r="Y457" i="2"/>
  <c r="X457" i="2"/>
  <c r="AG450" i="2"/>
  <c r="CJ449" i="2"/>
  <c r="AU449" i="2"/>
  <c r="CI448" i="2"/>
  <c r="CH448" i="2"/>
  <c r="CF448" i="2"/>
  <c r="CF450" i="2" s="1"/>
  <c r="CE448" i="2"/>
  <c r="CD448" i="2"/>
  <c r="CC448" i="2"/>
  <c r="CB448" i="2"/>
  <c r="CB450" i="2" s="1"/>
  <c r="BU448" i="2"/>
  <c r="BT448" i="2"/>
  <c r="BT450" i="2" s="1"/>
  <c r="BS448" i="2"/>
  <c r="BR448" i="2"/>
  <c r="BQ448" i="2"/>
  <c r="BP448" i="2"/>
  <c r="BP450" i="2" s="1"/>
  <c r="BO448" i="2"/>
  <c r="BN448" i="2"/>
  <c r="BM448" i="2"/>
  <c r="BL448" i="2"/>
  <c r="BL450" i="2" s="1"/>
  <c r="BK448" i="2"/>
  <c r="BJ448" i="2"/>
  <c r="BI448" i="2"/>
  <c r="BH448" i="2"/>
  <c r="BH450" i="2" s="1"/>
  <c r="BG448" i="2"/>
  <c r="BF448" i="2"/>
  <c r="BE448" i="2"/>
  <c r="BD448" i="2"/>
  <c r="BD450" i="2" s="1"/>
  <c r="BC448" i="2"/>
  <c r="BB448" i="2"/>
  <c r="BA448" i="2"/>
  <c r="AZ448" i="2"/>
  <c r="AZ450" i="2" s="1"/>
  <c r="AY448" i="2"/>
  <c r="AX448" i="2"/>
  <c r="AW448" i="2"/>
  <c r="AV448" i="2"/>
  <c r="AV450" i="2" s="1"/>
  <c r="AT448" i="2"/>
  <c r="AS448" i="2"/>
  <c r="AR448" i="2"/>
  <c r="AR450" i="2" s="1"/>
  <c r="AQ448" i="2"/>
  <c r="AO448" i="2"/>
  <c r="AN448" i="2"/>
  <c r="AM448" i="2"/>
  <c r="AM450" i="2" s="1"/>
  <c r="AL448" i="2"/>
  <c r="AK448" i="2"/>
  <c r="AJ448" i="2"/>
  <c r="AI448" i="2"/>
  <c r="AI450" i="2" s="1"/>
  <c r="AH448" i="2"/>
  <c r="AG448" i="2"/>
  <c r="AF448" i="2"/>
  <c r="AE448" i="2"/>
  <c r="AE450" i="2" s="1"/>
  <c r="AD448" i="2"/>
  <c r="AB448" i="2"/>
  <c r="AA448" i="2"/>
  <c r="AA450" i="2" s="1"/>
  <c r="Z448" i="2"/>
  <c r="W448" i="2"/>
  <c r="W450" i="2" s="1"/>
  <c r="V448" i="2"/>
  <c r="U448" i="2"/>
  <c r="T448" i="2"/>
  <c r="S448" i="2"/>
  <c r="S450" i="2" s="1"/>
  <c r="R448" i="2"/>
  <c r="Q448" i="2"/>
  <c r="P448" i="2"/>
  <c r="O448" i="2"/>
  <c r="O450" i="2" s="1"/>
  <c r="N448" i="2"/>
  <c r="M448" i="2"/>
  <c r="L448" i="2"/>
  <c r="K448" i="2"/>
  <c r="K450" i="2" s="1"/>
  <c r="J448" i="2"/>
  <c r="I448" i="2"/>
  <c r="H448" i="2"/>
  <c r="G448" i="2"/>
  <c r="G450" i="2" s="1"/>
  <c r="F448" i="2"/>
  <c r="CL447" i="2"/>
  <c r="CK447" i="2"/>
  <c r="CJ447" i="2"/>
  <c r="AU447" i="2"/>
  <c r="CJ446" i="2"/>
  <c r="CK446" i="2" s="1"/>
  <c r="CL446" i="2" s="1"/>
  <c r="AU446" i="2"/>
  <c r="CJ445" i="2"/>
  <c r="CK445" i="2" s="1"/>
  <c r="CL445" i="2" s="1"/>
  <c r="AU445" i="2"/>
  <c r="AU444" i="2"/>
  <c r="CJ443" i="2"/>
  <c r="CK443" i="2" s="1"/>
  <c r="CL443" i="2" s="1"/>
  <c r="AU443" i="2"/>
  <c r="CJ442" i="2"/>
  <c r="CK442" i="2" s="1"/>
  <c r="CL442" i="2" s="1"/>
  <c r="AU442" i="2"/>
  <c r="CJ441" i="2"/>
  <c r="CL440" i="2"/>
  <c r="CJ440" i="2"/>
  <c r="CK440" i="2" s="1"/>
  <c r="AU440" i="2"/>
  <c r="CJ439" i="2"/>
  <c r="CK439" i="2" s="1"/>
  <c r="CL439" i="2" s="1"/>
  <c r="AU439" i="2"/>
  <c r="CJ438" i="2"/>
  <c r="CK438" i="2" s="1"/>
  <c r="CL438" i="2" s="1"/>
  <c r="AC448" i="2"/>
  <c r="AC450" i="2" s="1"/>
  <c r="AU438" i="2"/>
  <c r="CA448" i="2"/>
  <c r="BW448" i="2"/>
  <c r="CJ437" i="2"/>
  <c r="CK437" i="2" s="1"/>
  <c r="CL437" i="2" s="1"/>
  <c r="AU437" i="2"/>
  <c r="BY448" i="2"/>
  <c r="CJ436" i="2"/>
  <c r="CK436" i="2" s="1"/>
  <c r="AU436" i="2"/>
  <c r="X448" i="2"/>
  <c r="CI435" i="2"/>
  <c r="CH435" i="2"/>
  <c r="CG435" i="2"/>
  <c r="CF435" i="2"/>
  <c r="CE435" i="2"/>
  <c r="CD435" i="2"/>
  <c r="CC435" i="2"/>
  <c r="CB435" i="2"/>
  <c r="BU435" i="2"/>
  <c r="BT435" i="2"/>
  <c r="BS435" i="2"/>
  <c r="BQ435" i="2"/>
  <c r="BP435" i="2"/>
  <c r="BO435" i="2"/>
  <c r="BN435" i="2"/>
  <c r="BM435" i="2"/>
  <c r="BL435" i="2"/>
  <c r="BK435" i="2"/>
  <c r="BJ435" i="2"/>
  <c r="BI435" i="2"/>
  <c r="BH435" i="2"/>
  <c r="BG435" i="2"/>
  <c r="BF435" i="2"/>
  <c r="BE435" i="2"/>
  <c r="BD435" i="2"/>
  <c r="BC435" i="2"/>
  <c r="BB435" i="2"/>
  <c r="BA435" i="2"/>
  <c r="AZ435" i="2"/>
  <c r="AY435" i="2"/>
  <c r="AX435" i="2"/>
  <c r="AW435" i="2"/>
  <c r="AV435" i="2"/>
  <c r="AT435" i="2"/>
  <c r="AS435" i="2"/>
  <c r="AR435" i="2"/>
  <c r="AQ435" i="2"/>
  <c r="AO435" i="2"/>
  <c r="AN435" i="2"/>
  <c r="AM435" i="2"/>
  <c r="AL435" i="2"/>
  <c r="AK435" i="2"/>
  <c r="AJ435" i="2"/>
  <c r="AI435" i="2"/>
  <c r="AH435" i="2"/>
  <c r="AG435" i="2"/>
  <c r="AF435" i="2"/>
  <c r="AE435" i="2"/>
  <c r="AD435" i="2"/>
  <c r="AA435" i="2"/>
  <c r="Z435" i="2"/>
  <c r="W435" i="2"/>
  <c r="V435" i="2"/>
  <c r="U435" i="2"/>
  <c r="T435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CJ434" i="2"/>
  <c r="CK434" i="2" s="1"/>
  <c r="CL434" i="2" s="1"/>
  <c r="AU434" i="2"/>
  <c r="CJ433" i="2"/>
  <c r="CK433" i="2" s="1"/>
  <c r="CL433" i="2" s="1"/>
  <c r="AU433" i="2"/>
  <c r="CJ432" i="2"/>
  <c r="CK432" i="2" s="1"/>
  <c r="CL432" i="2" s="1"/>
  <c r="AU432" i="2"/>
  <c r="CA435" i="2"/>
  <c r="BW435" i="2"/>
  <c r="AU431" i="2"/>
  <c r="AU430" i="2"/>
  <c r="CJ429" i="2"/>
  <c r="AU429" i="2"/>
  <c r="BR435" i="2"/>
  <c r="CJ427" i="2"/>
  <c r="AC435" i="2"/>
  <c r="AU427" i="2"/>
  <c r="CJ426" i="2"/>
  <c r="CK426" i="2" s="1"/>
  <c r="CL426" i="2" s="1"/>
  <c r="AU426" i="2"/>
  <c r="CJ425" i="2"/>
  <c r="AU425" i="2"/>
  <c r="CJ424" i="2"/>
  <c r="CK423" i="2"/>
  <c r="CL423" i="2" s="1"/>
  <c r="CJ423" i="2"/>
  <c r="AU423" i="2"/>
  <c r="BZ435" i="2"/>
  <c r="AU422" i="2"/>
  <c r="CJ421" i="2"/>
  <c r="CK421" i="2" s="1"/>
  <c r="CL421" i="2" s="1"/>
  <c r="AU421" i="2"/>
  <c r="E435" i="2"/>
  <c r="BY435" i="2"/>
  <c r="AU420" i="2"/>
  <c r="CI419" i="2"/>
  <c r="CH419" i="2"/>
  <c r="CH450" i="2" s="1"/>
  <c r="CG419" i="2"/>
  <c r="CF419" i="2"/>
  <c r="CE419" i="2"/>
  <c r="CD419" i="2"/>
  <c r="CC419" i="2"/>
  <c r="CB419" i="2"/>
  <c r="CA419" i="2"/>
  <c r="BZ419" i="2"/>
  <c r="BY419" i="2"/>
  <c r="BX419" i="2"/>
  <c r="BW419" i="2"/>
  <c r="BV419" i="2"/>
  <c r="BU419" i="2"/>
  <c r="BT419" i="2"/>
  <c r="BS419" i="2"/>
  <c r="BR419" i="2"/>
  <c r="BR450" i="2" s="1"/>
  <c r="BQ419" i="2"/>
  <c r="BP419" i="2"/>
  <c r="BO419" i="2"/>
  <c r="BN419" i="2"/>
  <c r="BM419" i="2"/>
  <c r="BL419" i="2"/>
  <c r="BK419" i="2"/>
  <c r="BJ419" i="2"/>
  <c r="BJ450" i="2" s="1"/>
  <c r="BI419" i="2"/>
  <c r="BH419" i="2"/>
  <c r="BG419" i="2"/>
  <c r="BF419" i="2"/>
  <c r="BF450" i="2" s="1"/>
  <c r="BE419" i="2"/>
  <c r="BD419" i="2"/>
  <c r="BC419" i="2"/>
  <c r="BB419" i="2"/>
  <c r="BB450" i="2" s="1"/>
  <c r="BA419" i="2"/>
  <c r="AZ419" i="2"/>
  <c r="AY419" i="2"/>
  <c r="AX419" i="2"/>
  <c r="AW419" i="2"/>
  <c r="AV419" i="2"/>
  <c r="AT419" i="2"/>
  <c r="AT450" i="2" s="1"/>
  <c r="AS419" i="2"/>
  <c r="AR419" i="2"/>
  <c r="AQ419" i="2"/>
  <c r="AO419" i="2"/>
  <c r="AO450" i="2" s="1"/>
  <c r="AN419" i="2"/>
  <c r="AM419" i="2"/>
  <c r="AL419" i="2"/>
  <c r="AK419" i="2"/>
  <c r="AK450" i="2" s="1"/>
  <c r="AJ419" i="2"/>
  <c r="AI419" i="2"/>
  <c r="AH419" i="2"/>
  <c r="AG419" i="2"/>
  <c r="AF419" i="2"/>
  <c r="AE419" i="2"/>
  <c r="AD419" i="2"/>
  <c r="AC419" i="2"/>
  <c r="AB419" i="2"/>
  <c r="AA419" i="2"/>
  <c r="Z419" i="2"/>
  <c r="Y419" i="2"/>
  <c r="X419" i="2"/>
  <c r="W419" i="2"/>
  <c r="V419" i="2"/>
  <c r="U419" i="2"/>
  <c r="U450" i="2" s="1"/>
  <c r="T419" i="2"/>
  <c r="S419" i="2"/>
  <c r="R419" i="2"/>
  <c r="Q419" i="2"/>
  <c r="P419" i="2"/>
  <c r="O419" i="2"/>
  <c r="N419" i="2"/>
  <c r="M419" i="2"/>
  <c r="M450" i="2" s="1"/>
  <c r="L419" i="2"/>
  <c r="K419" i="2"/>
  <c r="J419" i="2"/>
  <c r="I419" i="2"/>
  <c r="I450" i="2" s="1"/>
  <c r="H419" i="2"/>
  <c r="G419" i="2"/>
  <c r="F419" i="2"/>
  <c r="E419" i="2"/>
  <c r="CK418" i="2"/>
  <c r="CL418" i="2" s="1"/>
  <c r="CJ418" i="2"/>
  <c r="AU418" i="2"/>
  <c r="CK417" i="2"/>
  <c r="CL417" i="2" s="1"/>
  <c r="CJ417" i="2"/>
  <c r="AU417" i="2"/>
  <c r="CJ416" i="2"/>
  <c r="AU416" i="2"/>
  <c r="CJ415" i="2"/>
  <c r="CK415" i="2" s="1"/>
  <c r="CL415" i="2" s="1"/>
  <c r="AU415" i="2"/>
  <c r="CJ414" i="2"/>
  <c r="CK414" i="2" s="1"/>
  <c r="CL414" i="2" s="1"/>
  <c r="AU414" i="2"/>
  <c r="CK413" i="2"/>
  <c r="CL413" i="2" s="1"/>
  <c r="CJ413" i="2"/>
  <c r="AU413" i="2"/>
  <c r="CJ412" i="2"/>
  <c r="AU412" i="2"/>
  <c r="CJ411" i="2"/>
  <c r="AU411" i="2"/>
  <c r="AU419" i="2" s="1"/>
  <c r="CK410" i="2"/>
  <c r="CJ410" i="2"/>
  <c r="AU410" i="2"/>
  <c r="CI409" i="2"/>
  <c r="CH409" i="2"/>
  <c r="CF409" i="2"/>
  <c r="CE409" i="2"/>
  <c r="CD409" i="2"/>
  <c r="CC409" i="2"/>
  <c r="CC450" i="2" s="1"/>
  <c r="CB409" i="2"/>
  <c r="BU409" i="2"/>
  <c r="BU450" i="2" s="1"/>
  <c r="BT409" i="2"/>
  <c r="BS409" i="2"/>
  <c r="BR409" i="2"/>
  <c r="BQ409" i="2"/>
  <c r="BQ450" i="2" s="1"/>
  <c r="BP409" i="2"/>
  <c r="BO409" i="2"/>
  <c r="BN409" i="2"/>
  <c r="BN450" i="2" s="1"/>
  <c r="BM409" i="2"/>
  <c r="BM450" i="2" s="1"/>
  <c r="BL409" i="2"/>
  <c r="BK409" i="2"/>
  <c r="BJ409" i="2"/>
  <c r="BI409" i="2"/>
  <c r="BI450" i="2" s="1"/>
  <c r="BH409" i="2"/>
  <c r="BG409" i="2"/>
  <c r="BF409" i="2"/>
  <c r="BE409" i="2"/>
  <c r="BE450" i="2" s="1"/>
  <c r="BD409" i="2"/>
  <c r="BC409" i="2"/>
  <c r="BB409" i="2"/>
  <c r="BA409" i="2"/>
  <c r="BA450" i="2" s="1"/>
  <c r="AZ409" i="2"/>
  <c r="AY409" i="2"/>
  <c r="AX409" i="2"/>
  <c r="AX450" i="2" s="1"/>
  <c r="AW409" i="2"/>
  <c r="AW450" i="2" s="1"/>
  <c r="AV409" i="2"/>
  <c r="AT409" i="2"/>
  <c r="AS409" i="2"/>
  <c r="AS450" i="2" s="1"/>
  <c r="AR409" i="2"/>
  <c r="AQ409" i="2"/>
  <c r="AO409" i="2"/>
  <c r="AN409" i="2"/>
  <c r="AN450" i="2" s="1"/>
  <c r="AM409" i="2"/>
  <c r="AL409" i="2"/>
  <c r="AK409" i="2"/>
  <c r="AJ409" i="2"/>
  <c r="AJ450" i="2" s="1"/>
  <c r="AI409" i="2"/>
  <c r="AH409" i="2"/>
  <c r="AG409" i="2"/>
  <c r="AF409" i="2"/>
  <c r="AF450" i="2" s="1"/>
  <c r="AE409" i="2"/>
  <c r="AD409" i="2"/>
  <c r="AC409" i="2"/>
  <c r="AB409" i="2"/>
  <c r="AA409" i="2"/>
  <c r="Z409" i="2"/>
  <c r="W409" i="2"/>
  <c r="V409" i="2"/>
  <c r="U409" i="2"/>
  <c r="T409" i="2"/>
  <c r="T450" i="2" s="1"/>
  <c r="S409" i="2"/>
  <c r="R409" i="2"/>
  <c r="Q409" i="2"/>
  <c r="P409" i="2"/>
  <c r="P450" i="2" s="1"/>
  <c r="O409" i="2"/>
  <c r="N409" i="2"/>
  <c r="M409" i="2"/>
  <c r="L409" i="2"/>
  <c r="L450" i="2" s="1"/>
  <c r="K409" i="2"/>
  <c r="J409" i="2"/>
  <c r="I409" i="2"/>
  <c r="H409" i="2"/>
  <c r="H450" i="2" s="1"/>
  <c r="G409" i="2"/>
  <c r="F409" i="2"/>
  <c r="CJ408" i="2"/>
  <c r="CK408" i="2" s="1"/>
  <c r="CL408" i="2" s="1"/>
  <c r="AU408" i="2"/>
  <c r="CK407" i="2"/>
  <c r="CL407" i="2" s="1"/>
  <c r="CJ407" i="2"/>
  <c r="AU407" i="2"/>
  <c r="CJ406" i="2"/>
  <c r="AU406" i="2"/>
  <c r="CJ405" i="2"/>
  <c r="CK405" i="2" s="1"/>
  <c r="CL405" i="2" s="1"/>
  <c r="AU405" i="2"/>
  <c r="CJ404" i="2"/>
  <c r="AU404" i="2"/>
  <c r="CJ403" i="2"/>
  <c r="AU403" i="2"/>
  <c r="CJ402" i="2"/>
  <c r="CK402" i="2" s="1"/>
  <c r="CL402" i="2" s="1"/>
  <c r="AU402" i="2"/>
  <c r="CJ401" i="2"/>
  <c r="CK401" i="2" s="1"/>
  <c r="CL401" i="2" s="1"/>
  <c r="AU401" i="2"/>
  <c r="CJ400" i="2"/>
  <c r="CK400" i="2" s="1"/>
  <c r="CL400" i="2" s="1"/>
  <c r="AU400" i="2"/>
  <c r="CK399" i="2"/>
  <c r="CL399" i="2" s="1"/>
  <c r="CJ399" i="2"/>
  <c r="AU399" i="2"/>
  <c r="AU398" i="2"/>
  <c r="CK397" i="2"/>
  <c r="CL397" i="2" s="1"/>
  <c r="CJ397" i="2"/>
  <c r="AU397" i="2"/>
  <c r="AU396" i="2"/>
  <c r="AU395" i="2"/>
  <c r="CJ394" i="2"/>
  <c r="CK394" i="2" s="1"/>
  <c r="CL394" i="2" s="1"/>
  <c r="AU394" i="2"/>
  <c r="CG409" i="2"/>
  <c r="CJ393" i="2"/>
  <c r="CK393" i="2" s="1"/>
  <c r="CL393" i="2" s="1"/>
  <c r="AU393" i="2"/>
  <c r="CJ392" i="2"/>
  <c r="CK391" i="2"/>
  <c r="CL391" i="2" s="1"/>
  <c r="CJ391" i="2"/>
  <c r="AU391" i="2"/>
  <c r="CJ390" i="2"/>
  <c r="CK390" i="2" s="1"/>
  <c r="CL390" i="2" s="1"/>
  <c r="AU390" i="2"/>
  <c r="CJ389" i="2"/>
  <c r="CK389" i="2" s="1"/>
  <c r="CL389" i="2" s="1"/>
  <c r="AU389" i="2"/>
  <c r="AU388" i="2"/>
  <c r="CJ387" i="2"/>
  <c r="AU386" i="2"/>
  <c r="CJ385" i="2"/>
  <c r="CK385" i="2" s="1"/>
  <c r="CL385" i="2" s="1"/>
  <c r="AU385" i="2"/>
  <c r="AU384" i="2"/>
  <c r="CJ383" i="2"/>
  <c r="CK383" i="2" s="1"/>
  <c r="CL383" i="2" s="1"/>
  <c r="AU383" i="2"/>
  <c r="CJ382" i="2"/>
  <c r="CK382" i="2" s="1"/>
  <c r="CL382" i="2" s="1"/>
  <c r="AU382" i="2"/>
  <c r="CJ381" i="2"/>
  <c r="CK381" i="2" s="1"/>
  <c r="CL381" i="2" s="1"/>
  <c r="AU381" i="2"/>
  <c r="AU380" i="2"/>
  <c r="CJ379" i="2"/>
  <c r="Y409" i="2"/>
  <c r="BZ409" i="2"/>
  <c r="CJ378" i="2"/>
  <c r="CK378" i="2" s="1"/>
  <c r="CL378" i="2" s="1"/>
  <c r="AU378" i="2"/>
  <c r="E409" i="2"/>
  <c r="BY409" i="2"/>
  <c r="AU377" i="2"/>
  <c r="CI376" i="2"/>
  <c r="CH376" i="2"/>
  <c r="CG376" i="2"/>
  <c r="CF376" i="2"/>
  <c r="CE376" i="2"/>
  <c r="CD376" i="2"/>
  <c r="CD450" i="2" s="1"/>
  <c r="CC376" i="2"/>
  <c r="CB376" i="2"/>
  <c r="BW376" i="2"/>
  <c r="BU376" i="2"/>
  <c r="BT376" i="2"/>
  <c r="BS376" i="2"/>
  <c r="BR376" i="2"/>
  <c r="BQ376" i="2"/>
  <c r="BP376" i="2"/>
  <c r="BO376" i="2"/>
  <c r="BN376" i="2"/>
  <c r="BM376" i="2"/>
  <c r="BL376" i="2"/>
  <c r="BK376" i="2"/>
  <c r="BJ376" i="2"/>
  <c r="BI376" i="2"/>
  <c r="BH376" i="2"/>
  <c r="BG376" i="2"/>
  <c r="BF376" i="2"/>
  <c r="BE376" i="2"/>
  <c r="BD376" i="2"/>
  <c r="BC376" i="2"/>
  <c r="BB376" i="2"/>
  <c r="BA376" i="2"/>
  <c r="AZ376" i="2"/>
  <c r="AY376" i="2"/>
  <c r="AX376" i="2"/>
  <c r="AW376" i="2"/>
  <c r="AV376" i="2"/>
  <c r="AT376" i="2"/>
  <c r="AS376" i="2"/>
  <c r="AR376" i="2"/>
  <c r="AQ376" i="2"/>
  <c r="AO376" i="2"/>
  <c r="AN376" i="2"/>
  <c r="AM376" i="2"/>
  <c r="AL376" i="2"/>
  <c r="AK376" i="2"/>
  <c r="AJ376" i="2"/>
  <c r="AI376" i="2"/>
  <c r="AH376" i="2"/>
  <c r="AG376" i="2"/>
  <c r="AF376" i="2"/>
  <c r="AE376" i="2"/>
  <c r="AD376" i="2"/>
  <c r="AC376" i="2"/>
  <c r="AB376" i="2"/>
  <c r="AA376" i="2"/>
  <c r="Z376" i="2"/>
  <c r="W376" i="2"/>
  <c r="V376" i="2"/>
  <c r="U376" i="2"/>
  <c r="T376" i="2"/>
  <c r="S376" i="2"/>
  <c r="R376" i="2"/>
  <c r="Q376" i="2"/>
  <c r="Q450" i="2" s="1"/>
  <c r="P376" i="2"/>
  <c r="O376" i="2"/>
  <c r="N376" i="2"/>
  <c r="M376" i="2"/>
  <c r="L376" i="2"/>
  <c r="K376" i="2"/>
  <c r="J376" i="2"/>
  <c r="I376" i="2"/>
  <c r="H376" i="2"/>
  <c r="G376" i="2"/>
  <c r="F376" i="2"/>
  <c r="CJ375" i="2"/>
  <c r="CK375" i="2" s="1"/>
  <c r="CL375" i="2" s="1"/>
  <c r="AU375" i="2"/>
  <c r="CJ374" i="2"/>
  <c r="CK374" i="2" s="1"/>
  <c r="CL374" i="2" s="1"/>
  <c r="AU374" i="2"/>
  <c r="CJ373" i="2"/>
  <c r="CK373" i="2" s="1"/>
  <c r="CL373" i="2" s="1"/>
  <c r="AU373" i="2"/>
  <c r="CA376" i="2"/>
  <c r="BZ376" i="2"/>
  <c r="CJ372" i="2"/>
  <c r="Y376" i="2"/>
  <c r="X376" i="2"/>
  <c r="E376" i="2"/>
  <c r="BY376" i="2"/>
  <c r="BX376" i="2"/>
  <c r="BV376" i="2"/>
  <c r="AU371" i="2"/>
  <c r="CI370" i="2"/>
  <c r="CH370" i="2"/>
  <c r="CG370" i="2"/>
  <c r="CF370" i="2"/>
  <c r="CE370" i="2"/>
  <c r="CD370" i="2"/>
  <c r="CC370" i="2"/>
  <c r="CB370" i="2"/>
  <c r="CA370" i="2"/>
  <c r="BZ370" i="2"/>
  <c r="BY370" i="2"/>
  <c r="BX370" i="2"/>
  <c r="BW370" i="2"/>
  <c r="BV370" i="2"/>
  <c r="BU370" i="2"/>
  <c r="BT370" i="2"/>
  <c r="BS370" i="2"/>
  <c r="BR370" i="2"/>
  <c r="BQ370" i="2"/>
  <c r="BP370" i="2"/>
  <c r="BO370" i="2"/>
  <c r="BN370" i="2"/>
  <c r="BM370" i="2"/>
  <c r="BL370" i="2"/>
  <c r="BK370" i="2"/>
  <c r="BJ370" i="2"/>
  <c r="BI370" i="2"/>
  <c r="BH370" i="2"/>
  <c r="BG370" i="2"/>
  <c r="BF370" i="2"/>
  <c r="BE370" i="2"/>
  <c r="BD370" i="2"/>
  <c r="BC370" i="2"/>
  <c r="BB370" i="2"/>
  <c r="BA370" i="2"/>
  <c r="AZ370" i="2"/>
  <c r="AY370" i="2"/>
  <c r="AX370" i="2"/>
  <c r="AW370" i="2"/>
  <c r="AV370" i="2"/>
  <c r="AT370" i="2"/>
  <c r="AS370" i="2"/>
  <c r="AR370" i="2"/>
  <c r="AQ370" i="2"/>
  <c r="AO370" i="2"/>
  <c r="AN370" i="2"/>
  <c r="AM370" i="2"/>
  <c r="AL370" i="2"/>
  <c r="AK370" i="2"/>
  <c r="AJ370" i="2"/>
  <c r="AI370" i="2"/>
  <c r="AH370" i="2"/>
  <c r="AG370" i="2"/>
  <c r="AF370" i="2"/>
  <c r="AE370" i="2"/>
  <c r="AD370" i="2"/>
  <c r="AC370" i="2"/>
  <c r="AB370" i="2"/>
  <c r="AA370" i="2"/>
  <c r="Z370" i="2"/>
  <c r="Y370" i="2"/>
  <c r="X370" i="2"/>
  <c r="W370" i="2"/>
  <c r="V370" i="2"/>
  <c r="U370" i="2"/>
  <c r="T370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CK369" i="2"/>
  <c r="CL369" i="2" s="1"/>
  <c r="CJ369" i="2"/>
  <c r="AU369" i="2"/>
  <c r="CJ368" i="2"/>
  <c r="CK368" i="2" s="1"/>
  <c r="CL368" i="2" s="1"/>
  <c r="AU368" i="2"/>
  <c r="CJ367" i="2"/>
  <c r="CK367" i="2" s="1"/>
  <c r="CL367" i="2" s="1"/>
  <c r="AU367" i="2"/>
  <c r="AU370" i="2" s="1"/>
  <c r="CJ366" i="2"/>
  <c r="CJ370" i="2" s="1"/>
  <c r="AU366" i="2"/>
  <c r="CK365" i="2"/>
  <c r="CL365" i="2" s="1"/>
  <c r="CJ365" i="2"/>
  <c r="AU365" i="2"/>
  <c r="CJ364" i="2"/>
  <c r="CK364" i="2" s="1"/>
  <c r="AU364" i="2"/>
  <c r="CI363" i="2"/>
  <c r="CH363" i="2"/>
  <c r="CG363" i="2"/>
  <c r="CF363" i="2"/>
  <c r="CE363" i="2"/>
  <c r="CD363" i="2"/>
  <c r="CC363" i="2"/>
  <c r="CB363" i="2"/>
  <c r="CA363" i="2"/>
  <c r="BZ363" i="2"/>
  <c r="BY363" i="2"/>
  <c r="BW363" i="2"/>
  <c r="BV363" i="2"/>
  <c r="BU363" i="2"/>
  <c r="BT363" i="2"/>
  <c r="BS363" i="2"/>
  <c r="BR363" i="2"/>
  <c r="BQ363" i="2"/>
  <c r="BP363" i="2"/>
  <c r="BO363" i="2"/>
  <c r="BN363" i="2"/>
  <c r="BM363" i="2"/>
  <c r="BL363" i="2"/>
  <c r="BK363" i="2"/>
  <c r="BJ363" i="2"/>
  <c r="BI363" i="2"/>
  <c r="BH363" i="2"/>
  <c r="BG363" i="2"/>
  <c r="BF363" i="2"/>
  <c r="BE363" i="2"/>
  <c r="BD363" i="2"/>
  <c r="BC363" i="2"/>
  <c r="BB363" i="2"/>
  <c r="BA363" i="2"/>
  <c r="AZ363" i="2"/>
  <c r="AY363" i="2"/>
  <c r="AX363" i="2"/>
  <c r="AW363" i="2"/>
  <c r="AV363" i="2"/>
  <c r="AT363" i="2"/>
  <c r="AS363" i="2"/>
  <c r="AR363" i="2"/>
  <c r="AQ363" i="2"/>
  <c r="AO363" i="2"/>
  <c r="AN363" i="2"/>
  <c r="AM363" i="2"/>
  <c r="AL363" i="2"/>
  <c r="AK363" i="2"/>
  <c r="AJ363" i="2"/>
  <c r="AI363" i="2"/>
  <c r="AH363" i="2"/>
  <c r="AG363" i="2"/>
  <c r="AF363" i="2"/>
  <c r="AE363" i="2"/>
  <c r="AD363" i="2"/>
  <c r="AC363" i="2"/>
  <c r="AB363" i="2"/>
  <c r="AA363" i="2"/>
  <c r="Z363" i="2"/>
  <c r="Y363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CJ362" i="2"/>
  <c r="CJ363" i="2" s="1"/>
  <c r="AU362" i="2"/>
  <c r="AU363" i="2" s="1"/>
  <c r="E363" i="2"/>
  <c r="CI361" i="2"/>
  <c r="CH361" i="2"/>
  <c r="CF361" i="2"/>
  <c r="CE361" i="2"/>
  <c r="CD361" i="2"/>
  <c r="CC361" i="2"/>
  <c r="CB361" i="2"/>
  <c r="CA361" i="2"/>
  <c r="BZ361" i="2"/>
  <c r="BY361" i="2"/>
  <c r="BW361" i="2"/>
  <c r="BV361" i="2"/>
  <c r="BU361" i="2"/>
  <c r="BT361" i="2"/>
  <c r="BS361" i="2"/>
  <c r="BR361" i="2"/>
  <c r="BQ361" i="2"/>
  <c r="BP361" i="2"/>
  <c r="BO361" i="2"/>
  <c r="BN361" i="2"/>
  <c r="BM361" i="2"/>
  <c r="BL361" i="2"/>
  <c r="BK361" i="2"/>
  <c r="BJ361" i="2"/>
  <c r="BI361" i="2"/>
  <c r="BH361" i="2"/>
  <c r="BG361" i="2"/>
  <c r="BF361" i="2"/>
  <c r="BE361" i="2"/>
  <c r="BD361" i="2"/>
  <c r="BC361" i="2"/>
  <c r="BB361" i="2"/>
  <c r="BA361" i="2"/>
  <c r="AZ361" i="2"/>
  <c r="AY361" i="2"/>
  <c r="AX361" i="2"/>
  <c r="AW361" i="2"/>
  <c r="AV361" i="2"/>
  <c r="AT361" i="2"/>
  <c r="AS361" i="2"/>
  <c r="AR361" i="2"/>
  <c r="AQ361" i="2"/>
  <c r="AO361" i="2"/>
  <c r="AN361" i="2"/>
  <c r="AM361" i="2"/>
  <c r="AL361" i="2"/>
  <c r="AK361" i="2"/>
  <c r="AJ361" i="2"/>
  <c r="AI361" i="2"/>
  <c r="AH361" i="2"/>
  <c r="AG361" i="2"/>
  <c r="AF361" i="2"/>
  <c r="AE361" i="2"/>
  <c r="AD361" i="2"/>
  <c r="AC361" i="2"/>
  <c r="AB361" i="2"/>
  <c r="AA361" i="2"/>
  <c r="Z361" i="2"/>
  <c r="Y361" i="2"/>
  <c r="W361" i="2"/>
  <c r="V361" i="2"/>
  <c r="U361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CJ360" i="2"/>
  <c r="CK360" i="2" s="1"/>
  <c r="CL360" i="2" s="1"/>
  <c r="AU360" i="2"/>
  <c r="CJ359" i="2"/>
  <c r="CK359" i="2" s="1"/>
  <c r="CL359" i="2" s="1"/>
  <c r="AU359" i="2"/>
  <c r="CJ358" i="2"/>
  <c r="CK358" i="2" s="1"/>
  <c r="CL358" i="2" s="1"/>
  <c r="AU358" i="2"/>
  <c r="CK357" i="2"/>
  <c r="CL357" i="2" s="1"/>
  <c r="CJ357" i="2"/>
  <c r="AU357" i="2"/>
  <c r="CJ356" i="2"/>
  <c r="CK356" i="2" s="1"/>
  <c r="CL356" i="2" s="1"/>
  <c r="AU356" i="2"/>
  <c r="X361" i="2"/>
  <c r="CJ355" i="2"/>
  <c r="CK355" i="2" s="1"/>
  <c r="AU355" i="2"/>
  <c r="AU361" i="2" s="1"/>
  <c r="E361" i="2"/>
  <c r="CI354" i="2"/>
  <c r="CH354" i="2"/>
  <c r="CG354" i="2"/>
  <c r="CF354" i="2"/>
  <c r="CE354" i="2"/>
  <c r="CD354" i="2"/>
  <c r="CC354" i="2"/>
  <c r="CB354" i="2"/>
  <c r="CA354" i="2"/>
  <c r="BZ354" i="2"/>
  <c r="BY354" i="2"/>
  <c r="BX354" i="2"/>
  <c r="BW354" i="2"/>
  <c r="BV354" i="2"/>
  <c r="BU354" i="2"/>
  <c r="BT354" i="2"/>
  <c r="BS354" i="2"/>
  <c r="BR354" i="2"/>
  <c r="BQ354" i="2"/>
  <c r="BP354" i="2"/>
  <c r="BO354" i="2"/>
  <c r="BN354" i="2"/>
  <c r="BM354" i="2"/>
  <c r="BL354" i="2"/>
  <c r="BK354" i="2"/>
  <c r="BJ354" i="2"/>
  <c r="BI354" i="2"/>
  <c r="BH354" i="2"/>
  <c r="BG354" i="2"/>
  <c r="BF354" i="2"/>
  <c r="BE354" i="2"/>
  <c r="BD354" i="2"/>
  <c r="BC354" i="2"/>
  <c r="BB354" i="2"/>
  <c r="BA354" i="2"/>
  <c r="AZ354" i="2"/>
  <c r="AY354" i="2"/>
  <c r="AX354" i="2"/>
  <c r="AW354" i="2"/>
  <c r="AV354" i="2"/>
  <c r="AT354" i="2"/>
  <c r="AS354" i="2"/>
  <c r="AR354" i="2"/>
  <c r="AQ354" i="2"/>
  <c r="AO354" i="2"/>
  <c r="AN354" i="2"/>
  <c r="AM354" i="2"/>
  <c r="AL354" i="2"/>
  <c r="AK354" i="2"/>
  <c r="AJ354" i="2"/>
  <c r="AI354" i="2"/>
  <c r="AH354" i="2"/>
  <c r="AG354" i="2"/>
  <c r="AF354" i="2"/>
  <c r="AE354" i="2"/>
  <c r="AD354" i="2"/>
  <c r="AC354" i="2"/>
  <c r="AB354" i="2"/>
  <c r="AA354" i="2"/>
  <c r="Z354" i="2"/>
  <c r="Y354" i="2"/>
  <c r="X354" i="2"/>
  <c r="W354" i="2"/>
  <c r="V354" i="2"/>
  <c r="U354" i="2"/>
  <c r="T354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CJ353" i="2"/>
  <c r="CK353" i="2" s="1"/>
  <c r="CL353" i="2" s="1"/>
  <c r="AU353" i="2"/>
  <c r="CJ352" i="2"/>
  <c r="CK352" i="2" s="1"/>
  <c r="CL352" i="2" s="1"/>
  <c r="AU352" i="2"/>
  <c r="CJ351" i="2"/>
  <c r="CK351" i="2" s="1"/>
  <c r="CL351" i="2" s="1"/>
  <c r="AU351" i="2"/>
  <c r="CK350" i="2"/>
  <c r="CL350" i="2" s="1"/>
  <c r="CJ350" i="2"/>
  <c r="AU350" i="2"/>
  <c r="CJ349" i="2"/>
  <c r="CK349" i="2" s="1"/>
  <c r="CL349" i="2" s="1"/>
  <c r="AU349" i="2"/>
  <c r="CJ348" i="2"/>
  <c r="CK348" i="2" s="1"/>
  <c r="AU348" i="2"/>
  <c r="AU354" i="2" s="1"/>
  <c r="CJ347" i="2"/>
  <c r="CI347" i="2"/>
  <c r="CH347" i="2"/>
  <c r="CG347" i="2"/>
  <c r="CF347" i="2"/>
  <c r="CE347" i="2"/>
  <c r="CD347" i="2"/>
  <c r="CC347" i="2"/>
  <c r="CB347" i="2"/>
  <c r="CA347" i="2"/>
  <c r="BZ347" i="2"/>
  <c r="BY347" i="2"/>
  <c r="BX347" i="2"/>
  <c r="BW347" i="2"/>
  <c r="BV347" i="2"/>
  <c r="BU347" i="2"/>
  <c r="BT347" i="2"/>
  <c r="BS347" i="2"/>
  <c r="BR347" i="2"/>
  <c r="BQ347" i="2"/>
  <c r="BP347" i="2"/>
  <c r="BO347" i="2"/>
  <c r="BN347" i="2"/>
  <c r="BM347" i="2"/>
  <c r="BL347" i="2"/>
  <c r="BK347" i="2"/>
  <c r="BJ347" i="2"/>
  <c r="BI347" i="2"/>
  <c r="BH347" i="2"/>
  <c r="BG347" i="2"/>
  <c r="BF347" i="2"/>
  <c r="BE347" i="2"/>
  <c r="BD347" i="2"/>
  <c r="BC347" i="2"/>
  <c r="BB347" i="2"/>
  <c r="BA347" i="2"/>
  <c r="AZ347" i="2"/>
  <c r="AY347" i="2"/>
  <c r="AX347" i="2"/>
  <c r="AW347" i="2"/>
  <c r="AV347" i="2"/>
  <c r="AT347" i="2"/>
  <c r="AS347" i="2"/>
  <c r="AR347" i="2"/>
  <c r="AQ347" i="2"/>
  <c r="AO347" i="2"/>
  <c r="AN347" i="2"/>
  <c r="AM347" i="2"/>
  <c r="AL347" i="2"/>
  <c r="AK347" i="2"/>
  <c r="AJ347" i="2"/>
  <c r="AI347" i="2"/>
  <c r="AH347" i="2"/>
  <c r="AG347" i="2"/>
  <c r="AF347" i="2"/>
  <c r="AE347" i="2"/>
  <c r="AD347" i="2"/>
  <c r="AC347" i="2"/>
  <c r="AB347" i="2"/>
  <c r="AA347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CJ346" i="2"/>
  <c r="CK346" i="2" s="1"/>
  <c r="AU346" i="2"/>
  <c r="AU347" i="2" s="1"/>
  <c r="CI345" i="2"/>
  <c r="CH345" i="2"/>
  <c r="CG345" i="2"/>
  <c r="CF345" i="2"/>
  <c r="CE345" i="2"/>
  <c r="CD345" i="2"/>
  <c r="CC345" i="2"/>
  <c r="CB345" i="2"/>
  <c r="CA345" i="2"/>
  <c r="BZ345" i="2"/>
  <c r="BY345" i="2"/>
  <c r="BX345" i="2"/>
  <c r="BW345" i="2"/>
  <c r="BV345" i="2"/>
  <c r="BU345" i="2"/>
  <c r="BT345" i="2"/>
  <c r="BS345" i="2"/>
  <c r="BR345" i="2"/>
  <c r="BQ345" i="2"/>
  <c r="BP345" i="2"/>
  <c r="BO345" i="2"/>
  <c r="BN345" i="2"/>
  <c r="BM345" i="2"/>
  <c r="BL345" i="2"/>
  <c r="BK345" i="2"/>
  <c r="BJ345" i="2"/>
  <c r="BI345" i="2"/>
  <c r="BH345" i="2"/>
  <c r="BG345" i="2"/>
  <c r="BF345" i="2"/>
  <c r="BE345" i="2"/>
  <c r="BD345" i="2"/>
  <c r="BC345" i="2"/>
  <c r="BB345" i="2"/>
  <c r="BA345" i="2"/>
  <c r="AZ345" i="2"/>
  <c r="AY345" i="2"/>
  <c r="AX345" i="2"/>
  <c r="AW345" i="2"/>
  <c r="AV345" i="2"/>
  <c r="AT345" i="2"/>
  <c r="AS345" i="2"/>
  <c r="AR345" i="2"/>
  <c r="AQ345" i="2"/>
  <c r="AO345" i="2"/>
  <c r="AN345" i="2"/>
  <c r="AM345" i="2"/>
  <c r="AL345" i="2"/>
  <c r="AK345" i="2"/>
  <c r="AJ345" i="2"/>
  <c r="AI345" i="2"/>
  <c r="AH345" i="2"/>
  <c r="AG345" i="2"/>
  <c r="AF345" i="2"/>
  <c r="AE345" i="2"/>
  <c r="AD345" i="2"/>
  <c r="AC345" i="2"/>
  <c r="AB345" i="2"/>
  <c r="AA345" i="2"/>
  <c r="Z345" i="2"/>
  <c r="Y345" i="2"/>
  <c r="X345" i="2"/>
  <c r="W345" i="2"/>
  <c r="V345" i="2"/>
  <c r="U345" i="2"/>
  <c r="T345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CK344" i="2"/>
  <c r="CL344" i="2" s="1"/>
  <c r="CJ344" i="2"/>
  <c r="AU344" i="2"/>
  <c r="CJ343" i="2"/>
  <c r="CK343" i="2" s="1"/>
  <c r="CL343" i="2" s="1"/>
  <c r="AU343" i="2"/>
  <c r="CJ342" i="2"/>
  <c r="AU342" i="2"/>
  <c r="AU345" i="2" s="1"/>
  <c r="CJ341" i="2"/>
  <c r="AU341" i="2"/>
  <c r="CK340" i="2"/>
  <c r="CL340" i="2" s="1"/>
  <c r="CJ340" i="2"/>
  <c r="AU340" i="2"/>
  <c r="CL339" i="2"/>
  <c r="CJ339" i="2"/>
  <c r="CK339" i="2" s="1"/>
  <c r="AU339" i="2"/>
  <c r="N338" i="2"/>
  <c r="CH337" i="2"/>
  <c r="CH338" i="2" s="1"/>
  <c r="CH467" i="2" s="1"/>
  <c r="CH470" i="2" s="1"/>
  <c r="CH495" i="2" s="1"/>
  <c r="CG337" i="2"/>
  <c r="CF337" i="2"/>
  <c r="CE337" i="2"/>
  <c r="CD337" i="2"/>
  <c r="CD338" i="2" s="1"/>
  <c r="CD467" i="2" s="1"/>
  <c r="CD470" i="2" s="1"/>
  <c r="CD495" i="2" s="1"/>
  <c r="CC337" i="2"/>
  <c r="CB337" i="2"/>
  <c r="BW337" i="2"/>
  <c r="BV337" i="2"/>
  <c r="BU337" i="2"/>
  <c r="BT337" i="2"/>
  <c r="BR337" i="2"/>
  <c r="BQ337" i="2"/>
  <c r="BP337" i="2"/>
  <c r="BO337" i="2"/>
  <c r="BN337" i="2"/>
  <c r="BN338" i="2" s="1"/>
  <c r="BN467" i="2" s="1"/>
  <c r="BN470" i="2" s="1"/>
  <c r="BN495" i="2" s="1"/>
  <c r="BM337" i="2"/>
  <c r="BL337" i="2"/>
  <c r="BK337" i="2"/>
  <c r="BJ337" i="2"/>
  <c r="BJ338" i="2" s="1"/>
  <c r="BJ467" i="2" s="1"/>
  <c r="BJ470" i="2" s="1"/>
  <c r="BJ495" i="2" s="1"/>
  <c r="BI337" i="2"/>
  <c r="BH337" i="2"/>
  <c r="BG337" i="2"/>
  <c r="BF337" i="2"/>
  <c r="BF338" i="2" s="1"/>
  <c r="BF467" i="2" s="1"/>
  <c r="BF470" i="2" s="1"/>
  <c r="BF495" i="2" s="1"/>
  <c r="BE337" i="2"/>
  <c r="BD337" i="2"/>
  <c r="BC337" i="2"/>
  <c r="BB337" i="2"/>
  <c r="BB338" i="2" s="1"/>
  <c r="BB467" i="2" s="1"/>
  <c r="BB470" i="2" s="1"/>
  <c r="BB495" i="2" s="1"/>
  <c r="BA337" i="2"/>
  <c r="AZ337" i="2"/>
  <c r="AY337" i="2"/>
  <c r="AX337" i="2"/>
  <c r="AX338" i="2" s="1"/>
  <c r="AX467" i="2" s="1"/>
  <c r="AX470" i="2" s="1"/>
  <c r="AX495" i="2" s="1"/>
  <c r="AW337" i="2"/>
  <c r="AV337" i="2"/>
  <c r="AT337" i="2"/>
  <c r="AS337" i="2"/>
  <c r="AR337" i="2"/>
  <c r="AQ337" i="2"/>
  <c r="AO337" i="2"/>
  <c r="AN337" i="2"/>
  <c r="AM337" i="2"/>
  <c r="AL337" i="2"/>
  <c r="AK337" i="2"/>
  <c r="AJ337" i="2"/>
  <c r="AI337" i="2"/>
  <c r="AH337" i="2"/>
  <c r="AG337" i="2"/>
  <c r="AF337" i="2"/>
  <c r="AE337" i="2"/>
  <c r="AD337" i="2"/>
  <c r="AB337" i="2"/>
  <c r="AA337" i="2"/>
  <c r="Z337" i="2"/>
  <c r="W337" i="2"/>
  <c r="V337" i="2"/>
  <c r="U337" i="2"/>
  <c r="T337" i="2"/>
  <c r="T338" i="2" s="1"/>
  <c r="T467" i="2" s="1"/>
  <c r="T470" i="2" s="1"/>
  <c r="T495" i="2" s="1"/>
  <c r="S337" i="2"/>
  <c r="R337" i="2"/>
  <c r="Q337" i="2"/>
  <c r="P337" i="2"/>
  <c r="P338" i="2" s="1"/>
  <c r="P467" i="2" s="1"/>
  <c r="P470" i="2" s="1"/>
  <c r="P495" i="2" s="1"/>
  <c r="O337" i="2"/>
  <c r="N337" i="2"/>
  <c r="M337" i="2"/>
  <c r="L337" i="2"/>
  <c r="L338" i="2" s="1"/>
  <c r="L467" i="2" s="1"/>
  <c r="L470" i="2" s="1"/>
  <c r="L495" i="2" s="1"/>
  <c r="K337" i="2"/>
  <c r="J337" i="2"/>
  <c r="I337" i="2"/>
  <c r="H337" i="2"/>
  <c r="H338" i="2" s="1"/>
  <c r="H467" i="2" s="1"/>
  <c r="H470" i="2" s="1"/>
  <c r="H495" i="2" s="1"/>
  <c r="G337" i="2"/>
  <c r="F337" i="2"/>
  <c r="CJ336" i="2"/>
  <c r="CK336" i="2" s="1"/>
  <c r="CL336" i="2" s="1"/>
  <c r="AU336" i="2"/>
  <c r="CJ335" i="2"/>
  <c r="CK335" i="2" s="1"/>
  <c r="CL335" i="2" s="1"/>
  <c r="AU335" i="2"/>
  <c r="BS337" i="2"/>
  <c r="AU333" i="2"/>
  <c r="CJ332" i="2"/>
  <c r="CK332" i="2" s="1"/>
  <c r="CL332" i="2" s="1"/>
  <c r="AU332" i="2"/>
  <c r="CJ331" i="2"/>
  <c r="CK331" i="2" s="1"/>
  <c r="CL331" i="2" s="1"/>
  <c r="AU331" i="2"/>
  <c r="CJ330" i="2"/>
  <c r="CK330" i="2" s="1"/>
  <c r="CL330" i="2" s="1"/>
  <c r="AU330" i="2"/>
  <c r="CJ329" i="2"/>
  <c r="CK329" i="2" s="1"/>
  <c r="CL329" i="2" s="1"/>
  <c r="AU329" i="2"/>
  <c r="CJ328" i="2"/>
  <c r="CK328" i="2" s="1"/>
  <c r="CL328" i="2" s="1"/>
  <c r="AU328" i="2"/>
  <c r="CI337" i="2"/>
  <c r="CJ327" i="2"/>
  <c r="CK327" i="2" s="1"/>
  <c r="CL327" i="2" s="1"/>
  <c r="AU327" i="2"/>
  <c r="BY337" i="2"/>
  <c r="CJ326" i="2"/>
  <c r="AC337" i="2"/>
  <c r="AU325" i="2"/>
  <c r="CA337" i="2"/>
  <c r="AU324" i="2"/>
  <c r="CH323" i="2"/>
  <c r="CG323" i="2"/>
  <c r="CF323" i="2"/>
  <c r="CE323" i="2"/>
  <c r="CD323" i="2"/>
  <c r="CC323" i="2"/>
  <c r="CB323" i="2"/>
  <c r="BW323" i="2"/>
  <c r="BV323" i="2"/>
  <c r="BU323" i="2"/>
  <c r="BT323" i="2"/>
  <c r="BQ323" i="2"/>
  <c r="BP323" i="2"/>
  <c r="BO323" i="2"/>
  <c r="BN323" i="2"/>
  <c r="BM323" i="2"/>
  <c r="BL323" i="2"/>
  <c r="BK323" i="2"/>
  <c r="BJ323" i="2"/>
  <c r="BI323" i="2"/>
  <c r="BH323" i="2"/>
  <c r="BG323" i="2"/>
  <c r="BF323" i="2"/>
  <c r="BE323" i="2"/>
  <c r="BD323" i="2"/>
  <c r="BC323" i="2"/>
  <c r="BB323" i="2"/>
  <c r="BA323" i="2"/>
  <c r="AZ323" i="2"/>
  <c r="AY323" i="2"/>
  <c r="AX323" i="2"/>
  <c r="AW323" i="2"/>
  <c r="AV323" i="2"/>
  <c r="AT323" i="2"/>
  <c r="AS323" i="2"/>
  <c r="AR323" i="2"/>
  <c r="AQ323" i="2"/>
  <c r="AO323" i="2"/>
  <c r="AN323" i="2"/>
  <c r="AM323" i="2"/>
  <c r="AL323" i="2"/>
  <c r="AK323" i="2"/>
  <c r="AJ323" i="2"/>
  <c r="AI323" i="2"/>
  <c r="AH323" i="2"/>
  <c r="AG323" i="2"/>
  <c r="AF323" i="2"/>
  <c r="AE323" i="2"/>
  <c r="AD323" i="2"/>
  <c r="AA323" i="2"/>
  <c r="Z323" i="2"/>
  <c r="Y323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AU322" i="2"/>
  <c r="CJ321" i="2"/>
  <c r="CK321" i="2" s="1"/>
  <c r="CL321" i="2" s="1"/>
  <c r="AU321" i="2"/>
  <c r="CJ320" i="2"/>
  <c r="CK320" i="2" s="1"/>
  <c r="CL320" i="2" s="1"/>
  <c r="AU320" i="2"/>
  <c r="CJ319" i="2"/>
  <c r="CK319" i="2" s="1"/>
  <c r="CL319" i="2" s="1"/>
  <c r="AU319" i="2"/>
  <c r="CJ318" i="2"/>
  <c r="CK318" i="2" s="1"/>
  <c r="CL318" i="2" s="1"/>
  <c r="AU318" i="2"/>
  <c r="CJ317" i="2"/>
  <c r="CK317" i="2" s="1"/>
  <c r="CL317" i="2" s="1"/>
  <c r="AU317" i="2"/>
  <c r="AB323" i="2"/>
  <c r="AU316" i="2"/>
  <c r="AU315" i="2"/>
  <c r="BX323" i="2"/>
  <c r="AU314" i="2"/>
  <c r="CJ313" i="2"/>
  <c r="CK313" i="2" s="1"/>
  <c r="CL313" i="2" s="1"/>
  <c r="AU313" i="2"/>
  <c r="CJ312" i="2"/>
  <c r="CK312" i="2" s="1"/>
  <c r="CL312" i="2" s="1"/>
  <c r="AU312" i="2"/>
  <c r="CL311" i="2"/>
  <c r="CK311" i="2"/>
  <c r="CJ311" i="2"/>
  <c r="AU311" i="2"/>
  <c r="CJ310" i="2"/>
  <c r="CK310" i="2" s="1"/>
  <c r="CL310" i="2" s="1"/>
  <c r="AU310" i="2"/>
  <c r="CJ309" i="2"/>
  <c r="CJ308" i="2"/>
  <c r="AU308" i="2"/>
  <c r="BY323" i="2"/>
  <c r="AU307" i="2"/>
  <c r="CI306" i="2"/>
  <c r="CH306" i="2"/>
  <c r="CG306" i="2"/>
  <c r="CF306" i="2"/>
  <c r="CE306" i="2"/>
  <c r="CE338" i="2" s="1"/>
  <c r="CD306" i="2"/>
  <c r="CC306" i="2"/>
  <c r="CB306" i="2"/>
  <c r="CA306" i="2"/>
  <c r="BZ306" i="2"/>
  <c r="BY306" i="2"/>
  <c r="BX306" i="2"/>
  <c r="BW306" i="2"/>
  <c r="BW338" i="2" s="1"/>
  <c r="BV306" i="2"/>
  <c r="BU306" i="2"/>
  <c r="BT306" i="2"/>
  <c r="BS306" i="2"/>
  <c r="BR306" i="2"/>
  <c r="BQ306" i="2"/>
  <c r="BP306" i="2"/>
  <c r="BO306" i="2"/>
  <c r="BO338" i="2" s="1"/>
  <c r="BN306" i="2"/>
  <c r="BM306" i="2"/>
  <c r="BL306" i="2"/>
  <c r="BK306" i="2"/>
  <c r="BJ306" i="2"/>
  <c r="BI306" i="2"/>
  <c r="BH306" i="2"/>
  <c r="BG306" i="2"/>
  <c r="BG338" i="2" s="1"/>
  <c r="BF306" i="2"/>
  <c r="BE306" i="2"/>
  <c r="BD306" i="2"/>
  <c r="BC306" i="2"/>
  <c r="BC338" i="2" s="1"/>
  <c r="BB306" i="2"/>
  <c r="BA306" i="2"/>
  <c r="AZ306" i="2"/>
  <c r="AY306" i="2"/>
  <c r="AY338" i="2" s="1"/>
  <c r="AX306" i="2"/>
  <c r="AW306" i="2"/>
  <c r="AV306" i="2"/>
  <c r="AT306" i="2"/>
  <c r="AS306" i="2"/>
  <c r="AR306" i="2"/>
  <c r="AQ306" i="2"/>
  <c r="AQ338" i="2" s="1"/>
  <c r="AO306" i="2"/>
  <c r="AN306" i="2"/>
  <c r="AM306" i="2"/>
  <c r="AL306" i="2"/>
  <c r="AL338" i="2" s="1"/>
  <c r="AK306" i="2"/>
  <c r="AJ306" i="2"/>
  <c r="AI306" i="2"/>
  <c r="AH306" i="2"/>
  <c r="AH338" i="2" s="1"/>
  <c r="AG306" i="2"/>
  <c r="AF306" i="2"/>
  <c r="AE306" i="2"/>
  <c r="AD306" i="2"/>
  <c r="AC306" i="2"/>
  <c r="AB306" i="2"/>
  <c r="AA306" i="2"/>
  <c r="Z306" i="2"/>
  <c r="Z338" i="2" s="1"/>
  <c r="Y306" i="2"/>
  <c r="X306" i="2"/>
  <c r="W306" i="2"/>
  <c r="V306" i="2"/>
  <c r="V338" i="2" s="1"/>
  <c r="U306" i="2"/>
  <c r="T306" i="2"/>
  <c r="S306" i="2"/>
  <c r="R306" i="2"/>
  <c r="R338" i="2" s="1"/>
  <c r="Q306" i="2"/>
  <c r="P306" i="2"/>
  <c r="O306" i="2"/>
  <c r="N306" i="2"/>
  <c r="M306" i="2"/>
  <c r="L306" i="2"/>
  <c r="K306" i="2"/>
  <c r="J306" i="2"/>
  <c r="J338" i="2" s="1"/>
  <c r="I306" i="2"/>
  <c r="H306" i="2"/>
  <c r="G306" i="2"/>
  <c r="F306" i="2"/>
  <c r="F338" i="2" s="1"/>
  <c r="E306" i="2"/>
  <c r="CL305" i="2"/>
  <c r="CK305" i="2"/>
  <c r="CJ305" i="2"/>
  <c r="AU305" i="2"/>
  <c r="CJ304" i="2"/>
  <c r="CK304" i="2" s="1"/>
  <c r="CL304" i="2" s="1"/>
  <c r="AU304" i="2"/>
  <c r="CJ303" i="2"/>
  <c r="AU303" i="2"/>
  <c r="CJ302" i="2"/>
  <c r="CK302" i="2" s="1"/>
  <c r="CL302" i="2" s="1"/>
  <c r="AU302" i="2"/>
  <c r="CL301" i="2"/>
  <c r="CK301" i="2"/>
  <c r="CJ301" i="2"/>
  <c r="AU301" i="2"/>
  <c r="CJ300" i="2"/>
  <c r="CK300" i="2" s="1"/>
  <c r="CL300" i="2" s="1"/>
  <c r="AU300" i="2"/>
  <c r="CJ299" i="2"/>
  <c r="AU299" i="2"/>
  <c r="AU306" i="2" s="1"/>
  <c r="CJ298" i="2"/>
  <c r="CJ306" i="2" s="1"/>
  <c r="AU298" i="2"/>
  <c r="CL297" i="2"/>
  <c r="CK297" i="2"/>
  <c r="CJ297" i="2"/>
  <c r="AU297" i="2"/>
  <c r="CI296" i="2"/>
  <c r="CH296" i="2"/>
  <c r="CG296" i="2"/>
  <c r="CF296" i="2"/>
  <c r="CE296" i="2"/>
  <c r="CD296" i="2"/>
  <c r="CC296" i="2"/>
  <c r="CB296" i="2"/>
  <c r="CA296" i="2"/>
  <c r="BZ296" i="2"/>
  <c r="BW296" i="2"/>
  <c r="BV296" i="2"/>
  <c r="BU296" i="2"/>
  <c r="BT296" i="2"/>
  <c r="BS296" i="2"/>
  <c r="BR296" i="2"/>
  <c r="BQ296" i="2"/>
  <c r="BP296" i="2"/>
  <c r="BO296" i="2"/>
  <c r="BN296" i="2"/>
  <c r="BM296" i="2"/>
  <c r="BL296" i="2"/>
  <c r="BK296" i="2"/>
  <c r="BJ296" i="2"/>
  <c r="BI296" i="2"/>
  <c r="BH296" i="2"/>
  <c r="BG296" i="2"/>
  <c r="BF296" i="2"/>
  <c r="BE296" i="2"/>
  <c r="BD296" i="2"/>
  <c r="BC296" i="2"/>
  <c r="BB296" i="2"/>
  <c r="BA296" i="2"/>
  <c r="AZ296" i="2"/>
  <c r="AY296" i="2"/>
  <c r="AX296" i="2"/>
  <c r="AW296" i="2"/>
  <c r="AV296" i="2"/>
  <c r="AU296" i="2"/>
  <c r="AT296" i="2"/>
  <c r="AS296" i="2"/>
  <c r="AR296" i="2"/>
  <c r="AQ296" i="2"/>
  <c r="AO296" i="2"/>
  <c r="AN296" i="2"/>
  <c r="AM296" i="2"/>
  <c r="AL296" i="2"/>
  <c r="AK296" i="2"/>
  <c r="AJ296" i="2"/>
  <c r="AI296" i="2"/>
  <c r="AH296" i="2"/>
  <c r="AG296" i="2"/>
  <c r="AF296" i="2"/>
  <c r="AE296" i="2"/>
  <c r="AD296" i="2"/>
  <c r="AC296" i="2"/>
  <c r="AB296" i="2"/>
  <c r="AA296" i="2"/>
  <c r="Z296" i="2"/>
  <c r="Y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BY296" i="2"/>
  <c r="BX296" i="2"/>
  <c r="AU295" i="2"/>
  <c r="E296" i="2"/>
  <c r="CJ294" i="2"/>
  <c r="CK294" i="2" s="1"/>
  <c r="CL294" i="2" s="1"/>
  <c r="AU294" i="2"/>
  <c r="CK293" i="2"/>
  <c r="CL293" i="2" s="1"/>
  <c r="CJ293" i="2"/>
  <c r="AU293" i="2"/>
  <c r="CK292" i="2"/>
  <c r="CL292" i="2" s="1"/>
  <c r="CJ292" i="2"/>
  <c r="AU292" i="2"/>
  <c r="CJ291" i="2"/>
  <c r="AU291" i="2"/>
  <c r="CJ290" i="2"/>
  <c r="CK290" i="2" s="1"/>
  <c r="CL290" i="2" s="1"/>
  <c r="AU290" i="2"/>
  <c r="X296" i="2"/>
  <c r="CJ289" i="2"/>
  <c r="CK289" i="2" s="1"/>
  <c r="CL289" i="2" s="1"/>
  <c r="AU289" i="2"/>
  <c r="CJ288" i="2"/>
  <c r="AU288" i="2"/>
  <c r="CJ287" i="2"/>
  <c r="AU287" i="2"/>
  <c r="CI286" i="2"/>
  <c r="CH286" i="2"/>
  <c r="CG286" i="2"/>
  <c r="CF286" i="2"/>
  <c r="CE286" i="2"/>
  <c r="CD286" i="2"/>
  <c r="CC286" i="2"/>
  <c r="CB286" i="2"/>
  <c r="BW286" i="2"/>
  <c r="BV286" i="2"/>
  <c r="BU286" i="2"/>
  <c r="BT286" i="2"/>
  <c r="BS286" i="2"/>
  <c r="BR286" i="2"/>
  <c r="BQ286" i="2"/>
  <c r="BP286" i="2"/>
  <c r="BO286" i="2"/>
  <c r="BN286" i="2"/>
  <c r="BM286" i="2"/>
  <c r="BL286" i="2"/>
  <c r="BK286" i="2"/>
  <c r="BJ286" i="2"/>
  <c r="BI286" i="2"/>
  <c r="BH286" i="2"/>
  <c r="BG286" i="2"/>
  <c r="BF286" i="2"/>
  <c r="BE286" i="2"/>
  <c r="BD286" i="2"/>
  <c r="BC286" i="2"/>
  <c r="BB286" i="2"/>
  <c r="BA286" i="2"/>
  <c r="AZ286" i="2"/>
  <c r="AY286" i="2"/>
  <c r="AX286" i="2"/>
  <c r="AW286" i="2"/>
  <c r="AV286" i="2"/>
  <c r="AT286" i="2"/>
  <c r="AS286" i="2"/>
  <c r="AR286" i="2"/>
  <c r="AQ286" i="2"/>
  <c r="AO286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CJ285" i="2"/>
  <c r="CK285" i="2" s="1"/>
  <c r="CL285" i="2" s="1"/>
  <c r="AU285" i="2"/>
  <c r="CK284" i="2"/>
  <c r="CL284" i="2" s="1"/>
  <c r="CJ284" i="2"/>
  <c r="AU284" i="2"/>
  <c r="CK283" i="2"/>
  <c r="CL283" i="2" s="1"/>
  <c r="CJ283" i="2"/>
  <c r="AU283" i="2"/>
  <c r="BZ286" i="2"/>
  <c r="AU282" i="2"/>
  <c r="CJ281" i="2"/>
  <c r="CK281" i="2" s="1"/>
  <c r="CL281" i="2" s="1"/>
  <c r="AU281" i="2"/>
  <c r="CJ280" i="2"/>
  <c r="CK280" i="2" s="1"/>
  <c r="CL280" i="2" s="1"/>
  <c r="AU280" i="2"/>
  <c r="AU279" i="2"/>
  <c r="BY286" i="2"/>
  <c r="CJ278" i="2"/>
  <c r="CK278" i="2" s="1"/>
  <c r="CL278" i="2" s="1"/>
  <c r="AU278" i="2"/>
  <c r="CJ277" i="2"/>
  <c r="CK277" i="2" s="1"/>
  <c r="CL277" i="2" s="1"/>
  <c r="AU277" i="2"/>
  <c r="CJ276" i="2"/>
  <c r="AU276" i="2"/>
  <c r="AU286" i="2" s="1"/>
  <c r="CI275" i="2"/>
  <c r="CH275" i="2"/>
  <c r="CG275" i="2"/>
  <c r="CF275" i="2"/>
  <c r="CE275" i="2"/>
  <c r="CD275" i="2"/>
  <c r="CC275" i="2"/>
  <c r="CB275" i="2"/>
  <c r="BW275" i="2"/>
  <c r="BV275" i="2"/>
  <c r="BU275" i="2"/>
  <c r="BT275" i="2"/>
  <c r="BS275" i="2"/>
  <c r="BR275" i="2"/>
  <c r="BQ275" i="2"/>
  <c r="BP275" i="2"/>
  <c r="BO275" i="2"/>
  <c r="BN275" i="2"/>
  <c r="BM275" i="2"/>
  <c r="BL275" i="2"/>
  <c r="BK275" i="2"/>
  <c r="BJ275" i="2"/>
  <c r="BI275" i="2"/>
  <c r="BH275" i="2"/>
  <c r="BG275" i="2"/>
  <c r="BF275" i="2"/>
  <c r="BE275" i="2"/>
  <c r="BD275" i="2"/>
  <c r="BC275" i="2"/>
  <c r="BB275" i="2"/>
  <c r="BA275" i="2"/>
  <c r="AZ275" i="2"/>
  <c r="AY275" i="2"/>
  <c r="AX275" i="2"/>
  <c r="AW275" i="2"/>
  <c r="AV275" i="2"/>
  <c r="AT275" i="2"/>
  <c r="AS275" i="2"/>
  <c r="AR275" i="2"/>
  <c r="AQ275" i="2"/>
  <c r="AO275" i="2"/>
  <c r="AN275" i="2"/>
  <c r="AM275" i="2"/>
  <c r="AL275" i="2"/>
  <c r="AK275" i="2"/>
  <c r="AJ275" i="2"/>
  <c r="AI275" i="2"/>
  <c r="AH275" i="2"/>
  <c r="AG275" i="2"/>
  <c r="AF275" i="2"/>
  <c r="AE275" i="2"/>
  <c r="AD275" i="2"/>
  <c r="AC275" i="2"/>
  <c r="AB275" i="2"/>
  <c r="AA275" i="2"/>
  <c r="Z275" i="2"/>
  <c r="Y275" i="2"/>
  <c r="W275" i="2"/>
  <c r="V275" i="2"/>
  <c r="U275" i="2"/>
  <c r="T275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CJ274" i="2"/>
  <c r="CK274" i="2" s="1"/>
  <c r="CL274" i="2" s="1"/>
  <c r="AU274" i="2"/>
  <c r="CJ273" i="2"/>
  <c r="CK273" i="2" s="1"/>
  <c r="CL273" i="2" s="1"/>
  <c r="AU273" i="2"/>
  <c r="CJ272" i="2"/>
  <c r="CK272" i="2" s="1"/>
  <c r="CL272" i="2" s="1"/>
  <c r="AU272" i="2"/>
  <c r="AU271" i="2"/>
  <c r="AU270" i="2"/>
  <c r="CJ269" i="2"/>
  <c r="CK269" i="2" s="1"/>
  <c r="CL269" i="2" s="1"/>
  <c r="AU269" i="2"/>
  <c r="CJ268" i="2"/>
  <c r="CK268" i="2" s="1"/>
  <c r="CL268" i="2" s="1"/>
  <c r="AU268" i="2"/>
  <c r="CJ267" i="2"/>
  <c r="X275" i="2"/>
  <c r="CL266" i="2"/>
  <c r="CK266" i="2"/>
  <c r="CJ266" i="2"/>
  <c r="AU266" i="2"/>
  <c r="AU265" i="2"/>
  <c r="BZ275" i="2"/>
  <c r="AU264" i="2"/>
  <c r="BY275" i="2"/>
  <c r="CJ263" i="2"/>
  <c r="CK263" i="2" s="1"/>
  <c r="CL263" i="2" s="1"/>
  <c r="AU263" i="2"/>
  <c r="E275" i="2"/>
  <c r="BX275" i="2"/>
  <c r="AU262" i="2"/>
  <c r="CI261" i="2"/>
  <c r="CH261" i="2"/>
  <c r="CG261" i="2"/>
  <c r="CF261" i="2"/>
  <c r="CE261" i="2"/>
  <c r="CD261" i="2"/>
  <c r="CC261" i="2"/>
  <c r="CB261" i="2"/>
  <c r="BW261" i="2"/>
  <c r="BV261" i="2"/>
  <c r="BU261" i="2"/>
  <c r="BT261" i="2"/>
  <c r="BS261" i="2"/>
  <c r="BR261" i="2"/>
  <c r="BQ261" i="2"/>
  <c r="BP261" i="2"/>
  <c r="BO261" i="2"/>
  <c r="BN261" i="2"/>
  <c r="BM261" i="2"/>
  <c r="BL261" i="2"/>
  <c r="BK261" i="2"/>
  <c r="BK338" i="2" s="1"/>
  <c r="BJ261" i="2"/>
  <c r="BI261" i="2"/>
  <c r="BH261" i="2"/>
  <c r="BG261" i="2"/>
  <c r="BF261" i="2"/>
  <c r="BE261" i="2"/>
  <c r="BD261" i="2"/>
  <c r="BC261" i="2"/>
  <c r="BB261" i="2"/>
  <c r="BA261" i="2"/>
  <c r="AZ261" i="2"/>
  <c r="AY261" i="2"/>
  <c r="AX261" i="2"/>
  <c r="AW261" i="2"/>
  <c r="AV261" i="2"/>
  <c r="AT261" i="2"/>
  <c r="AS261" i="2"/>
  <c r="AR261" i="2"/>
  <c r="AQ261" i="2"/>
  <c r="AO261" i="2"/>
  <c r="AN261" i="2"/>
  <c r="AM261" i="2"/>
  <c r="AL261" i="2"/>
  <c r="AK261" i="2"/>
  <c r="AJ261" i="2"/>
  <c r="AI261" i="2"/>
  <c r="AH261" i="2"/>
  <c r="AG261" i="2"/>
  <c r="AF261" i="2"/>
  <c r="AE261" i="2"/>
  <c r="AD261" i="2"/>
  <c r="AD338" i="2" s="1"/>
  <c r="AC261" i="2"/>
  <c r="AB261" i="2"/>
  <c r="AA261" i="2"/>
  <c r="Z261" i="2"/>
  <c r="Y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CJ260" i="2"/>
  <c r="CK260" i="2" s="1"/>
  <c r="CL260" i="2" s="1"/>
  <c r="AU260" i="2"/>
  <c r="AU259" i="2"/>
  <c r="CJ258" i="2"/>
  <c r="CK258" i="2" s="1"/>
  <c r="CL258" i="2" s="1"/>
  <c r="AU258" i="2"/>
  <c r="CA261" i="2"/>
  <c r="CJ257" i="2"/>
  <c r="CK257" i="2" s="1"/>
  <c r="CL257" i="2" s="1"/>
  <c r="AU257" i="2"/>
  <c r="BZ261" i="2"/>
  <c r="BY261" i="2"/>
  <c r="BX261" i="2"/>
  <c r="CH255" i="2"/>
  <c r="CG255" i="2"/>
  <c r="CF255" i="2"/>
  <c r="CE255" i="2"/>
  <c r="CD255" i="2"/>
  <c r="CC255" i="2"/>
  <c r="CB255" i="2"/>
  <c r="BY255" i="2"/>
  <c r="BW255" i="2"/>
  <c r="BV255" i="2"/>
  <c r="BU255" i="2"/>
  <c r="BT255" i="2"/>
  <c r="BR255" i="2"/>
  <c r="BQ255" i="2"/>
  <c r="BP255" i="2"/>
  <c r="BO255" i="2"/>
  <c r="BN255" i="2"/>
  <c r="BM255" i="2"/>
  <c r="BL255" i="2"/>
  <c r="BK255" i="2"/>
  <c r="BJ255" i="2"/>
  <c r="BI255" i="2"/>
  <c r="BH255" i="2"/>
  <c r="BG255" i="2"/>
  <c r="BF255" i="2"/>
  <c r="BE255" i="2"/>
  <c r="BD255" i="2"/>
  <c r="BC255" i="2"/>
  <c r="BB255" i="2"/>
  <c r="BA255" i="2"/>
  <c r="AZ255" i="2"/>
  <c r="AY255" i="2"/>
  <c r="AX255" i="2"/>
  <c r="AW255" i="2"/>
  <c r="AV255" i="2"/>
  <c r="AT255" i="2"/>
  <c r="AS255" i="2"/>
  <c r="AR255" i="2"/>
  <c r="AQ255" i="2"/>
  <c r="AO255" i="2"/>
  <c r="AN255" i="2"/>
  <c r="AM255" i="2"/>
  <c r="AL255" i="2"/>
  <c r="AK255" i="2"/>
  <c r="AJ255" i="2"/>
  <c r="AI255" i="2"/>
  <c r="AH255" i="2"/>
  <c r="AG255" i="2"/>
  <c r="AF255" i="2"/>
  <c r="AE255" i="2"/>
  <c r="AD255" i="2"/>
  <c r="AB255" i="2"/>
  <c r="AA255" i="2"/>
  <c r="Z255" i="2"/>
  <c r="X255" i="2"/>
  <c r="W255" i="2"/>
  <c r="V255" i="2"/>
  <c r="U255" i="2"/>
  <c r="T255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CI255" i="2"/>
  <c r="BX255" i="2"/>
  <c r="AC255" i="2"/>
  <c r="CJ253" i="2"/>
  <c r="AU253" i="2"/>
  <c r="BZ255" i="2"/>
  <c r="Y255" i="2"/>
  <c r="E255" i="2"/>
  <c r="AP249" i="2"/>
  <c r="AP248" i="2"/>
  <c r="CJ247" i="2"/>
  <c r="CI247" i="2"/>
  <c r="CH247" i="2"/>
  <c r="CG247" i="2"/>
  <c r="CF247" i="2"/>
  <c r="CE247" i="2"/>
  <c r="CD247" i="2"/>
  <c r="CC247" i="2"/>
  <c r="CB247" i="2"/>
  <c r="CA247" i="2"/>
  <c r="BZ247" i="2"/>
  <c r="BY247" i="2"/>
  <c r="BX247" i="2"/>
  <c r="BW247" i="2"/>
  <c r="BV247" i="2"/>
  <c r="BU247" i="2"/>
  <c r="BT247" i="2"/>
  <c r="BS247" i="2"/>
  <c r="BR247" i="2"/>
  <c r="BQ247" i="2"/>
  <c r="BP247" i="2"/>
  <c r="BO247" i="2"/>
  <c r="BN247" i="2"/>
  <c r="BM247" i="2"/>
  <c r="BL247" i="2"/>
  <c r="BK247" i="2"/>
  <c r="BJ247" i="2"/>
  <c r="BI247" i="2"/>
  <c r="BH247" i="2"/>
  <c r="BG247" i="2"/>
  <c r="BF247" i="2"/>
  <c r="BE247" i="2"/>
  <c r="BD247" i="2"/>
  <c r="BC247" i="2"/>
  <c r="BB247" i="2"/>
  <c r="BA247" i="2"/>
  <c r="AZ247" i="2"/>
  <c r="AY247" i="2"/>
  <c r="AX247" i="2"/>
  <c r="AW247" i="2"/>
  <c r="AV247" i="2"/>
  <c r="AT247" i="2"/>
  <c r="AS247" i="2"/>
  <c r="AR247" i="2"/>
  <c r="AQ247" i="2"/>
  <c r="AO247" i="2"/>
  <c r="AN247" i="2"/>
  <c r="AM247" i="2"/>
  <c r="AL247" i="2"/>
  <c r="AK247" i="2"/>
  <c r="AJ247" i="2"/>
  <c r="AI247" i="2"/>
  <c r="AH247" i="2"/>
  <c r="AG247" i="2"/>
  <c r="AF247" i="2"/>
  <c r="AE247" i="2"/>
  <c r="AD247" i="2"/>
  <c r="AC247" i="2"/>
  <c r="AB247" i="2"/>
  <c r="AA247" i="2"/>
  <c r="Z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CJ246" i="2"/>
  <c r="Y247" i="2"/>
  <c r="CL245" i="2"/>
  <c r="CK245" i="2"/>
  <c r="CJ245" i="2"/>
  <c r="AU245" i="2"/>
  <c r="CJ244" i="2"/>
  <c r="AU244" i="2"/>
  <c r="CK244" i="2" s="1"/>
  <c r="CL244" i="2" s="1"/>
  <c r="CJ243" i="2"/>
  <c r="AU243" i="2"/>
  <c r="CJ242" i="2"/>
  <c r="CK242" i="2" s="1"/>
  <c r="CL242" i="2" s="1"/>
  <c r="AU242" i="2"/>
  <c r="CJ241" i="2"/>
  <c r="AU241" i="2"/>
  <c r="E247" i="2"/>
  <c r="CH240" i="2"/>
  <c r="CF240" i="2"/>
  <c r="CE240" i="2"/>
  <c r="CD240" i="2"/>
  <c r="CC240" i="2"/>
  <c r="CB240" i="2"/>
  <c r="BZ240" i="2"/>
  <c r="BY240" i="2"/>
  <c r="BV240" i="2"/>
  <c r="BU240" i="2"/>
  <c r="BS240" i="2"/>
  <c r="BR240" i="2"/>
  <c r="BQ240" i="2"/>
  <c r="BP240" i="2"/>
  <c r="BO240" i="2"/>
  <c r="BN240" i="2"/>
  <c r="BM240" i="2"/>
  <c r="BL240" i="2"/>
  <c r="BK240" i="2"/>
  <c r="BJ240" i="2"/>
  <c r="BH240" i="2"/>
  <c r="BG240" i="2"/>
  <c r="BE240" i="2"/>
  <c r="BC240" i="2"/>
  <c r="BB240" i="2"/>
  <c r="BA240" i="2"/>
  <c r="AW240" i="2"/>
  <c r="AT240" i="2"/>
  <c r="AS240" i="2"/>
  <c r="AR240" i="2"/>
  <c r="AO240" i="2"/>
  <c r="AN240" i="2"/>
  <c r="AK240" i="2"/>
  <c r="AJ240" i="2"/>
  <c r="AI240" i="2"/>
  <c r="AH240" i="2"/>
  <c r="AG240" i="2"/>
  <c r="AF240" i="2"/>
  <c r="AE240" i="2"/>
  <c r="AC240" i="2"/>
  <c r="AB240" i="2"/>
  <c r="AA240" i="2"/>
  <c r="X240" i="2"/>
  <c r="U240" i="2"/>
  <c r="R240" i="2"/>
  <c r="Q240" i="2"/>
  <c r="P240" i="2"/>
  <c r="L240" i="2"/>
  <c r="I240" i="2"/>
  <c r="H240" i="2"/>
  <c r="CJ239" i="2"/>
  <c r="AU239" i="2"/>
  <c r="CJ238" i="2"/>
  <c r="CK238" i="2" s="1"/>
  <c r="CL238" i="2" s="1"/>
  <c r="AU238" i="2"/>
  <c r="AY240" i="2"/>
  <c r="AU237" i="2"/>
  <c r="CJ236" i="2"/>
  <c r="CK236" i="2" s="1"/>
  <c r="CL236" i="2" s="1"/>
  <c r="AU236" i="2"/>
  <c r="CI240" i="2"/>
  <c r="CA240" i="2"/>
  <c r="BX240" i="2"/>
  <c r="BW240" i="2"/>
  <c r="BT240" i="2"/>
  <c r="BI240" i="2"/>
  <c r="BD240" i="2"/>
  <c r="AZ240" i="2"/>
  <c r="AX240" i="2"/>
  <c r="AQ240" i="2"/>
  <c r="AM240" i="2"/>
  <c r="AD240" i="2"/>
  <c r="Z240" i="2"/>
  <c r="Y240" i="2"/>
  <c r="V240" i="2"/>
  <c r="T240" i="2"/>
  <c r="S240" i="2"/>
  <c r="O240" i="2"/>
  <c r="N240" i="2"/>
  <c r="K240" i="2"/>
  <c r="J240" i="2"/>
  <c r="CG240" i="2"/>
  <c r="BF240" i="2"/>
  <c r="AL240" i="2"/>
  <c r="W240" i="2"/>
  <c r="M240" i="2"/>
  <c r="G240" i="2"/>
  <c r="F240" i="2"/>
  <c r="E240" i="2"/>
  <c r="CI233" i="2"/>
  <c r="CF233" i="2"/>
  <c r="CE233" i="2"/>
  <c r="CD233" i="2"/>
  <c r="CC233" i="2"/>
  <c r="CB233" i="2"/>
  <c r="CA233" i="2"/>
  <c r="BZ233" i="2"/>
  <c r="BY233" i="2"/>
  <c r="BX233" i="2"/>
  <c r="BW233" i="2"/>
  <c r="BV233" i="2"/>
  <c r="BU233" i="2"/>
  <c r="BS233" i="2"/>
  <c r="BR233" i="2"/>
  <c r="BQ233" i="2"/>
  <c r="BP233" i="2"/>
  <c r="BO233" i="2"/>
  <c r="BN233" i="2"/>
  <c r="BM233" i="2"/>
  <c r="BL233" i="2"/>
  <c r="BK233" i="2"/>
  <c r="BJ233" i="2"/>
  <c r="BI233" i="2"/>
  <c r="BH233" i="2"/>
  <c r="BG233" i="2"/>
  <c r="BF233" i="2"/>
  <c r="BE233" i="2"/>
  <c r="BD233" i="2"/>
  <c r="BC233" i="2"/>
  <c r="BB233" i="2"/>
  <c r="BA233" i="2"/>
  <c r="AZ233" i="2"/>
  <c r="AY233" i="2"/>
  <c r="AX233" i="2"/>
  <c r="AW233" i="2"/>
  <c r="AV233" i="2"/>
  <c r="AT233" i="2"/>
  <c r="AS233" i="2"/>
  <c r="AR233" i="2"/>
  <c r="AN233" i="2"/>
  <c r="AK233" i="2"/>
  <c r="AJ233" i="2"/>
  <c r="AI233" i="2"/>
  <c r="AH233" i="2"/>
  <c r="AG233" i="2"/>
  <c r="AF233" i="2"/>
  <c r="AE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CJ232" i="2"/>
  <c r="CK232" i="2" s="1"/>
  <c r="CL232" i="2" s="1"/>
  <c r="AU232" i="2"/>
  <c r="AL233" i="2"/>
  <c r="CH233" i="2"/>
  <c r="AQ233" i="2"/>
  <c r="AO233" i="2"/>
  <c r="AM233" i="2"/>
  <c r="AD233" i="2"/>
  <c r="E233" i="2"/>
  <c r="CH230" i="2"/>
  <c r="CF230" i="2"/>
  <c r="CE230" i="2"/>
  <c r="CD230" i="2"/>
  <c r="CC230" i="2"/>
  <c r="CB230" i="2"/>
  <c r="CA230" i="2"/>
  <c r="BZ230" i="2"/>
  <c r="BY230" i="2"/>
  <c r="BW230" i="2"/>
  <c r="BV230" i="2"/>
  <c r="BU230" i="2"/>
  <c r="BT230" i="2"/>
  <c r="BS230" i="2"/>
  <c r="BR230" i="2"/>
  <c r="BQ230" i="2"/>
  <c r="BP230" i="2"/>
  <c r="BO230" i="2"/>
  <c r="BN230" i="2"/>
  <c r="BM230" i="2"/>
  <c r="BL230" i="2"/>
  <c r="BK230" i="2"/>
  <c r="BJ230" i="2"/>
  <c r="BI230" i="2"/>
  <c r="BH230" i="2"/>
  <c r="BG230" i="2"/>
  <c r="BF230" i="2"/>
  <c r="BE230" i="2"/>
  <c r="BD230" i="2"/>
  <c r="BC230" i="2"/>
  <c r="BB230" i="2"/>
  <c r="BA230" i="2"/>
  <c r="AZ230" i="2"/>
  <c r="AY230" i="2"/>
  <c r="AX230" i="2"/>
  <c r="AW230" i="2"/>
  <c r="AV230" i="2"/>
  <c r="AT230" i="2"/>
  <c r="AR230" i="2"/>
  <c r="AQ230" i="2"/>
  <c r="AO230" i="2"/>
  <c r="AN230" i="2"/>
  <c r="AM230" i="2"/>
  <c r="AL230" i="2"/>
  <c r="AK230" i="2"/>
  <c r="AJ230" i="2"/>
  <c r="AI230" i="2"/>
  <c r="AH230" i="2"/>
  <c r="AG230" i="2"/>
  <c r="AF230" i="2"/>
  <c r="AE230" i="2"/>
  <c r="AD230" i="2"/>
  <c r="AC230" i="2"/>
  <c r="AB230" i="2"/>
  <c r="AA230" i="2"/>
  <c r="Z230" i="2"/>
  <c r="X230" i="2"/>
  <c r="W230" i="2"/>
  <c r="V230" i="2"/>
  <c r="U230" i="2"/>
  <c r="T230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CK229" i="2"/>
  <c r="CL229" i="2" s="1"/>
  <c r="CJ229" i="2"/>
  <c r="AU229" i="2"/>
  <c r="CK228" i="2"/>
  <c r="CL228" i="2" s="1"/>
  <c r="CJ228" i="2"/>
  <c r="AU228" i="2"/>
  <c r="CJ227" i="2"/>
  <c r="AU227" i="2"/>
  <c r="CJ226" i="2"/>
  <c r="CK226" i="2" s="1"/>
  <c r="CL226" i="2" s="1"/>
  <c r="AU226" i="2"/>
  <c r="CI230" i="2"/>
  <c r="CG230" i="2"/>
  <c r="BX230" i="2"/>
  <c r="AU225" i="2"/>
  <c r="AS230" i="2"/>
  <c r="Y230" i="2"/>
  <c r="CJ224" i="2"/>
  <c r="AU224" i="2"/>
  <c r="CK224" i="2" s="1"/>
  <c r="CL224" i="2" s="1"/>
  <c r="CJ223" i="2"/>
  <c r="AU223" i="2"/>
  <c r="AU230" i="2" s="1"/>
  <c r="CI222" i="2"/>
  <c r="CH222" i="2"/>
  <c r="CF222" i="2"/>
  <c r="CE222" i="2"/>
  <c r="CD222" i="2"/>
  <c r="CC222" i="2"/>
  <c r="CB222" i="2"/>
  <c r="BY222" i="2"/>
  <c r="BU222" i="2"/>
  <c r="BT222" i="2"/>
  <c r="BS222" i="2"/>
  <c r="BQ222" i="2"/>
  <c r="BP222" i="2"/>
  <c r="BO222" i="2"/>
  <c r="BN222" i="2"/>
  <c r="BM222" i="2"/>
  <c r="BL222" i="2"/>
  <c r="BK222" i="2"/>
  <c r="BJ222" i="2"/>
  <c r="BI222" i="2"/>
  <c r="BH222" i="2"/>
  <c r="BG222" i="2"/>
  <c r="BF222" i="2"/>
  <c r="BE222" i="2"/>
  <c r="BD222" i="2"/>
  <c r="BC222" i="2"/>
  <c r="BB222" i="2"/>
  <c r="BA222" i="2"/>
  <c r="AZ222" i="2"/>
  <c r="AY222" i="2"/>
  <c r="AX222" i="2"/>
  <c r="AW222" i="2"/>
  <c r="AV222" i="2"/>
  <c r="AT222" i="2"/>
  <c r="AR222" i="2"/>
  <c r="AQ222" i="2"/>
  <c r="AO222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B222" i="2"/>
  <c r="AA222" i="2"/>
  <c r="Z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CJ221" i="2"/>
  <c r="AU221" i="2"/>
  <c r="CK221" i="2" s="1"/>
  <c r="CL221" i="2" s="1"/>
  <c r="CJ220" i="2"/>
  <c r="AU220" i="2"/>
  <c r="CK219" i="2"/>
  <c r="CJ219" i="2"/>
  <c r="AU219" i="2"/>
  <c r="CJ218" i="2"/>
  <c r="CK218" i="2" s="1"/>
  <c r="CL218" i="2" s="1"/>
  <c r="AU218" i="2"/>
  <c r="CK217" i="2"/>
  <c r="CL217" i="2" s="1"/>
  <c r="CJ217" i="2"/>
  <c r="AU217" i="2"/>
  <c r="CL216" i="2"/>
  <c r="CJ216" i="2"/>
  <c r="CK216" i="2" s="1"/>
  <c r="AU216" i="2"/>
  <c r="CJ215" i="2"/>
  <c r="CK215" i="2" s="1"/>
  <c r="CL215" i="2" s="1"/>
  <c r="AU215" i="2"/>
  <c r="CG222" i="2"/>
  <c r="AS222" i="2"/>
  <c r="AU214" i="2"/>
  <c r="AU213" i="2"/>
  <c r="CK212" i="2"/>
  <c r="CL212" i="2" s="1"/>
  <c r="CJ212" i="2"/>
  <c r="AU212" i="2"/>
  <c r="BZ222" i="2"/>
  <c r="AU211" i="2"/>
  <c r="AU222" i="2" s="1"/>
  <c r="E222" i="2"/>
  <c r="CJ210" i="2"/>
  <c r="AU210" i="2"/>
  <c r="CI209" i="2"/>
  <c r="CH209" i="2"/>
  <c r="CG209" i="2"/>
  <c r="CF209" i="2"/>
  <c r="CE209" i="2"/>
  <c r="CD209" i="2"/>
  <c r="CC209" i="2"/>
  <c r="CB209" i="2"/>
  <c r="CA209" i="2"/>
  <c r="BZ209" i="2"/>
  <c r="BY209" i="2"/>
  <c r="BX209" i="2"/>
  <c r="BW209" i="2"/>
  <c r="BV209" i="2"/>
  <c r="BU209" i="2"/>
  <c r="BT209" i="2"/>
  <c r="BS209" i="2"/>
  <c r="BR209" i="2"/>
  <c r="BQ209" i="2"/>
  <c r="BP209" i="2"/>
  <c r="BO209" i="2"/>
  <c r="BN209" i="2"/>
  <c r="BM209" i="2"/>
  <c r="BL209" i="2"/>
  <c r="BK209" i="2"/>
  <c r="BJ209" i="2"/>
  <c r="BH209" i="2"/>
  <c r="BG209" i="2"/>
  <c r="BE209" i="2"/>
  <c r="BC209" i="2"/>
  <c r="BB209" i="2"/>
  <c r="BA209" i="2"/>
  <c r="AZ209" i="2"/>
  <c r="AY209" i="2"/>
  <c r="AW209" i="2"/>
  <c r="AT209" i="2"/>
  <c r="AS209" i="2"/>
  <c r="AR209" i="2"/>
  <c r="AQ209" i="2"/>
  <c r="AO209" i="2"/>
  <c r="AM209" i="2"/>
  <c r="AL209" i="2"/>
  <c r="AK209" i="2"/>
  <c r="AJ209" i="2"/>
  <c r="AI209" i="2"/>
  <c r="AH209" i="2"/>
  <c r="AG209" i="2"/>
  <c r="AF209" i="2"/>
  <c r="AE209" i="2"/>
  <c r="AD209" i="2"/>
  <c r="AB209" i="2"/>
  <c r="AA209" i="2"/>
  <c r="Z209" i="2"/>
  <c r="Y209" i="2"/>
  <c r="X209" i="2"/>
  <c r="V209" i="2"/>
  <c r="T209" i="2"/>
  <c r="R209" i="2"/>
  <c r="N209" i="2"/>
  <c r="M209" i="2"/>
  <c r="K209" i="2"/>
  <c r="J209" i="2"/>
  <c r="I209" i="2"/>
  <c r="H209" i="2"/>
  <c r="F209" i="2"/>
  <c r="CJ208" i="2"/>
  <c r="CJ207" i="2"/>
  <c r="CK207" i="2" s="1"/>
  <c r="CL207" i="2" s="1"/>
  <c r="AU207" i="2"/>
  <c r="CJ206" i="2"/>
  <c r="AU206" i="2"/>
  <c r="CK205" i="2"/>
  <c r="CL205" i="2" s="1"/>
  <c r="CJ205" i="2"/>
  <c r="AU205" i="2"/>
  <c r="CJ204" i="2"/>
  <c r="AU204" i="2"/>
  <c r="CK204" i="2" s="1"/>
  <c r="CL204" i="2" s="1"/>
  <c r="AX209" i="2"/>
  <c r="AV209" i="2"/>
  <c r="AN209" i="2"/>
  <c r="AC209" i="2"/>
  <c r="L209" i="2"/>
  <c r="CJ202" i="2"/>
  <c r="CK202" i="2" s="1"/>
  <c r="CL202" i="2" s="1"/>
  <c r="AU202" i="2"/>
  <c r="CJ201" i="2"/>
  <c r="Q209" i="2"/>
  <c r="G209" i="2"/>
  <c r="CJ200" i="2"/>
  <c r="U209" i="2"/>
  <c r="BI209" i="2"/>
  <c r="CJ199" i="2"/>
  <c r="AU199" i="2"/>
  <c r="CK199" i="2" s="1"/>
  <c r="CL199" i="2" s="1"/>
  <c r="S209" i="2"/>
  <c r="CJ198" i="2"/>
  <c r="CK198" i="2" s="1"/>
  <c r="CL198" i="2" s="1"/>
  <c r="AU198" i="2"/>
  <c r="CL197" i="2"/>
  <c r="CJ197" i="2"/>
  <c r="CK197" i="2" s="1"/>
  <c r="AU197" i="2"/>
  <c r="CJ196" i="2"/>
  <c r="BF209" i="2"/>
  <c r="CI194" i="2"/>
  <c r="CH194" i="2"/>
  <c r="CG194" i="2"/>
  <c r="CF194" i="2"/>
  <c r="CE194" i="2"/>
  <c r="CD194" i="2"/>
  <c r="CC194" i="2"/>
  <c r="CB194" i="2"/>
  <c r="CA194" i="2"/>
  <c r="BZ194" i="2"/>
  <c r="BY194" i="2"/>
  <c r="BX194" i="2"/>
  <c r="BW194" i="2"/>
  <c r="BV194" i="2"/>
  <c r="BU194" i="2"/>
  <c r="BT194" i="2"/>
  <c r="BS194" i="2"/>
  <c r="BR194" i="2"/>
  <c r="BQ194" i="2"/>
  <c r="BP194" i="2"/>
  <c r="BO194" i="2"/>
  <c r="BN194" i="2"/>
  <c r="BM194" i="2"/>
  <c r="BL194" i="2"/>
  <c r="BK194" i="2"/>
  <c r="BJ194" i="2"/>
  <c r="BI194" i="2"/>
  <c r="BH194" i="2"/>
  <c r="BG194" i="2"/>
  <c r="BF194" i="2"/>
  <c r="BE194" i="2"/>
  <c r="BD194" i="2"/>
  <c r="BC194" i="2"/>
  <c r="BB194" i="2"/>
  <c r="BA194" i="2"/>
  <c r="AZ194" i="2"/>
  <c r="AY194" i="2"/>
  <c r="AX194" i="2"/>
  <c r="AW194" i="2"/>
  <c r="AV194" i="2"/>
  <c r="AT194" i="2"/>
  <c r="AS194" i="2"/>
  <c r="AR194" i="2"/>
  <c r="AQ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O194" i="2"/>
  <c r="N194" i="2"/>
  <c r="M194" i="2"/>
  <c r="L194" i="2"/>
  <c r="K194" i="2"/>
  <c r="J194" i="2"/>
  <c r="I194" i="2"/>
  <c r="H194" i="2"/>
  <c r="G194" i="2"/>
  <c r="F194" i="2"/>
  <c r="E194" i="2"/>
  <c r="CJ193" i="2"/>
  <c r="CK193" i="2" s="1"/>
  <c r="CL193" i="2" s="1"/>
  <c r="AU193" i="2"/>
  <c r="CK192" i="2"/>
  <c r="CL192" i="2" s="1"/>
  <c r="CJ192" i="2"/>
  <c r="AU192" i="2"/>
  <c r="CL191" i="2"/>
  <c r="CJ191" i="2"/>
  <c r="CK191" i="2" s="1"/>
  <c r="AU191" i="2"/>
  <c r="P194" i="2"/>
  <c r="CL190" i="2"/>
  <c r="CL194" i="2" s="1"/>
  <c r="CJ190" i="2"/>
  <c r="CK190" i="2" s="1"/>
  <c r="AU190" i="2"/>
  <c r="AU194" i="2" s="1"/>
  <c r="CI189" i="2"/>
  <c r="CH189" i="2"/>
  <c r="CF189" i="2"/>
  <c r="CE189" i="2"/>
  <c r="CD189" i="2"/>
  <c r="CC189" i="2"/>
  <c r="CB189" i="2"/>
  <c r="CA189" i="2"/>
  <c r="BZ189" i="2"/>
  <c r="BY189" i="2"/>
  <c r="BX189" i="2"/>
  <c r="BW189" i="2"/>
  <c r="BV189" i="2"/>
  <c r="BU189" i="2"/>
  <c r="BT189" i="2"/>
  <c r="BS189" i="2"/>
  <c r="BR189" i="2"/>
  <c r="BQ189" i="2"/>
  <c r="BP189" i="2"/>
  <c r="BO189" i="2"/>
  <c r="BN189" i="2"/>
  <c r="BM189" i="2"/>
  <c r="BL189" i="2"/>
  <c r="BK189" i="2"/>
  <c r="BJ189" i="2"/>
  <c r="BI189" i="2"/>
  <c r="BH189" i="2"/>
  <c r="BG189" i="2"/>
  <c r="BE189" i="2"/>
  <c r="BD189" i="2"/>
  <c r="BC189" i="2"/>
  <c r="BB189" i="2"/>
  <c r="BA189" i="2"/>
  <c r="AZ189" i="2"/>
  <c r="AY189" i="2"/>
  <c r="AX189" i="2"/>
  <c r="AW189" i="2"/>
  <c r="AV189" i="2"/>
  <c r="AT189" i="2"/>
  <c r="AS189" i="2"/>
  <c r="AR189" i="2"/>
  <c r="AQ189" i="2"/>
  <c r="AO189" i="2"/>
  <c r="AN189" i="2"/>
  <c r="AM189" i="2"/>
  <c r="AL189" i="2"/>
  <c r="AK189" i="2"/>
  <c r="AJ189" i="2"/>
  <c r="AI189" i="2"/>
  <c r="AH189" i="2"/>
  <c r="AF189" i="2"/>
  <c r="AE189" i="2"/>
  <c r="AD189" i="2"/>
  <c r="AC189" i="2"/>
  <c r="AB189" i="2"/>
  <c r="AA189" i="2"/>
  <c r="Z189" i="2"/>
  <c r="Y189" i="2"/>
  <c r="X189" i="2"/>
  <c r="V189" i="2"/>
  <c r="U189" i="2"/>
  <c r="T189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F189" i="2"/>
  <c r="CK188" i="2"/>
  <c r="CL188" i="2" s="1"/>
  <c r="CJ188" i="2"/>
  <c r="AU188" i="2"/>
  <c r="CJ187" i="2"/>
  <c r="AU187" i="2"/>
  <c r="CG189" i="2"/>
  <c r="BF189" i="2"/>
  <c r="AG189" i="2"/>
  <c r="W189" i="2"/>
  <c r="E189" i="2"/>
  <c r="CK185" i="2"/>
  <c r="CJ185" i="2"/>
  <c r="AU185" i="2"/>
  <c r="CI184" i="2"/>
  <c r="CH184" i="2"/>
  <c r="CG184" i="2"/>
  <c r="CF184" i="2"/>
  <c r="CE184" i="2"/>
  <c r="CD184" i="2"/>
  <c r="CC184" i="2"/>
  <c r="CB184" i="2"/>
  <c r="CA184" i="2"/>
  <c r="BZ184" i="2"/>
  <c r="BY184" i="2"/>
  <c r="BX184" i="2"/>
  <c r="BW184" i="2"/>
  <c r="BV184" i="2"/>
  <c r="BU184" i="2"/>
  <c r="BT184" i="2"/>
  <c r="BS184" i="2"/>
  <c r="BR184" i="2"/>
  <c r="BQ184" i="2"/>
  <c r="BP184" i="2"/>
  <c r="BO184" i="2"/>
  <c r="BN184" i="2"/>
  <c r="BM184" i="2"/>
  <c r="BL184" i="2"/>
  <c r="BK184" i="2"/>
  <c r="BJ184" i="2"/>
  <c r="BI184" i="2"/>
  <c r="BH184" i="2"/>
  <c r="BG184" i="2"/>
  <c r="BF184" i="2"/>
  <c r="BE184" i="2"/>
  <c r="BD184" i="2"/>
  <c r="BC184" i="2"/>
  <c r="BB184" i="2"/>
  <c r="BA184" i="2"/>
  <c r="AZ184" i="2"/>
  <c r="AY184" i="2"/>
  <c r="AW184" i="2"/>
  <c r="AV184" i="2"/>
  <c r="AT184" i="2"/>
  <c r="AS184" i="2"/>
  <c r="AR184" i="2"/>
  <c r="AQ184" i="2"/>
  <c r="AO184" i="2"/>
  <c r="AN184" i="2"/>
  <c r="AM184" i="2"/>
  <c r="AK184" i="2"/>
  <c r="AJ184" i="2"/>
  <c r="AI184" i="2"/>
  <c r="AH184" i="2"/>
  <c r="AG184" i="2"/>
  <c r="AF184" i="2"/>
  <c r="AE184" i="2"/>
  <c r="AD184" i="2"/>
  <c r="AC184" i="2"/>
  <c r="AB184" i="2"/>
  <c r="AA184" i="2"/>
  <c r="Z184" i="2"/>
  <c r="Y184" i="2"/>
  <c r="X184" i="2"/>
  <c r="V184" i="2"/>
  <c r="U184" i="2"/>
  <c r="T184" i="2"/>
  <c r="S184" i="2"/>
  <c r="Q184" i="2"/>
  <c r="O184" i="2"/>
  <c r="N184" i="2"/>
  <c r="M184" i="2"/>
  <c r="L184" i="2"/>
  <c r="K184" i="2"/>
  <c r="J184" i="2"/>
  <c r="I184" i="2"/>
  <c r="G184" i="2"/>
  <c r="CJ183" i="2"/>
  <c r="CK183" i="2" s="1"/>
  <c r="CL183" i="2" s="1"/>
  <c r="AU183" i="2"/>
  <c r="AX184" i="2"/>
  <c r="H184" i="2"/>
  <c r="CJ181" i="2"/>
  <c r="CK181" i="2" s="1"/>
  <c r="CL181" i="2" s="1"/>
  <c r="AL184" i="2"/>
  <c r="R184" i="2"/>
  <c r="AU181" i="2"/>
  <c r="E184" i="2"/>
  <c r="CJ180" i="2"/>
  <c r="CK180" i="2" s="1"/>
  <c r="CL180" i="2" s="1"/>
  <c r="AU180" i="2"/>
  <c r="CJ179" i="2"/>
  <c r="W184" i="2"/>
  <c r="P184" i="2"/>
  <c r="CI177" i="2"/>
  <c r="CI178" i="2" s="1"/>
  <c r="CH177" i="2"/>
  <c r="CH178" i="2" s="1"/>
  <c r="CG177" i="2"/>
  <c r="CG178" i="2" s="1"/>
  <c r="CF177" i="2"/>
  <c r="CF178" i="2" s="1"/>
  <c r="CE177" i="2"/>
  <c r="CE178" i="2" s="1"/>
  <c r="CD177" i="2"/>
  <c r="CD178" i="2" s="1"/>
  <c r="CC177" i="2"/>
  <c r="CC178" i="2" s="1"/>
  <c r="CB177" i="2"/>
  <c r="CB178" i="2" s="1"/>
  <c r="CA177" i="2"/>
  <c r="CA178" i="2" s="1"/>
  <c r="BZ177" i="2"/>
  <c r="BZ178" i="2" s="1"/>
  <c r="BY177" i="2"/>
  <c r="BY178" i="2" s="1"/>
  <c r="BX177" i="2"/>
  <c r="BX178" i="2" s="1"/>
  <c r="BW177" i="2"/>
  <c r="BW178" i="2" s="1"/>
  <c r="BV177" i="2"/>
  <c r="BV178" i="2" s="1"/>
  <c r="BU177" i="2"/>
  <c r="BU178" i="2" s="1"/>
  <c r="BT177" i="2"/>
  <c r="BT178" i="2" s="1"/>
  <c r="BS177" i="2"/>
  <c r="BS178" i="2" s="1"/>
  <c r="BR177" i="2"/>
  <c r="BR178" i="2" s="1"/>
  <c r="BQ177" i="2"/>
  <c r="BQ178" i="2" s="1"/>
  <c r="BP177" i="2"/>
  <c r="BP178" i="2" s="1"/>
  <c r="BO177" i="2"/>
  <c r="BO178" i="2" s="1"/>
  <c r="BN177" i="2"/>
  <c r="BN178" i="2" s="1"/>
  <c r="BM177" i="2"/>
  <c r="BM178" i="2" s="1"/>
  <c r="BL177" i="2"/>
  <c r="BL178" i="2" s="1"/>
  <c r="BK177" i="2"/>
  <c r="BK178" i="2" s="1"/>
  <c r="BJ177" i="2"/>
  <c r="BJ178" i="2" s="1"/>
  <c r="BI177" i="2"/>
  <c r="BI178" i="2" s="1"/>
  <c r="BH177" i="2"/>
  <c r="BH178" i="2" s="1"/>
  <c r="BG177" i="2"/>
  <c r="BG178" i="2" s="1"/>
  <c r="BE177" i="2"/>
  <c r="BE178" i="2" s="1"/>
  <c r="BD177" i="2"/>
  <c r="BD178" i="2" s="1"/>
  <c r="BC177" i="2"/>
  <c r="BC178" i="2" s="1"/>
  <c r="BB177" i="2"/>
  <c r="BB178" i="2" s="1"/>
  <c r="BA177" i="2"/>
  <c r="BA178" i="2" s="1"/>
  <c r="AZ177" i="2"/>
  <c r="AZ178" i="2" s="1"/>
  <c r="AY177" i="2"/>
  <c r="AY178" i="2" s="1"/>
  <c r="AX177" i="2"/>
  <c r="AX178" i="2" s="1"/>
  <c r="AW177" i="2"/>
  <c r="AW178" i="2" s="1"/>
  <c r="AV177" i="2"/>
  <c r="AV178" i="2" s="1"/>
  <c r="AT177" i="2"/>
  <c r="AT178" i="2" s="1"/>
  <c r="AS177" i="2"/>
  <c r="AS178" i="2" s="1"/>
  <c r="AR177" i="2"/>
  <c r="AQ177" i="2"/>
  <c r="AQ178" i="2" s="1"/>
  <c r="AO177" i="2"/>
  <c r="AN177" i="2"/>
  <c r="AN178" i="2" s="1"/>
  <c r="AM177" i="2"/>
  <c r="AL177" i="2"/>
  <c r="AL178" i="2" s="1"/>
  <c r="AK177" i="2"/>
  <c r="AK178" i="2" s="1"/>
  <c r="AJ177" i="2"/>
  <c r="AJ178" i="2" s="1"/>
  <c r="AI177" i="2"/>
  <c r="AH177" i="2"/>
  <c r="AH178" i="2" s="1"/>
  <c r="AG177" i="2"/>
  <c r="AF177" i="2"/>
  <c r="AF178" i="2" s="1"/>
  <c r="AE177" i="2"/>
  <c r="AD177" i="2"/>
  <c r="AD178" i="2" s="1"/>
  <c r="AC177" i="2"/>
  <c r="AC178" i="2" s="1"/>
  <c r="AB177" i="2"/>
  <c r="AB178" i="2" s="1"/>
  <c r="AA177" i="2"/>
  <c r="Z177" i="2"/>
  <c r="Z178" i="2" s="1"/>
  <c r="Y177" i="2"/>
  <c r="X177" i="2"/>
  <c r="X178" i="2" s="1"/>
  <c r="V177" i="2"/>
  <c r="V178" i="2" s="1"/>
  <c r="U177" i="2"/>
  <c r="U178" i="2" s="1"/>
  <c r="T177" i="2"/>
  <c r="T178" i="2" s="1"/>
  <c r="S177" i="2"/>
  <c r="R177" i="2"/>
  <c r="R178" i="2" s="1"/>
  <c r="Q177" i="2"/>
  <c r="O177" i="2"/>
  <c r="O178" i="2" s="1"/>
  <c r="N177" i="2"/>
  <c r="N178" i="2" s="1"/>
  <c r="M177" i="2"/>
  <c r="M178" i="2" s="1"/>
  <c r="L177" i="2"/>
  <c r="L178" i="2" s="1"/>
  <c r="K177" i="2"/>
  <c r="K178" i="2" s="1"/>
  <c r="J177" i="2"/>
  <c r="J178" i="2" s="1"/>
  <c r="I177" i="2"/>
  <c r="I178" i="2" s="1"/>
  <c r="H177" i="2"/>
  <c r="H178" i="2" s="1"/>
  <c r="G177" i="2"/>
  <c r="G178" i="2" s="1"/>
  <c r="F177" i="2"/>
  <c r="F178" i="2" s="1"/>
  <c r="CJ176" i="2"/>
  <c r="AU176" i="2"/>
  <c r="CJ175" i="2"/>
  <c r="CK175" i="2" s="1"/>
  <c r="CL175" i="2" s="1"/>
  <c r="AU175" i="2"/>
  <c r="CJ174" i="2"/>
  <c r="AU174" i="2"/>
  <c r="CK173" i="2"/>
  <c r="CL173" i="2" s="1"/>
  <c r="CJ173" i="2"/>
  <c r="AU173" i="2"/>
  <c r="CJ172" i="2"/>
  <c r="AU172" i="2"/>
  <c r="CJ171" i="2"/>
  <c r="CK171" i="2" s="1"/>
  <c r="CL171" i="2" s="1"/>
  <c r="AU171" i="2"/>
  <c r="CL170" i="2"/>
  <c r="CJ170" i="2"/>
  <c r="CK170" i="2" s="1"/>
  <c r="AU170" i="2"/>
  <c r="CJ169" i="2"/>
  <c r="E177" i="2"/>
  <c r="E178" i="2" s="1"/>
  <c r="CJ168" i="2"/>
  <c r="AU168" i="2"/>
  <c r="CJ167" i="2"/>
  <c r="CK167" i="2" s="1"/>
  <c r="W177" i="2"/>
  <c r="AU167" i="2"/>
  <c r="CI166" i="2"/>
  <c r="CH166" i="2"/>
  <c r="CG166" i="2"/>
  <c r="CF166" i="2"/>
  <c r="CE166" i="2"/>
  <c r="CD166" i="2"/>
  <c r="CC166" i="2"/>
  <c r="CB166" i="2"/>
  <c r="CA166" i="2"/>
  <c r="BZ166" i="2"/>
  <c r="BY166" i="2"/>
  <c r="BX166" i="2"/>
  <c r="BW166" i="2"/>
  <c r="BV166" i="2"/>
  <c r="BU166" i="2"/>
  <c r="BT166" i="2"/>
  <c r="BS166" i="2"/>
  <c r="BR166" i="2"/>
  <c r="BQ166" i="2"/>
  <c r="BP166" i="2"/>
  <c r="BO166" i="2"/>
  <c r="BN166" i="2"/>
  <c r="BM166" i="2"/>
  <c r="BL166" i="2"/>
  <c r="BK166" i="2"/>
  <c r="BJ166" i="2"/>
  <c r="BI166" i="2"/>
  <c r="BH166" i="2"/>
  <c r="BG166" i="2"/>
  <c r="BE166" i="2"/>
  <c r="BD166" i="2"/>
  <c r="BC166" i="2"/>
  <c r="BB166" i="2"/>
  <c r="BA166" i="2"/>
  <c r="AZ166" i="2"/>
  <c r="AY166" i="2"/>
  <c r="AX166" i="2"/>
  <c r="AW166" i="2"/>
  <c r="AV166" i="2"/>
  <c r="AT166" i="2"/>
  <c r="AS166" i="2"/>
  <c r="AR166" i="2"/>
  <c r="AQ166" i="2"/>
  <c r="AO166" i="2"/>
  <c r="AO178" i="2" s="1"/>
  <c r="AN166" i="2"/>
  <c r="AM166" i="2"/>
  <c r="AL166" i="2"/>
  <c r="AK166" i="2"/>
  <c r="AJ166" i="2"/>
  <c r="AI166" i="2"/>
  <c r="AH166" i="2"/>
  <c r="AG166" i="2"/>
  <c r="AG178" i="2" s="1"/>
  <c r="AF166" i="2"/>
  <c r="AE166" i="2"/>
  <c r="AD166" i="2"/>
  <c r="AC166" i="2"/>
  <c r="AB166" i="2"/>
  <c r="AA166" i="2"/>
  <c r="Z166" i="2"/>
  <c r="Y166" i="2"/>
  <c r="Y178" i="2" s="1"/>
  <c r="X166" i="2"/>
  <c r="V166" i="2"/>
  <c r="U166" i="2"/>
  <c r="T166" i="2"/>
  <c r="S166" i="2"/>
  <c r="R166" i="2"/>
  <c r="Q166" i="2"/>
  <c r="Q178" i="2" s="1"/>
  <c r="O166" i="2"/>
  <c r="N166" i="2"/>
  <c r="M166" i="2"/>
  <c r="L166" i="2"/>
  <c r="K166" i="2"/>
  <c r="J166" i="2"/>
  <c r="I166" i="2"/>
  <c r="H166" i="2"/>
  <c r="G166" i="2"/>
  <c r="F166" i="2"/>
  <c r="CJ165" i="2"/>
  <c r="AU165" i="2"/>
  <c r="CJ164" i="2"/>
  <c r="CJ163" i="2"/>
  <c r="AU163" i="2"/>
  <c r="CJ162" i="2"/>
  <c r="CK162" i="2" s="1"/>
  <c r="CL162" i="2" s="1"/>
  <c r="AU162" i="2"/>
  <c r="CL161" i="2"/>
  <c r="CJ161" i="2"/>
  <c r="CK161" i="2" s="1"/>
  <c r="AU161" i="2"/>
  <c r="CJ160" i="2"/>
  <c r="W166" i="2"/>
  <c r="CJ159" i="2"/>
  <c r="AU159" i="2"/>
  <c r="CJ158" i="2"/>
  <c r="CK158" i="2" s="1"/>
  <c r="CL158" i="2" s="1"/>
  <c r="AU158" i="2"/>
  <c r="CL157" i="2"/>
  <c r="CJ157" i="2"/>
  <c r="CK157" i="2" s="1"/>
  <c r="AU157" i="2"/>
  <c r="CK156" i="2"/>
  <c r="CL156" i="2" s="1"/>
  <c r="CJ156" i="2"/>
  <c r="AU156" i="2"/>
  <c r="CJ155" i="2"/>
  <c r="AU155" i="2"/>
  <c r="CJ154" i="2"/>
  <c r="CJ166" i="2" s="1"/>
  <c r="E166" i="2"/>
  <c r="CD153" i="2"/>
  <c r="BV153" i="2"/>
  <c r="BN153" i="2"/>
  <c r="BF153" i="2"/>
  <c r="AX153" i="2"/>
  <c r="AT153" i="2"/>
  <c r="AO153" i="2"/>
  <c r="AK153" i="2"/>
  <c r="AG153" i="2"/>
  <c r="AC153" i="2"/>
  <c r="Y153" i="2"/>
  <c r="U153" i="2"/>
  <c r="Q153" i="2"/>
  <c r="M153" i="2"/>
  <c r="I153" i="2"/>
  <c r="E153" i="2"/>
  <c r="CI152" i="2"/>
  <c r="CH152" i="2"/>
  <c r="CH153" i="2" s="1"/>
  <c r="CG152" i="2"/>
  <c r="CF152" i="2"/>
  <c r="CF153" i="2" s="1"/>
  <c r="CE152" i="2"/>
  <c r="CD152" i="2"/>
  <c r="CC152" i="2"/>
  <c r="CB152" i="2"/>
  <c r="CB153" i="2" s="1"/>
  <c r="CA152" i="2"/>
  <c r="BZ152" i="2"/>
  <c r="BZ153" i="2" s="1"/>
  <c r="BY152" i="2"/>
  <c r="BX152" i="2"/>
  <c r="BX153" i="2" s="1"/>
  <c r="BW152" i="2"/>
  <c r="BV152" i="2"/>
  <c r="BU152" i="2"/>
  <c r="BT152" i="2"/>
  <c r="BT153" i="2" s="1"/>
  <c r="BS152" i="2"/>
  <c r="BR152" i="2"/>
  <c r="BR153" i="2" s="1"/>
  <c r="BQ152" i="2"/>
  <c r="BP152" i="2"/>
  <c r="BP153" i="2" s="1"/>
  <c r="BO152" i="2"/>
  <c r="BN152" i="2"/>
  <c r="BM152" i="2"/>
  <c r="BL152" i="2"/>
  <c r="BL153" i="2" s="1"/>
  <c r="BK152" i="2"/>
  <c r="BJ152" i="2"/>
  <c r="BJ153" i="2" s="1"/>
  <c r="BI152" i="2"/>
  <c r="BH152" i="2"/>
  <c r="BH153" i="2" s="1"/>
  <c r="BG152" i="2"/>
  <c r="BF152" i="2"/>
  <c r="BE152" i="2"/>
  <c r="BD152" i="2"/>
  <c r="BD153" i="2" s="1"/>
  <c r="BC152" i="2"/>
  <c r="BB152" i="2"/>
  <c r="BB153" i="2" s="1"/>
  <c r="BA152" i="2"/>
  <c r="AZ152" i="2"/>
  <c r="AZ153" i="2" s="1"/>
  <c r="AY152" i="2"/>
  <c r="AX152" i="2"/>
  <c r="AW152" i="2"/>
  <c r="AV152" i="2"/>
  <c r="AV153" i="2" s="1"/>
  <c r="AT152" i="2"/>
  <c r="AS152" i="2"/>
  <c r="AR152" i="2"/>
  <c r="AR153" i="2" s="1"/>
  <c r="AQ152" i="2"/>
  <c r="AO152" i="2"/>
  <c r="AN152" i="2"/>
  <c r="AM152" i="2"/>
  <c r="AM153" i="2" s="1"/>
  <c r="AL152" i="2"/>
  <c r="AK152" i="2"/>
  <c r="AJ152" i="2"/>
  <c r="AI152" i="2"/>
  <c r="AI153" i="2" s="1"/>
  <c r="AH152" i="2"/>
  <c r="AG152" i="2"/>
  <c r="AF152" i="2"/>
  <c r="AE152" i="2"/>
  <c r="AE153" i="2" s="1"/>
  <c r="AD152" i="2"/>
  <c r="AC152" i="2"/>
  <c r="AB152" i="2"/>
  <c r="AA152" i="2"/>
  <c r="AA153" i="2" s="1"/>
  <c r="Z152" i="2"/>
  <c r="Y152" i="2"/>
  <c r="X152" i="2"/>
  <c r="W152" i="2"/>
  <c r="W153" i="2" s="1"/>
  <c r="V152" i="2"/>
  <c r="U152" i="2"/>
  <c r="T152" i="2"/>
  <c r="S152" i="2"/>
  <c r="S153" i="2" s="1"/>
  <c r="R152" i="2"/>
  <c r="Q152" i="2"/>
  <c r="P152" i="2"/>
  <c r="O152" i="2"/>
  <c r="O153" i="2" s="1"/>
  <c r="N152" i="2"/>
  <c r="M152" i="2"/>
  <c r="L152" i="2"/>
  <c r="K152" i="2"/>
  <c r="K153" i="2" s="1"/>
  <c r="J152" i="2"/>
  <c r="I152" i="2"/>
  <c r="H152" i="2"/>
  <c r="G152" i="2"/>
  <c r="G153" i="2" s="1"/>
  <c r="F152" i="2"/>
  <c r="E152" i="2"/>
  <c r="CL151" i="2"/>
  <c r="CJ151" i="2"/>
  <c r="CK151" i="2" s="1"/>
  <c r="AU151" i="2"/>
  <c r="CJ150" i="2"/>
  <c r="AU150" i="2"/>
  <c r="CK150" i="2" s="1"/>
  <c r="CL150" i="2" s="1"/>
  <c r="CJ149" i="2"/>
  <c r="CK149" i="2" s="1"/>
  <c r="CL149" i="2" s="1"/>
  <c r="AU149" i="2"/>
  <c r="CJ148" i="2"/>
  <c r="AU148" i="2"/>
  <c r="CK148" i="2" s="1"/>
  <c r="CL148" i="2" s="1"/>
  <c r="CL147" i="2"/>
  <c r="CJ147" i="2"/>
  <c r="CK147" i="2" s="1"/>
  <c r="AU147" i="2"/>
  <c r="CK146" i="2"/>
  <c r="CL146" i="2" s="1"/>
  <c r="CJ146" i="2"/>
  <c r="AU146" i="2"/>
  <c r="CJ145" i="2"/>
  <c r="CK145" i="2" s="1"/>
  <c r="CL145" i="2" s="1"/>
  <c r="AU145" i="2"/>
  <c r="CI144" i="2"/>
  <c r="CH144" i="2"/>
  <c r="CG144" i="2"/>
  <c r="CF144" i="2"/>
  <c r="CE144" i="2"/>
  <c r="CD144" i="2"/>
  <c r="CC144" i="2"/>
  <c r="CB144" i="2"/>
  <c r="CA144" i="2"/>
  <c r="BZ144" i="2"/>
  <c r="BY144" i="2"/>
  <c r="BX144" i="2"/>
  <c r="BW144" i="2"/>
  <c r="BV144" i="2"/>
  <c r="BU144" i="2"/>
  <c r="BT144" i="2"/>
  <c r="BS144" i="2"/>
  <c r="BR144" i="2"/>
  <c r="BQ144" i="2"/>
  <c r="BP144" i="2"/>
  <c r="BO144" i="2"/>
  <c r="BN144" i="2"/>
  <c r="BM144" i="2"/>
  <c r="BL144" i="2"/>
  <c r="BK144" i="2"/>
  <c r="BJ144" i="2"/>
  <c r="BI144" i="2"/>
  <c r="BH144" i="2"/>
  <c r="BG144" i="2"/>
  <c r="BF144" i="2"/>
  <c r="BE144" i="2"/>
  <c r="BD144" i="2"/>
  <c r="BC144" i="2"/>
  <c r="BB144" i="2"/>
  <c r="BA144" i="2"/>
  <c r="AZ144" i="2"/>
  <c r="AY144" i="2"/>
  <c r="AX144" i="2"/>
  <c r="AW144" i="2"/>
  <c r="AV144" i="2"/>
  <c r="AT144" i="2"/>
  <c r="AS144" i="2"/>
  <c r="AR144" i="2"/>
  <c r="AQ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CJ143" i="2"/>
  <c r="AU143" i="2"/>
  <c r="CK143" i="2" s="1"/>
  <c r="CL143" i="2" s="1"/>
  <c r="CL142" i="2"/>
  <c r="CJ142" i="2"/>
  <c r="CK142" i="2" s="1"/>
  <c r="AU142" i="2"/>
  <c r="CJ141" i="2"/>
  <c r="AU141" i="2"/>
  <c r="CK141" i="2" s="1"/>
  <c r="CL141" i="2" s="1"/>
  <c r="CJ140" i="2"/>
  <c r="CK140" i="2" s="1"/>
  <c r="CL140" i="2" s="1"/>
  <c r="AU140" i="2"/>
  <c r="CJ139" i="2"/>
  <c r="AU139" i="2"/>
  <c r="CK139" i="2" s="1"/>
  <c r="CL139" i="2" s="1"/>
  <c r="CL138" i="2"/>
  <c r="CJ138" i="2"/>
  <c r="CK138" i="2" s="1"/>
  <c r="AU138" i="2"/>
  <c r="CK137" i="2"/>
  <c r="CL137" i="2" s="1"/>
  <c r="CJ137" i="2"/>
  <c r="AU137" i="2"/>
  <c r="CJ136" i="2"/>
  <c r="CK136" i="2" s="1"/>
  <c r="CL136" i="2" s="1"/>
  <c r="AU136" i="2"/>
  <c r="CJ135" i="2"/>
  <c r="AU135" i="2"/>
  <c r="CK135" i="2" s="1"/>
  <c r="CL135" i="2" s="1"/>
  <c r="CL134" i="2"/>
  <c r="CJ134" i="2"/>
  <c r="CK134" i="2" s="1"/>
  <c r="AU134" i="2"/>
  <c r="CJ133" i="2"/>
  <c r="AU133" i="2"/>
  <c r="AU144" i="2" s="1"/>
  <c r="CF132" i="2"/>
  <c r="BX132" i="2"/>
  <c r="BP132" i="2"/>
  <c r="BH132" i="2"/>
  <c r="AZ132" i="2"/>
  <c r="CI131" i="2"/>
  <c r="CI132" i="2" s="1"/>
  <c r="CH131" i="2"/>
  <c r="CH132" i="2" s="1"/>
  <c r="CG131" i="2"/>
  <c r="CG132" i="2" s="1"/>
  <c r="CF131" i="2"/>
  <c r="CE131" i="2"/>
  <c r="CE132" i="2" s="1"/>
  <c r="CD131" i="2"/>
  <c r="CD132" i="2" s="1"/>
  <c r="CC131" i="2"/>
  <c r="CC132" i="2" s="1"/>
  <c r="CB131" i="2"/>
  <c r="CA131" i="2"/>
  <c r="CA132" i="2" s="1"/>
  <c r="BZ131" i="2"/>
  <c r="BZ132" i="2" s="1"/>
  <c r="BY131" i="2"/>
  <c r="BY132" i="2" s="1"/>
  <c r="BX131" i="2"/>
  <c r="BW131" i="2"/>
  <c r="BW132" i="2" s="1"/>
  <c r="BV131" i="2"/>
  <c r="BV132" i="2" s="1"/>
  <c r="BU131" i="2"/>
  <c r="BU132" i="2" s="1"/>
  <c r="BT131" i="2"/>
  <c r="BS131" i="2"/>
  <c r="BS132" i="2" s="1"/>
  <c r="BR131" i="2"/>
  <c r="BR132" i="2" s="1"/>
  <c r="BQ131" i="2"/>
  <c r="BQ132" i="2" s="1"/>
  <c r="BP131" i="2"/>
  <c r="BO131" i="2"/>
  <c r="BO132" i="2" s="1"/>
  <c r="BN131" i="2"/>
  <c r="BN132" i="2" s="1"/>
  <c r="BM131" i="2"/>
  <c r="BM132" i="2" s="1"/>
  <c r="BL131" i="2"/>
  <c r="BK131" i="2"/>
  <c r="BK132" i="2" s="1"/>
  <c r="BJ131" i="2"/>
  <c r="BJ132" i="2" s="1"/>
  <c r="BI131" i="2"/>
  <c r="BI132" i="2" s="1"/>
  <c r="BH131" i="2"/>
  <c r="BG131" i="2"/>
  <c r="BG132" i="2" s="1"/>
  <c r="BF131" i="2"/>
  <c r="BE131" i="2"/>
  <c r="BE132" i="2" s="1"/>
  <c r="BD131" i="2"/>
  <c r="BC131" i="2"/>
  <c r="BC132" i="2" s="1"/>
  <c r="BB131" i="2"/>
  <c r="BB132" i="2" s="1"/>
  <c r="BA131" i="2"/>
  <c r="BA132" i="2" s="1"/>
  <c r="AZ131" i="2"/>
  <c r="AY131" i="2"/>
  <c r="AY132" i="2" s="1"/>
  <c r="AX131" i="2"/>
  <c r="AX132" i="2" s="1"/>
  <c r="AW131" i="2"/>
  <c r="AW132" i="2" s="1"/>
  <c r="AV131" i="2"/>
  <c r="AT131" i="2"/>
  <c r="AT132" i="2" s="1"/>
  <c r="AS131" i="2"/>
  <c r="AR131" i="2"/>
  <c r="AR132" i="2" s="1"/>
  <c r="AQ131" i="2"/>
  <c r="AO131" i="2"/>
  <c r="AO132" i="2" s="1"/>
  <c r="AN131" i="2"/>
  <c r="AM131" i="2"/>
  <c r="AM132" i="2" s="1"/>
  <c r="AL131" i="2"/>
  <c r="AK131" i="2"/>
  <c r="AK132" i="2" s="1"/>
  <c r="AJ131" i="2"/>
  <c r="AI131" i="2"/>
  <c r="AI132" i="2" s="1"/>
  <c r="AH131" i="2"/>
  <c r="AG131" i="2"/>
  <c r="AG132" i="2" s="1"/>
  <c r="AF131" i="2"/>
  <c r="AE131" i="2"/>
  <c r="AE132" i="2" s="1"/>
  <c r="AD131" i="2"/>
  <c r="AC131" i="2"/>
  <c r="AC132" i="2" s="1"/>
  <c r="AB131" i="2"/>
  <c r="AA131" i="2"/>
  <c r="AA132" i="2" s="1"/>
  <c r="Z131" i="2"/>
  <c r="Y131" i="2"/>
  <c r="Y132" i="2" s="1"/>
  <c r="X131" i="2"/>
  <c r="V131" i="2"/>
  <c r="U131" i="2"/>
  <c r="U132" i="2" s="1"/>
  <c r="T131" i="2"/>
  <c r="S131" i="2"/>
  <c r="S132" i="2" s="1"/>
  <c r="R131" i="2"/>
  <c r="Q131" i="2"/>
  <c r="Q132" i="2" s="1"/>
  <c r="O131" i="2"/>
  <c r="N131" i="2"/>
  <c r="N132" i="2" s="1"/>
  <c r="M131" i="2"/>
  <c r="M132" i="2" s="1"/>
  <c r="L131" i="2"/>
  <c r="L132" i="2" s="1"/>
  <c r="K131" i="2"/>
  <c r="J131" i="2"/>
  <c r="J132" i="2" s="1"/>
  <c r="I131" i="2"/>
  <c r="I132" i="2" s="1"/>
  <c r="H131" i="2"/>
  <c r="H132" i="2" s="1"/>
  <c r="G131" i="2"/>
  <c r="F131" i="2"/>
  <c r="F132" i="2" s="1"/>
  <c r="E131" i="2"/>
  <c r="CJ130" i="2"/>
  <c r="AU130" i="2"/>
  <c r="CJ129" i="2"/>
  <c r="P131" i="2"/>
  <c r="CI128" i="2"/>
  <c r="CH128" i="2"/>
  <c r="CG128" i="2"/>
  <c r="CF128" i="2"/>
  <c r="CE128" i="2"/>
  <c r="CD128" i="2"/>
  <c r="CC128" i="2"/>
  <c r="CB128" i="2"/>
  <c r="CA128" i="2"/>
  <c r="BZ128" i="2"/>
  <c r="BY128" i="2"/>
  <c r="BX128" i="2"/>
  <c r="BW128" i="2"/>
  <c r="BV128" i="2"/>
  <c r="BU128" i="2"/>
  <c r="BT128" i="2"/>
  <c r="BS128" i="2"/>
  <c r="BR128" i="2"/>
  <c r="BQ128" i="2"/>
  <c r="BP128" i="2"/>
  <c r="BO128" i="2"/>
  <c r="BN128" i="2"/>
  <c r="BM128" i="2"/>
  <c r="BL128" i="2"/>
  <c r="BK128" i="2"/>
  <c r="BJ128" i="2"/>
  <c r="BI128" i="2"/>
  <c r="BH128" i="2"/>
  <c r="BG128" i="2"/>
  <c r="BF128" i="2"/>
  <c r="BE128" i="2"/>
  <c r="BD128" i="2"/>
  <c r="BC128" i="2"/>
  <c r="BB128" i="2"/>
  <c r="BA128" i="2"/>
  <c r="AZ128" i="2"/>
  <c r="AY128" i="2"/>
  <c r="AX128" i="2"/>
  <c r="AW128" i="2"/>
  <c r="AV128" i="2"/>
  <c r="AT128" i="2"/>
  <c r="AS128" i="2"/>
  <c r="AR128" i="2"/>
  <c r="AQ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CJ127" i="2"/>
  <c r="AU127" i="2"/>
  <c r="CK127" i="2" s="1"/>
  <c r="CL127" i="2" s="1"/>
  <c r="CJ126" i="2"/>
  <c r="CK126" i="2" s="1"/>
  <c r="CL126" i="2" s="1"/>
  <c r="AU126" i="2"/>
  <c r="CK125" i="2"/>
  <c r="CL125" i="2" s="1"/>
  <c r="CJ125" i="2"/>
  <c r="AU125" i="2"/>
  <c r="CL124" i="2"/>
  <c r="CJ124" i="2"/>
  <c r="CK124" i="2" s="1"/>
  <c r="AU124" i="2"/>
  <c r="CK123" i="2"/>
  <c r="CL123" i="2" s="1"/>
  <c r="CJ123" i="2"/>
  <c r="AU123" i="2"/>
  <c r="CJ122" i="2"/>
  <c r="CK122" i="2" s="1"/>
  <c r="CL122" i="2" s="1"/>
  <c r="AU122" i="2"/>
  <c r="CJ121" i="2"/>
  <c r="AU121" i="2"/>
  <c r="CK121" i="2" s="1"/>
  <c r="CL121" i="2" s="1"/>
  <c r="CL120" i="2"/>
  <c r="CJ120" i="2"/>
  <c r="CK120" i="2" s="1"/>
  <c r="AU120" i="2"/>
  <c r="CJ119" i="2"/>
  <c r="AU119" i="2"/>
  <c r="CK119" i="2" s="1"/>
  <c r="CI118" i="2"/>
  <c r="CH118" i="2"/>
  <c r="CG118" i="2"/>
  <c r="CF118" i="2"/>
  <c r="CE118" i="2"/>
  <c r="CD118" i="2"/>
  <c r="CC118" i="2"/>
  <c r="CB118" i="2"/>
  <c r="CB132" i="2" s="1"/>
  <c r="CA118" i="2"/>
  <c r="BZ118" i="2"/>
  <c r="BY118" i="2"/>
  <c r="BX118" i="2"/>
  <c r="BW118" i="2"/>
  <c r="BV118" i="2"/>
  <c r="BU118" i="2"/>
  <c r="BT118" i="2"/>
  <c r="BT132" i="2" s="1"/>
  <c r="BS118" i="2"/>
  <c r="BR118" i="2"/>
  <c r="BQ118" i="2"/>
  <c r="BP118" i="2"/>
  <c r="BO118" i="2"/>
  <c r="BN118" i="2"/>
  <c r="BM118" i="2"/>
  <c r="BL118" i="2"/>
  <c r="BL132" i="2" s="1"/>
  <c r="BK118" i="2"/>
  <c r="BJ118" i="2"/>
  <c r="BI118" i="2"/>
  <c r="BH118" i="2"/>
  <c r="BG118" i="2"/>
  <c r="BF118" i="2"/>
  <c r="BE118" i="2"/>
  <c r="BD118" i="2"/>
  <c r="BD132" i="2" s="1"/>
  <c r="BC118" i="2"/>
  <c r="BB118" i="2"/>
  <c r="BA118" i="2"/>
  <c r="AZ118" i="2"/>
  <c r="AY118" i="2"/>
  <c r="AX118" i="2"/>
  <c r="AW118" i="2"/>
  <c r="AV118" i="2"/>
  <c r="AV132" i="2" s="1"/>
  <c r="AT118" i="2"/>
  <c r="AS118" i="2"/>
  <c r="AR118" i="2"/>
  <c r="AQ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O118" i="2"/>
  <c r="O132" i="2" s="1"/>
  <c r="N118" i="2"/>
  <c r="M118" i="2"/>
  <c r="L118" i="2"/>
  <c r="K118" i="2"/>
  <c r="K132" i="2" s="1"/>
  <c r="J118" i="2"/>
  <c r="I118" i="2"/>
  <c r="H118" i="2"/>
  <c r="G118" i="2"/>
  <c r="G132" i="2" s="1"/>
  <c r="F118" i="2"/>
  <c r="E118" i="2"/>
  <c r="CJ117" i="2"/>
  <c r="CK117" i="2" s="1"/>
  <c r="CL117" i="2" s="1"/>
  <c r="AU117" i="2"/>
  <c r="CK116" i="2"/>
  <c r="CL116" i="2" s="1"/>
  <c r="CJ116" i="2"/>
  <c r="AU116" i="2"/>
  <c r="CL115" i="2"/>
  <c r="CJ115" i="2"/>
  <c r="CK115" i="2" s="1"/>
  <c r="AU115" i="2"/>
  <c r="CJ114" i="2"/>
  <c r="AU114" i="2"/>
  <c r="CK114" i="2" s="1"/>
  <c r="CL114" i="2" s="1"/>
  <c r="CJ113" i="2"/>
  <c r="AU113" i="2"/>
  <c r="P118" i="2"/>
  <c r="CJ112" i="2"/>
  <c r="AU112" i="2"/>
  <c r="CI111" i="2"/>
  <c r="CH111" i="2"/>
  <c r="CG111" i="2"/>
  <c r="CF111" i="2"/>
  <c r="CE111" i="2"/>
  <c r="CD111" i="2"/>
  <c r="CC111" i="2"/>
  <c r="CB111" i="2"/>
  <c r="CA111" i="2"/>
  <c r="BZ111" i="2"/>
  <c r="BY111" i="2"/>
  <c r="BX111" i="2"/>
  <c r="BW111" i="2"/>
  <c r="BV111" i="2"/>
  <c r="BU111" i="2"/>
  <c r="BT111" i="2"/>
  <c r="BS111" i="2"/>
  <c r="BR111" i="2"/>
  <c r="BQ111" i="2"/>
  <c r="BP111" i="2"/>
  <c r="BO111" i="2"/>
  <c r="BN111" i="2"/>
  <c r="BM111" i="2"/>
  <c r="BL111" i="2"/>
  <c r="BK111" i="2"/>
  <c r="BJ111" i="2"/>
  <c r="BI111" i="2"/>
  <c r="BH111" i="2"/>
  <c r="BG111" i="2"/>
  <c r="BE111" i="2"/>
  <c r="BD111" i="2"/>
  <c r="BC111" i="2"/>
  <c r="BB111" i="2"/>
  <c r="BA111" i="2"/>
  <c r="AZ111" i="2"/>
  <c r="AY111" i="2"/>
  <c r="AX111" i="2"/>
  <c r="AW111" i="2"/>
  <c r="AV111" i="2"/>
  <c r="AT111" i="2"/>
  <c r="AS111" i="2"/>
  <c r="AR111" i="2"/>
  <c r="AQ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A111" i="2"/>
  <c r="Z111" i="2"/>
  <c r="Y111" i="2"/>
  <c r="X111" i="2"/>
  <c r="V111" i="2"/>
  <c r="U111" i="2"/>
  <c r="T111" i="2"/>
  <c r="S111" i="2"/>
  <c r="R111" i="2"/>
  <c r="Q111" i="2"/>
  <c r="O111" i="2"/>
  <c r="N111" i="2"/>
  <c r="M111" i="2"/>
  <c r="L111" i="2"/>
  <c r="K111" i="2"/>
  <c r="J111" i="2"/>
  <c r="I111" i="2"/>
  <c r="H111" i="2"/>
  <c r="G111" i="2"/>
  <c r="F111" i="2"/>
  <c r="CJ110" i="2"/>
  <c r="AU110" i="2"/>
  <c r="CJ109" i="2"/>
  <c r="CJ108" i="2"/>
  <c r="AU108" i="2"/>
  <c r="CJ107" i="2"/>
  <c r="CK107" i="2" s="1"/>
  <c r="CL107" i="2" s="1"/>
  <c r="AU107" i="2"/>
  <c r="CJ106" i="2"/>
  <c r="AU106" i="2"/>
  <c r="CJ105" i="2"/>
  <c r="W111" i="2"/>
  <c r="CJ104" i="2"/>
  <c r="AU104" i="2"/>
  <c r="CJ103" i="2"/>
  <c r="CJ111" i="2" s="1"/>
  <c r="E111" i="2"/>
  <c r="CI102" i="2"/>
  <c r="CH102" i="2"/>
  <c r="CG102" i="2"/>
  <c r="CF102" i="2"/>
  <c r="CE102" i="2"/>
  <c r="CD102" i="2"/>
  <c r="CC102" i="2"/>
  <c r="CB102" i="2"/>
  <c r="CA102" i="2"/>
  <c r="BZ102" i="2"/>
  <c r="BY102" i="2"/>
  <c r="BX102" i="2"/>
  <c r="BW102" i="2"/>
  <c r="BV102" i="2"/>
  <c r="BU102" i="2"/>
  <c r="BT102" i="2"/>
  <c r="BS102" i="2"/>
  <c r="BR102" i="2"/>
  <c r="BQ102" i="2"/>
  <c r="BP102" i="2"/>
  <c r="BO102" i="2"/>
  <c r="BN102" i="2"/>
  <c r="BM102" i="2"/>
  <c r="BL102" i="2"/>
  <c r="BK102" i="2"/>
  <c r="BJ102" i="2"/>
  <c r="BI102" i="2"/>
  <c r="BH102" i="2"/>
  <c r="BG102" i="2"/>
  <c r="BE102" i="2"/>
  <c r="BD102" i="2"/>
  <c r="BC102" i="2"/>
  <c r="BB102" i="2"/>
  <c r="BA102" i="2"/>
  <c r="AZ102" i="2"/>
  <c r="AY102" i="2"/>
  <c r="AX102" i="2"/>
  <c r="AW102" i="2"/>
  <c r="AV102" i="2"/>
  <c r="AT102" i="2"/>
  <c r="AS102" i="2"/>
  <c r="AR102" i="2"/>
  <c r="AQ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O102" i="2"/>
  <c r="N102" i="2"/>
  <c r="M102" i="2"/>
  <c r="L102" i="2"/>
  <c r="K102" i="2"/>
  <c r="J102" i="2"/>
  <c r="I102" i="2"/>
  <c r="H102" i="2"/>
  <c r="G102" i="2"/>
  <c r="F102" i="2"/>
  <c r="CL101" i="2"/>
  <c r="CJ101" i="2"/>
  <c r="CK101" i="2" s="1"/>
  <c r="AU101" i="2"/>
  <c r="CJ100" i="2"/>
  <c r="AU100" i="2"/>
  <c r="CK100" i="2" s="1"/>
  <c r="CL100" i="2" s="1"/>
  <c r="CJ99" i="2"/>
  <c r="CK99" i="2" s="1"/>
  <c r="CL99" i="2" s="1"/>
  <c r="AU99" i="2"/>
  <c r="CJ98" i="2"/>
  <c r="AU98" i="2"/>
  <c r="CJ97" i="2"/>
  <c r="CK97" i="2" s="1"/>
  <c r="CL97" i="2" s="1"/>
  <c r="AU97" i="2"/>
  <c r="CJ96" i="2"/>
  <c r="AU96" i="2"/>
  <c r="CK96" i="2" s="1"/>
  <c r="CL96" i="2" s="1"/>
  <c r="CJ95" i="2"/>
  <c r="CK95" i="2" s="1"/>
  <c r="CL95" i="2" s="1"/>
  <c r="AU95" i="2"/>
  <c r="CJ94" i="2"/>
  <c r="CK94" i="2" s="1"/>
  <c r="CL94" i="2" s="1"/>
  <c r="AU94" i="2"/>
  <c r="CJ93" i="2"/>
  <c r="CK93" i="2" s="1"/>
  <c r="CL93" i="2" s="1"/>
  <c r="AU93" i="2"/>
  <c r="CK92" i="2"/>
  <c r="CL92" i="2" s="1"/>
  <c r="CJ92" i="2"/>
  <c r="AU92" i="2"/>
  <c r="CJ91" i="2"/>
  <c r="AU91" i="2"/>
  <c r="CK91" i="2" s="1"/>
  <c r="CL91" i="2" s="1"/>
  <c r="CK90" i="2"/>
  <c r="CL90" i="2" s="1"/>
  <c r="CJ90" i="2"/>
  <c r="AU90" i="2"/>
  <c r="BF102" i="2"/>
  <c r="E102" i="2"/>
  <c r="CF88" i="2"/>
  <c r="CB88" i="2"/>
  <c r="BX88" i="2"/>
  <c r="BT88" i="2"/>
  <c r="BP88" i="2"/>
  <c r="BL88" i="2"/>
  <c r="BH88" i="2"/>
  <c r="BD88" i="2"/>
  <c r="AZ88" i="2"/>
  <c r="AV88" i="2"/>
  <c r="AR88" i="2"/>
  <c r="AM88" i="2"/>
  <c r="AI88" i="2"/>
  <c r="AE88" i="2"/>
  <c r="AA88" i="2"/>
  <c r="S88" i="2"/>
  <c r="O88" i="2"/>
  <c r="K88" i="2"/>
  <c r="CI87" i="2"/>
  <c r="CI88" i="2" s="1"/>
  <c r="CH87" i="2"/>
  <c r="CH88" i="2" s="1"/>
  <c r="CG87" i="2"/>
  <c r="CG88" i="2" s="1"/>
  <c r="CF87" i="2"/>
  <c r="CE87" i="2"/>
  <c r="CE88" i="2" s="1"/>
  <c r="CD87" i="2"/>
  <c r="CD88" i="2" s="1"/>
  <c r="CD248" i="2" s="1"/>
  <c r="CC87" i="2"/>
  <c r="CC88" i="2" s="1"/>
  <c r="CB87" i="2"/>
  <c r="CA87" i="2"/>
  <c r="CA88" i="2" s="1"/>
  <c r="BZ87" i="2"/>
  <c r="BZ88" i="2" s="1"/>
  <c r="BY87" i="2"/>
  <c r="BY88" i="2" s="1"/>
  <c r="BX87" i="2"/>
  <c r="BW87" i="2"/>
  <c r="BW88" i="2" s="1"/>
  <c r="BV87" i="2"/>
  <c r="BV88" i="2" s="1"/>
  <c r="BU87" i="2"/>
  <c r="BU88" i="2" s="1"/>
  <c r="BT87" i="2"/>
  <c r="BS87" i="2"/>
  <c r="BS88" i="2" s="1"/>
  <c r="BR87" i="2"/>
  <c r="BR88" i="2" s="1"/>
  <c r="BQ87" i="2"/>
  <c r="BQ88" i="2" s="1"/>
  <c r="BP87" i="2"/>
  <c r="BO87" i="2"/>
  <c r="BO88" i="2" s="1"/>
  <c r="BN87" i="2"/>
  <c r="BN88" i="2" s="1"/>
  <c r="BN248" i="2" s="1"/>
  <c r="BM87" i="2"/>
  <c r="BM88" i="2" s="1"/>
  <c r="BL87" i="2"/>
  <c r="BK87" i="2"/>
  <c r="BK88" i="2" s="1"/>
  <c r="BJ87" i="2"/>
  <c r="BJ88" i="2" s="1"/>
  <c r="BI87" i="2"/>
  <c r="BI88" i="2" s="1"/>
  <c r="BH87" i="2"/>
  <c r="BG87" i="2"/>
  <c r="BG88" i="2" s="1"/>
  <c r="BF87" i="2"/>
  <c r="BF88" i="2" s="1"/>
  <c r="BE87" i="2"/>
  <c r="BE88" i="2" s="1"/>
  <c r="BD87" i="2"/>
  <c r="BC87" i="2"/>
  <c r="BC88" i="2" s="1"/>
  <c r="BB87" i="2"/>
  <c r="BB88" i="2" s="1"/>
  <c r="BA87" i="2"/>
  <c r="BA88" i="2" s="1"/>
  <c r="AZ87" i="2"/>
  <c r="AY87" i="2"/>
  <c r="AY88" i="2" s="1"/>
  <c r="AX87" i="2"/>
  <c r="AX88" i="2" s="1"/>
  <c r="AW87" i="2"/>
  <c r="AW88" i="2" s="1"/>
  <c r="AV87" i="2"/>
  <c r="AT87" i="2"/>
  <c r="AT88" i="2" s="1"/>
  <c r="AT248" i="2" s="1"/>
  <c r="AS87" i="2"/>
  <c r="AS88" i="2" s="1"/>
  <c r="AR87" i="2"/>
  <c r="AQ87" i="2"/>
  <c r="AQ88" i="2" s="1"/>
  <c r="AO87" i="2"/>
  <c r="AO88" i="2" s="1"/>
  <c r="AO248" i="2" s="1"/>
  <c r="AN87" i="2"/>
  <c r="AN88" i="2" s="1"/>
  <c r="AM87" i="2"/>
  <c r="AK87" i="2"/>
  <c r="AK88" i="2" s="1"/>
  <c r="AJ87" i="2"/>
  <c r="AJ88" i="2" s="1"/>
  <c r="AI87" i="2"/>
  <c r="AH87" i="2"/>
  <c r="AH88" i="2" s="1"/>
  <c r="AG87" i="2"/>
  <c r="AG88" i="2" s="1"/>
  <c r="AF87" i="2"/>
  <c r="AF88" i="2" s="1"/>
  <c r="AE87" i="2"/>
  <c r="AD87" i="2"/>
  <c r="AD88" i="2" s="1"/>
  <c r="AC87" i="2"/>
  <c r="AC88" i="2" s="1"/>
  <c r="AB87" i="2"/>
  <c r="AB88" i="2" s="1"/>
  <c r="AA87" i="2"/>
  <c r="Z87" i="2"/>
  <c r="Z88" i="2" s="1"/>
  <c r="Y87" i="2"/>
  <c r="Y88" i="2" s="1"/>
  <c r="X87" i="2"/>
  <c r="X88" i="2" s="1"/>
  <c r="V87" i="2"/>
  <c r="V88" i="2" s="1"/>
  <c r="U87" i="2"/>
  <c r="U88" i="2" s="1"/>
  <c r="T87" i="2"/>
  <c r="T88" i="2" s="1"/>
  <c r="S87" i="2"/>
  <c r="R87" i="2"/>
  <c r="R88" i="2" s="1"/>
  <c r="Q87" i="2"/>
  <c r="Q88" i="2" s="1"/>
  <c r="O87" i="2"/>
  <c r="N87" i="2"/>
  <c r="N88" i="2" s="1"/>
  <c r="M87" i="2"/>
  <c r="M88" i="2" s="1"/>
  <c r="M248" i="2" s="1"/>
  <c r="L87" i="2"/>
  <c r="L88" i="2" s="1"/>
  <c r="K87" i="2"/>
  <c r="J87" i="2"/>
  <c r="J88" i="2" s="1"/>
  <c r="I87" i="2"/>
  <c r="I88" i="2" s="1"/>
  <c r="I248" i="2" s="1"/>
  <c r="H87" i="2"/>
  <c r="H88" i="2" s="1"/>
  <c r="F87" i="2"/>
  <c r="F88" i="2" s="1"/>
  <c r="E87" i="2"/>
  <c r="E88" i="2" s="1"/>
  <c r="CJ86" i="2"/>
  <c r="AU86" i="2"/>
  <c r="CK85" i="2"/>
  <c r="CL85" i="2" s="1"/>
  <c r="CJ85" i="2"/>
  <c r="AU85" i="2"/>
  <c r="CJ84" i="2"/>
  <c r="AU84" i="2"/>
  <c r="CK84" i="2" s="1"/>
  <c r="CL84" i="2" s="1"/>
  <c r="CJ83" i="2"/>
  <c r="CK83" i="2" s="1"/>
  <c r="CL83" i="2" s="1"/>
  <c r="AU83" i="2"/>
  <c r="CK82" i="2"/>
  <c r="CL82" i="2" s="1"/>
  <c r="CJ82" i="2"/>
  <c r="AU82" i="2"/>
  <c r="CJ81" i="2"/>
  <c r="CK81" i="2" s="1"/>
  <c r="CL81" i="2" s="1"/>
  <c r="AU81" i="2"/>
  <c r="CJ80" i="2"/>
  <c r="G80" i="2"/>
  <c r="AU80" i="2" s="1"/>
  <c r="CK80" i="2" s="1"/>
  <c r="CL80" i="2" s="1"/>
  <c r="CJ79" i="2"/>
  <c r="CK79" i="2" s="1"/>
  <c r="CL79" i="2" s="1"/>
  <c r="G79" i="2"/>
  <c r="AU79" i="2" s="1"/>
  <c r="CJ78" i="2"/>
  <c r="CK78" i="2" s="1"/>
  <c r="CL78" i="2" s="1"/>
  <c r="AU78" i="2"/>
  <c r="CJ77" i="2"/>
  <c r="CK77" i="2" s="1"/>
  <c r="CL77" i="2" s="1"/>
  <c r="AU77" i="2"/>
  <c r="CJ76" i="2"/>
  <c r="AU76" i="2"/>
  <c r="CK76" i="2" s="1"/>
  <c r="CL76" i="2" s="1"/>
  <c r="CJ75" i="2"/>
  <c r="CK75" i="2" s="1"/>
  <c r="CL75" i="2" s="1"/>
  <c r="AU75" i="2"/>
  <c r="CJ74" i="2"/>
  <c r="W87" i="2"/>
  <c r="P87" i="2"/>
  <c r="P88" i="2" s="1"/>
  <c r="CJ73" i="2"/>
  <c r="CK73" i="2" s="1"/>
  <c r="CL73" i="2" s="1"/>
  <c r="AU73" i="2"/>
  <c r="CJ72" i="2"/>
  <c r="G72" i="2"/>
  <c r="CJ71" i="2"/>
  <c r="AL87" i="2"/>
  <c r="AL88" i="2" s="1"/>
  <c r="AU71" i="2"/>
  <c r="CJ70" i="2"/>
  <c r="CK70" i="2" s="1"/>
  <c r="CL70" i="2" s="1"/>
  <c r="AU70" i="2"/>
  <c r="CJ69" i="2"/>
  <c r="AU69" i="2"/>
  <c r="CK69" i="2" s="1"/>
  <c r="CL69" i="2" s="1"/>
  <c r="CJ68" i="2"/>
  <c r="CK68" i="2" s="1"/>
  <c r="CL68" i="2" s="1"/>
  <c r="AU68" i="2"/>
  <c r="CJ67" i="2"/>
  <c r="AU67" i="2"/>
  <c r="CK67" i="2" s="1"/>
  <c r="CL67" i="2" s="1"/>
  <c r="CJ66" i="2"/>
  <c r="CK66" i="2" s="1"/>
  <c r="CL66" i="2" s="1"/>
  <c r="AU66" i="2"/>
  <c r="CK65" i="2"/>
  <c r="CL65" i="2" s="1"/>
  <c r="CJ65" i="2"/>
  <c r="AU65" i="2"/>
  <c r="CJ64" i="2"/>
  <c r="CK64" i="2" s="1"/>
  <c r="AU64" i="2"/>
  <c r="CI63" i="2"/>
  <c r="CH63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E63" i="2"/>
  <c r="BD63" i="2"/>
  <c r="BC63" i="2"/>
  <c r="BB63" i="2"/>
  <c r="BA63" i="2"/>
  <c r="AZ63" i="2"/>
  <c r="AY63" i="2"/>
  <c r="AX63" i="2"/>
  <c r="AW63" i="2"/>
  <c r="AV63" i="2"/>
  <c r="AT63" i="2"/>
  <c r="AS63" i="2"/>
  <c r="AR63" i="2"/>
  <c r="AQ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CK62" i="2"/>
  <c r="CL62" i="2" s="1"/>
  <c r="CJ62" i="2"/>
  <c r="AU62" i="2"/>
  <c r="CJ61" i="2"/>
  <c r="CK61" i="2" s="1"/>
  <c r="CL61" i="2" s="1"/>
  <c r="AU61" i="2"/>
  <c r="CJ60" i="2"/>
  <c r="AU60" i="2"/>
  <c r="CK60" i="2" s="1"/>
  <c r="CL60" i="2" s="1"/>
  <c r="CJ59" i="2"/>
  <c r="CK59" i="2" s="1"/>
  <c r="CL59" i="2" s="1"/>
  <c r="AU59" i="2"/>
  <c r="CK58" i="2"/>
  <c r="CL58" i="2" s="1"/>
  <c r="CJ58" i="2"/>
  <c r="AU58" i="2"/>
  <c r="CJ57" i="2"/>
  <c r="CK57" i="2" s="1"/>
  <c r="CL57" i="2" s="1"/>
  <c r="AU57" i="2"/>
  <c r="CJ56" i="2"/>
  <c r="AU56" i="2"/>
  <c r="CK56" i="2" s="1"/>
  <c r="CL56" i="2" s="1"/>
  <c r="CJ55" i="2"/>
  <c r="CK55" i="2" s="1"/>
  <c r="CL55" i="2" s="1"/>
  <c r="AU55" i="2"/>
  <c r="CK54" i="2"/>
  <c r="CL54" i="2" s="1"/>
  <c r="CJ54" i="2"/>
  <c r="AU54" i="2"/>
  <c r="CJ53" i="2"/>
  <c r="CK53" i="2" s="1"/>
  <c r="CL53" i="2" s="1"/>
  <c r="AU53" i="2"/>
  <c r="CJ52" i="2"/>
  <c r="AU52" i="2"/>
  <c r="CK52" i="2" s="1"/>
  <c r="CL52" i="2" s="1"/>
  <c r="CJ51" i="2"/>
  <c r="CK51" i="2" s="1"/>
  <c r="CL51" i="2" s="1"/>
  <c r="AU51" i="2"/>
  <c r="CK50" i="2"/>
  <c r="CL50" i="2" s="1"/>
  <c r="CJ50" i="2"/>
  <c r="AU50" i="2"/>
  <c r="CJ49" i="2"/>
  <c r="CK49" i="2" s="1"/>
  <c r="CL49" i="2" s="1"/>
  <c r="AU49" i="2"/>
  <c r="CJ48" i="2"/>
  <c r="AU48" i="2"/>
  <c r="CK48" i="2" s="1"/>
  <c r="CL48" i="2" s="1"/>
  <c r="CJ47" i="2"/>
  <c r="CK47" i="2" s="1"/>
  <c r="CL47" i="2" s="1"/>
  <c r="AU47" i="2"/>
  <c r="CK46" i="2"/>
  <c r="CL46" i="2" s="1"/>
  <c r="CJ46" i="2"/>
  <c r="AU46" i="2"/>
  <c r="CJ45" i="2"/>
  <c r="CK45" i="2" s="1"/>
  <c r="CL45" i="2" s="1"/>
  <c r="AU45" i="2"/>
  <c r="CJ44" i="2"/>
  <c r="AU44" i="2"/>
  <c r="CK44" i="2" s="1"/>
  <c r="CL44" i="2" s="1"/>
  <c r="CJ43" i="2"/>
  <c r="CK43" i="2" s="1"/>
  <c r="CL43" i="2" s="1"/>
  <c r="AU43" i="2"/>
  <c r="CK42" i="2"/>
  <c r="CL42" i="2" s="1"/>
  <c r="CJ42" i="2"/>
  <c r="AU42" i="2"/>
  <c r="CJ41" i="2"/>
  <c r="CK41" i="2" s="1"/>
  <c r="CL41" i="2" s="1"/>
  <c r="AU41" i="2"/>
  <c r="BF63" i="2"/>
  <c r="W63" i="2"/>
  <c r="AU40" i="2"/>
  <c r="E63" i="2"/>
  <c r="CJ39" i="2"/>
  <c r="CK39" i="2" s="1"/>
  <c r="CL39" i="2" s="1"/>
  <c r="AU39" i="2"/>
  <c r="CK38" i="2"/>
  <c r="CL38" i="2" s="1"/>
  <c r="CJ38" i="2"/>
  <c r="AU38" i="2"/>
  <c r="CJ37" i="2"/>
  <c r="CK37" i="2" s="1"/>
  <c r="CL37" i="2" s="1"/>
  <c r="AU37" i="2"/>
  <c r="CJ36" i="2"/>
  <c r="AU36" i="2"/>
  <c r="CK36" i="2" s="1"/>
  <c r="CL36" i="2" s="1"/>
  <c r="CJ35" i="2"/>
  <c r="CK35" i="2" s="1"/>
  <c r="CL35" i="2" s="1"/>
  <c r="AU35" i="2"/>
  <c r="CK34" i="2"/>
  <c r="CL34" i="2" s="1"/>
  <c r="CJ34" i="2"/>
  <c r="AU34" i="2"/>
  <c r="CJ33" i="2"/>
  <c r="CK33" i="2" s="1"/>
  <c r="AU33" i="2"/>
  <c r="CI32" i="2"/>
  <c r="CE32" i="2"/>
  <c r="CA32" i="2"/>
  <c r="BW32" i="2"/>
  <c r="BS32" i="2"/>
  <c r="BO32" i="2"/>
  <c r="BK32" i="2"/>
  <c r="BG32" i="2"/>
  <c r="BC32" i="2"/>
  <c r="AY32" i="2"/>
  <c r="AQ32" i="2"/>
  <c r="AH32" i="2"/>
  <c r="AD32" i="2"/>
  <c r="Z32" i="2"/>
  <c r="V32" i="2"/>
  <c r="R32" i="2"/>
  <c r="N32" i="2"/>
  <c r="J32" i="2"/>
  <c r="CI31" i="2"/>
  <c r="CG31" i="2"/>
  <c r="CG32" i="2" s="1"/>
  <c r="CF31" i="2"/>
  <c r="CF32" i="2" s="1"/>
  <c r="CE31" i="2"/>
  <c r="CD31" i="2"/>
  <c r="CD32" i="2" s="1"/>
  <c r="CD249" i="2" s="1"/>
  <c r="CC31" i="2"/>
  <c r="CC32" i="2" s="1"/>
  <c r="CB31" i="2"/>
  <c r="CB32" i="2" s="1"/>
  <c r="CA31" i="2"/>
  <c r="BZ31" i="2"/>
  <c r="BZ32" i="2" s="1"/>
  <c r="BY31" i="2"/>
  <c r="BY32" i="2" s="1"/>
  <c r="BX31" i="2"/>
  <c r="BX32" i="2" s="1"/>
  <c r="BW31" i="2"/>
  <c r="BV31" i="2"/>
  <c r="BV32" i="2" s="1"/>
  <c r="BU31" i="2"/>
  <c r="BU32" i="2" s="1"/>
  <c r="BT31" i="2"/>
  <c r="BT32" i="2" s="1"/>
  <c r="BS31" i="2"/>
  <c r="BR31" i="2"/>
  <c r="BR32" i="2" s="1"/>
  <c r="BQ31" i="2"/>
  <c r="BQ32" i="2" s="1"/>
  <c r="BP31" i="2"/>
  <c r="BP32" i="2" s="1"/>
  <c r="BO31" i="2"/>
  <c r="BN31" i="2"/>
  <c r="BN32" i="2" s="1"/>
  <c r="BN249" i="2" s="1"/>
  <c r="BM31" i="2"/>
  <c r="BM32" i="2" s="1"/>
  <c r="BL31" i="2"/>
  <c r="BL32" i="2" s="1"/>
  <c r="BK31" i="2"/>
  <c r="BJ31" i="2"/>
  <c r="BJ32" i="2" s="1"/>
  <c r="BI31" i="2"/>
  <c r="BI32" i="2" s="1"/>
  <c r="BH31" i="2"/>
  <c r="BH32" i="2" s="1"/>
  <c r="BG31" i="2"/>
  <c r="BF31" i="2"/>
  <c r="BF32" i="2" s="1"/>
  <c r="BE31" i="2"/>
  <c r="BE32" i="2" s="1"/>
  <c r="BD31" i="2"/>
  <c r="BD32" i="2" s="1"/>
  <c r="BC31" i="2"/>
  <c r="BB31" i="2"/>
  <c r="BB32" i="2" s="1"/>
  <c r="BA31" i="2"/>
  <c r="BA32" i="2" s="1"/>
  <c r="AZ31" i="2"/>
  <c r="AZ32" i="2" s="1"/>
  <c r="AY31" i="2"/>
  <c r="AX31" i="2"/>
  <c r="AX32" i="2" s="1"/>
  <c r="AW31" i="2"/>
  <c r="AW32" i="2" s="1"/>
  <c r="AT31" i="2"/>
  <c r="AT32" i="2" s="1"/>
  <c r="AS31" i="2"/>
  <c r="AS32" i="2" s="1"/>
  <c r="AR31" i="2"/>
  <c r="AR32" i="2" s="1"/>
  <c r="AQ31" i="2"/>
  <c r="AO31" i="2"/>
  <c r="AO32" i="2" s="1"/>
  <c r="AN31" i="2"/>
  <c r="AN32" i="2" s="1"/>
  <c r="AM31" i="2"/>
  <c r="AM32" i="2" s="1"/>
  <c r="AK31" i="2"/>
  <c r="AK32" i="2" s="1"/>
  <c r="AJ31" i="2"/>
  <c r="AJ32" i="2" s="1"/>
  <c r="AI31" i="2"/>
  <c r="AI32" i="2" s="1"/>
  <c r="AH31" i="2"/>
  <c r="AG31" i="2"/>
  <c r="AG32" i="2" s="1"/>
  <c r="AF31" i="2"/>
  <c r="AF32" i="2" s="1"/>
  <c r="AE31" i="2"/>
  <c r="AE32" i="2" s="1"/>
  <c r="AD31" i="2"/>
  <c r="AB31" i="2"/>
  <c r="AB32" i="2" s="1"/>
  <c r="AA31" i="2"/>
  <c r="AA32" i="2" s="1"/>
  <c r="Z31" i="2"/>
  <c r="Y31" i="2"/>
  <c r="Y32" i="2" s="1"/>
  <c r="X31" i="2"/>
  <c r="X32" i="2" s="1"/>
  <c r="W31" i="2"/>
  <c r="W32" i="2" s="1"/>
  <c r="V31" i="2"/>
  <c r="U31" i="2"/>
  <c r="U32" i="2" s="1"/>
  <c r="T31" i="2"/>
  <c r="T32" i="2" s="1"/>
  <c r="S31" i="2"/>
  <c r="S32" i="2" s="1"/>
  <c r="R31" i="2"/>
  <c r="Q31" i="2"/>
  <c r="Q32" i="2" s="1"/>
  <c r="P31" i="2"/>
  <c r="P32" i="2" s="1"/>
  <c r="O31" i="2"/>
  <c r="O32" i="2" s="1"/>
  <c r="N31" i="2"/>
  <c r="M31" i="2"/>
  <c r="M32" i="2" s="1"/>
  <c r="M249" i="2" s="1"/>
  <c r="L31" i="2"/>
  <c r="L32" i="2" s="1"/>
  <c r="K31" i="2"/>
  <c r="K32" i="2" s="1"/>
  <c r="J31" i="2"/>
  <c r="I31" i="2"/>
  <c r="I32" i="2" s="1"/>
  <c r="I249" i="2" s="1"/>
  <c r="H31" i="2"/>
  <c r="F31" i="2"/>
  <c r="CH31" i="2"/>
  <c r="CH32" i="2" s="1"/>
  <c r="AV31" i="2"/>
  <c r="AV32" i="2" s="1"/>
  <c r="AL31" i="2"/>
  <c r="AL32" i="2" s="1"/>
  <c r="AC31" i="2"/>
  <c r="AC32" i="2" s="1"/>
  <c r="G31" i="2"/>
  <c r="G32" i="2" s="1"/>
  <c r="AU30" i="2"/>
  <c r="CJ29" i="2"/>
  <c r="CK29" i="2" s="1"/>
  <c r="CL29" i="2" s="1"/>
  <c r="AU29" i="2"/>
  <c r="CK28" i="2"/>
  <c r="CL28" i="2" s="1"/>
  <c r="CJ28" i="2"/>
  <c r="AU28" i="2"/>
  <c r="CJ27" i="2"/>
  <c r="CK27" i="2" s="1"/>
  <c r="CL27" i="2" s="1"/>
  <c r="AU27" i="2"/>
  <c r="CK26" i="2"/>
  <c r="CL26" i="2" s="1"/>
  <c r="CJ26" i="2"/>
  <c r="AU26" i="2"/>
  <c r="CJ25" i="2"/>
  <c r="CK25" i="2" s="1"/>
  <c r="CL25" i="2" s="1"/>
  <c r="AU25" i="2"/>
  <c r="CJ24" i="2"/>
  <c r="AU24" i="2"/>
  <c r="CK24" i="2" s="1"/>
  <c r="CL24" i="2" s="1"/>
  <c r="CK23" i="2"/>
  <c r="CL23" i="2" s="1"/>
  <c r="CJ23" i="2"/>
  <c r="AU23" i="2"/>
  <c r="CJ22" i="2"/>
  <c r="AU22" i="2"/>
  <c r="AU31" i="2" s="1"/>
  <c r="E3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T21" i="2"/>
  <c r="AS21" i="2"/>
  <c r="AR21" i="2"/>
  <c r="AQ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G21" i="2"/>
  <c r="E21" i="2"/>
  <c r="CJ20" i="2"/>
  <c r="AV21" i="2"/>
  <c r="H21" i="2"/>
  <c r="F21" i="2"/>
  <c r="F32" i="2" s="1"/>
  <c r="CJ19" i="2"/>
  <c r="AU19" i="2"/>
  <c r="CK19" i="2" s="1"/>
  <c r="CL19" i="2" s="1"/>
  <c r="CJ18" i="2"/>
  <c r="CJ21" i="2" s="1"/>
  <c r="AU18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T17" i="2"/>
  <c r="AS17" i="2"/>
  <c r="AR17" i="2"/>
  <c r="AQ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J16" i="2"/>
  <c r="CJ17" i="2" s="1"/>
  <c r="AU16" i="2"/>
  <c r="AU17" i="2" s="1"/>
  <c r="E17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T15" i="2"/>
  <c r="AS15" i="2"/>
  <c r="AR15" i="2"/>
  <c r="AQ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CJ14" i="2"/>
  <c r="CJ15" i="2" s="1"/>
  <c r="AU14" i="2"/>
  <c r="CK14" i="2" s="1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W13" i="2"/>
  <c r="AV13" i="2"/>
  <c r="AT13" i="2"/>
  <c r="AS13" i="2"/>
  <c r="AR13" i="2"/>
  <c r="AQ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G13" i="2"/>
  <c r="CJ12" i="2"/>
  <c r="CK12" i="2" s="1"/>
  <c r="CL12" i="2" s="1"/>
  <c r="AU12" i="2"/>
  <c r="CJ11" i="2"/>
  <c r="AU11" i="2"/>
  <c r="CK11" i="2" s="1"/>
  <c r="CL11" i="2" s="1"/>
  <c r="CJ10" i="2"/>
  <c r="CK10" i="2" s="1"/>
  <c r="CL10" i="2" s="1"/>
  <c r="AU10" i="2"/>
  <c r="AX13" i="2"/>
  <c r="CJ9" i="2"/>
  <c r="CK9" i="2" s="1"/>
  <c r="CL9" i="2" s="1"/>
  <c r="AU9" i="2"/>
  <c r="E13" i="2"/>
  <c r="CJ8" i="2"/>
  <c r="H13" i="2"/>
  <c r="F1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C3" i="2"/>
  <c r="A3" i="2"/>
  <c r="H23" i="7" l="1"/>
  <c r="H39" i="7"/>
  <c r="H51" i="7"/>
  <c r="G56" i="7"/>
  <c r="H98" i="7"/>
  <c r="L14" i="8"/>
  <c r="D18" i="9"/>
  <c r="H16" i="7"/>
  <c r="H20" i="7"/>
  <c r="H24" i="7"/>
  <c r="H28" i="7"/>
  <c r="H32" i="7"/>
  <c r="H36" i="7"/>
  <c r="H40" i="7"/>
  <c r="H44" i="7"/>
  <c r="H48" i="7"/>
  <c r="H52" i="7"/>
  <c r="H21" i="7"/>
  <c r="H25" i="7"/>
  <c r="H37" i="7"/>
  <c r="H41" i="7"/>
  <c r="H74" i="7"/>
  <c r="G31" i="9"/>
  <c r="H18" i="7"/>
  <c r="H22" i="7"/>
  <c r="H26" i="7"/>
  <c r="H34" i="7"/>
  <c r="H38" i="7"/>
  <c r="H42" i="7"/>
  <c r="H50" i="7"/>
  <c r="H62" i="7"/>
  <c r="H78" i="7"/>
  <c r="H18" i="8"/>
  <c r="J31" i="8"/>
  <c r="H63" i="7"/>
  <c r="H79" i="7"/>
  <c r="H95" i="7"/>
  <c r="H99" i="7"/>
  <c r="H66" i="7"/>
  <c r="L12" i="8"/>
  <c r="G21" i="8"/>
  <c r="K21" i="8"/>
  <c r="F23" i="8"/>
  <c r="J23" i="8"/>
  <c r="J24" i="8" s="1"/>
  <c r="F17" i="8"/>
  <c r="F29" i="8"/>
  <c r="G18" i="9"/>
  <c r="L14" i="9"/>
  <c r="F31" i="9"/>
  <c r="F29" i="9"/>
  <c r="J31" i="9"/>
  <c r="J29" i="9"/>
  <c r="F17" i="9"/>
  <c r="K29" i="9"/>
  <c r="H68" i="7"/>
  <c r="H84" i="7"/>
  <c r="H82" i="7"/>
  <c r="H90" i="7"/>
  <c r="I18" i="8"/>
  <c r="D21" i="8"/>
  <c r="L21" i="8" s="1"/>
  <c r="H21" i="8"/>
  <c r="G28" i="8"/>
  <c r="G17" i="8"/>
  <c r="G18" i="8" s="1"/>
  <c r="K28" i="8"/>
  <c r="K17" i="8"/>
  <c r="K18" i="8" s="1"/>
  <c r="I17" i="8"/>
  <c r="L19" i="8"/>
  <c r="G23" i="8"/>
  <c r="I29" i="8"/>
  <c r="G23" i="9"/>
  <c r="K23" i="9"/>
  <c r="G17" i="9"/>
  <c r="K31" i="9"/>
  <c r="H69" i="7"/>
  <c r="H85" i="7"/>
  <c r="F18" i="8"/>
  <c r="D28" i="8"/>
  <c r="D17" i="8"/>
  <c r="L17" i="8" s="1"/>
  <c r="H28" i="8"/>
  <c r="H17" i="8"/>
  <c r="L16" i="8"/>
  <c r="L23" i="8" s="1"/>
  <c r="L24" i="8" s="1"/>
  <c r="J17" i="8"/>
  <c r="J18" i="8" s="1"/>
  <c r="H23" i="8"/>
  <c r="J29" i="8"/>
  <c r="D21" i="9"/>
  <c r="H21" i="9"/>
  <c r="H23" i="9" s="1"/>
  <c r="D28" i="9"/>
  <c r="D17" i="9"/>
  <c r="H28" i="9"/>
  <c r="H17" i="9"/>
  <c r="H18" i="9" s="1"/>
  <c r="L16" i="9"/>
  <c r="J17" i="9"/>
  <c r="L19" i="9"/>
  <c r="L26" i="9"/>
  <c r="H70" i="7"/>
  <c r="H86" i="7"/>
  <c r="H94" i="7"/>
  <c r="E23" i="8"/>
  <c r="E24" i="8" s="1"/>
  <c r="I23" i="8"/>
  <c r="E17" i="8"/>
  <c r="E18" i="8" s="1"/>
  <c r="K23" i="8"/>
  <c r="K24" i="8" s="1"/>
  <c r="E29" i="8"/>
  <c r="I31" i="8"/>
  <c r="F18" i="9"/>
  <c r="J18" i="9"/>
  <c r="E21" i="9"/>
  <c r="E23" i="9" s="1"/>
  <c r="I21" i="9"/>
  <c r="I23" i="9" s="1"/>
  <c r="E28" i="9"/>
  <c r="E17" i="9"/>
  <c r="E18" i="9" s="1"/>
  <c r="I28" i="9"/>
  <c r="I17" i="9"/>
  <c r="I18" i="9" s="1"/>
  <c r="G29" i="9"/>
  <c r="L15" i="9"/>
  <c r="F23" i="9"/>
  <c r="J23" i="9"/>
  <c r="L15" i="8"/>
  <c r="E32" i="2"/>
  <c r="CL167" i="2"/>
  <c r="CL14" i="2"/>
  <c r="CL15" i="2" s="1"/>
  <c r="CK15" i="2"/>
  <c r="AO249" i="2"/>
  <c r="AT249" i="2"/>
  <c r="W88" i="2"/>
  <c r="AC248" i="2"/>
  <c r="AC249" i="2" s="1"/>
  <c r="AG248" i="2"/>
  <c r="AK248" i="2"/>
  <c r="E132" i="2"/>
  <c r="E248" i="2" s="1"/>
  <c r="CL152" i="2"/>
  <c r="H32" i="2"/>
  <c r="AG249" i="2"/>
  <c r="AK249" i="2"/>
  <c r="CK71" i="2"/>
  <c r="CL71" i="2" s="1"/>
  <c r="Q248" i="2"/>
  <c r="Q249" i="2" s="1"/>
  <c r="U248" i="2"/>
  <c r="CL119" i="2"/>
  <c r="CL128" i="2" s="1"/>
  <c r="CK128" i="2"/>
  <c r="U249" i="2"/>
  <c r="AX249" i="2"/>
  <c r="CL33" i="2"/>
  <c r="CL64" i="2"/>
  <c r="G87" i="2"/>
  <c r="G88" i="2" s="1"/>
  <c r="AU72" i="2"/>
  <c r="CK72" i="2" s="1"/>
  <c r="CL72" i="2" s="1"/>
  <c r="CK86" i="2"/>
  <c r="CL86" i="2" s="1"/>
  <c r="AX248" i="2"/>
  <c r="BB248" i="2"/>
  <c r="BB249" i="2" s="1"/>
  <c r="BJ248" i="2"/>
  <c r="BJ249" i="2" s="1"/>
  <c r="BZ248" i="2"/>
  <c r="BZ249" i="2" s="1"/>
  <c r="CH248" i="2"/>
  <c r="CH249" i="2" s="1"/>
  <c r="W178" i="2"/>
  <c r="CJ13" i="2"/>
  <c r="K248" i="2"/>
  <c r="K249" i="2" s="1"/>
  <c r="BP248" i="2"/>
  <c r="BP249" i="2" s="1"/>
  <c r="CF248" i="2"/>
  <c r="CF249" i="2" s="1"/>
  <c r="J153" i="2"/>
  <c r="J248" i="2" s="1"/>
  <c r="J249" i="2" s="1"/>
  <c r="R153" i="2"/>
  <c r="AD153" i="2"/>
  <c r="AQ153" i="2"/>
  <c r="CJ152" i="2"/>
  <c r="CK172" i="2"/>
  <c r="CL172" i="2" s="1"/>
  <c r="CK176" i="2"/>
  <c r="CL176" i="2" s="1"/>
  <c r="BF177" i="2"/>
  <c r="AU8" i="2"/>
  <c r="AU13" i="2" s="1"/>
  <c r="CK18" i="2"/>
  <c r="AU20" i="2"/>
  <c r="CK20" i="2" s="1"/>
  <c r="CL20" i="2" s="1"/>
  <c r="CJ30" i="2"/>
  <c r="CK30" i="2" s="1"/>
  <c r="CL30" i="2" s="1"/>
  <c r="CJ40" i="2"/>
  <c r="CK40" i="2" s="1"/>
  <c r="CL40" i="2" s="1"/>
  <c r="CJ63" i="2"/>
  <c r="AU74" i="2"/>
  <c r="CK74" i="2" s="1"/>
  <c r="CL74" i="2" s="1"/>
  <c r="P102" i="2"/>
  <c r="CJ89" i="2"/>
  <c r="CK106" i="2"/>
  <c r="CL106" i="2" s="1"/>
  <c r="AU109" i="2"/>
  <c r="CK109" i="2" s="1"/>
  <c r="CL109" i="2" s="1"/>
  <c r="AU118" i="2"/>
  <c r="CJ128" i="2"/>
  <c r="AU128" i="2"/>
  <c r="CK130" i="2"/>
  <c r="CL130" i="2" s="1"/>
  <c r="T132" i="2"/>
  <c r="T248" i="2" s="1"/>
  <c r="T249" i="2" s="1"/>
  <c r="X132" i="2"/>
  <c r="X248" i="2" s="1"/>
  <c r="X249" i="2" s="1"/>
  <c r="AB132" i="2"/>
  <c r="AB248" i="2" s="1"/>
  <c r="AB249" i="2" s="1"/>
  <c r="AF132" i="2"/>
  <c r="AF248" i="2" s="1"/>
  <c r="AF249" i="2" s="1"/>
  <c r="AJ132" i="2"/>
  <c r="AJ248" i="2" s="1"/>
  <c r="AJ249" i="2" s="1"/>
  <c r="AN132" i="2"/>
  <c r="AN248" i="2" s="1"/>
  <c r="AN249" i="2" s="1"/>
  <c r="AS132" i="2"/>
  <c r="AS248" i="2" s="1"/>
  <c r="AS249" i="2" s="1"/>
  <c r="CJ144" i="2"/>
  <c r="AW153" i="2"/>
  <c r="AW248" i="2" s="1"/>
  <c r="AW249" i="2" s="1"/>
  <c r="BA153" i="2"/>
  <c r="BA248" i="2" s="1"/>
  <c r="BA249" i="2" s="1"/>
  <c r="BE153" i="2"/>
  <c r="BE248" i="2" s="1"/>
  <c r="BE249" i="2" s="1"/>
  <c r="BI153" i="2"/>
  <c r="BI248" i="2" s="1"/>
  <c r="BI249" i="2" s="1"/>
  <c r="BM153" i="2"/>
  <c r="BM248" i="2" s="1"/>
  <c r="BM249" i="2" s="1"/>
  <c r="BQ153" i="2"/>
  <c r="BQ248" i="2" s="1"/>
  <c r="BQ249" i="2" s="1"/>
  <c r="BU153" i="2"/>
  <c r="BU248" i="2" s="1"/>
  <c r="BU249" i="2" s="1"/>
  <c r="BY153" i="2"/>
  <c r="BY248" i="2" s="1"/>
  <c r="BY249" i="2" s="1"/>
  <c r="CC153" i="2"/>
  <c r="CC248" i="2" s="1"/>
  <c r="CC249" i="2" s="1"/>
  <c r="CG153" i="2"/>
  <c r="CG248" i="2" s="1"/>
  <c r="CG249" i="2" s="1"/>
  <c r="AU164" i="2"/>
  <c r="CK164" i="2" s="1"/>
  <c r="CL164" i="2" s="1"/>
  <c r="AU169" i="2"/>
  <c r="CK169" i="2" s="1"/>
  <c r="CL169" i="2" s="1"/>
  <c r="AU182" i="2"/>
  <c r="F184" i="2"/>
  <c r="G189" i="2"/>
  <c r="AU186" i="2"/>
  <c r="AU189" i="2" s="1"/>
  <c r="CK187" i="2"/>
  <c r="CL187" i="2" s="1"/>
  <c r="CK194" i="2"/>
  <c r="W209" i="2"/>
  <c r="AU195" i="2"/>
  <c r="P209" i="2"/>
  <c r="AU196" i="2"/>
  <c r="CK196" i="2" s="1"/>
  <c r="CL196" i="2" s="1"/>
  <c r="O209" i="2"/>
  <c r="O248" i="2" s="1"/>
  <c r="O249" i="2" s="1"/>
  <c r="AU200" i="2"/>
  <c r="CK200" i="2" s="1"/>
  <c r="CL200" i="2" s="1"/>
  <c r="CJ203" i="2"/>
  <c r="CK206" i="2"/>
  <c r="CL206" i="2" s="1"/>
  <c r="CK210" i="2"/>
  <c r="CK220" i="2"/>
  <c r="CL220" i="2" s="1"/>
  <c r="BY338" i="2"/>
  <c r="AU63" i="2"/>
  <c r="AZ248" i="2"/>
  <c r="AZ249" i="2" s="1"/>
  <c r="BL248" i="2"/>
  <c r="BL249" i="2" s="1"/>
  <c r="W131" i="2"/>
  <c r="W132" i="2" s="1"/>
  <c r="CK152" i="2"/>
  <c r="V153" i="2"/>
  <c r="AH153" i="2"/>
  <c r="CK159" i="2"/>
  <c r="CL159" i="2" s="1"/>
  <c r="AU177" i="2"/>
  <c r="AU15" i="2"/>
  <c r="CK16" i="2"/>
  <c r="CK22" i="2"/>
  <c r="CJ87" i="2"/>
  <c r="CJ88" i="2" s="1"/>
  <c r="P111" i="2"/>
  <c r="P132" i="2" s="1"/>
  <c r="CK108" i="2"/>
  <c r="CL108" i="2" s="1"/>
  <c r="CK113" i="2"/>
  <c r="CL113" i="2" s="1"/>
  <c r="CJ118" i="2"/>
  <c r="CK133" i="2"/>
  <c r="H153" i="2"/>
  <c r="H248" i="2" s="1"/>
  <c r="L153" i="2"/>
  <c r="L248" i="2" s="1"/>
  <c r="L249" i="2" s="1"/>
  <c r="P153" i="2"/>
  <c r="T153" i="2"/>
  <c r="X153" i="2"/>
  <c r="AB153" i="2"/>
  <c r="AF153" i="2"/>
  <c r="AJ153" i="2"/>
  <c r="AN153" i="2"/>
  <c r="AS153" i="2"/>
  <c r="P166" i="2"/>
  <c r="CK163" i="2"/>
  <c r="CL163" i="2" s="1"/>
  <c r="CK168" i="2"/>
  <c r="CL168" i="2" s="1"/>
  <c r="CJ177" i="2"/>
  <c r="CJ178" i="2" s="1"/>
  <c r="CJ184" i="2"/>
  <c r="BW222" i="2"/>
  <c r="CJ211" i="2"/>
  <c r="CK211" i="2" s="1"/>
  <c r="CL211" i="2" s="1"/>
  <c r="CA222" i="2"/>
  <c r="CJ213" i="2"/>
  <c r="CK213" i="2" s="1"/>
  <c r="CL213" i="2" s="1"/>
  <c r="CJ214" i="2"/>
  <c r="CK214" i="2" s="1"/>
  <c r="CL214" i="2" s="1"/>
  <c r="CL219" i="2"/>
  <c r="BO467" i="2"/>
  <c r="BO470" i="2" s="1"/>
  <c r="BO495" i="2" s="1"/>
  <c r="CI338" i="2"/>
  <c r="BH248" i="2"/>
  <c r="BH249" i="2" s="1"/>
  <c r="CB248" i="2"/>
  <c r="CB249" i="2" s="1"/>
  <c r="CK104" i="2"/>
  <c r="CL104" i="2" s="1"/>
  <c r="F153" i="2"/>
  <c r="F248" i="2" s="1"/>
  <c r="F249" i="2" s="1"/>
  <c r="N153" i="2"/>
  <c r="N248" i="2" s="1"/>
  <c r="N249" i="2" s="1"/>
  <c r="Z153" i="2"/>
  <c r="AL153" i="2"/>
  <c r="CK155" i="2"/>
  <c r="CL155" i="2" s="1"/>
  <c r="AU89" i="2"/>
  <c r="AU102" i="2" s="1"/>
  <c r="CK98" i="2"/>
  <c r="CL98" i="2" s="1"/>
  <c r="AU105" i="2"/>
  <c r="CK105" i="2" s="1"/>
  <c r="CL105" i="2" s="1"/>
  <c r="CK110" i="2"/>
  <c r="CL110" i="2" s="1"/>
  <c r="BF111" i="2"/>
  <c r="BF132" i="2" s="1"/>
  <c r="CK112" i="2"/>
  <c r="AU129" i="2"/>
  <c r="AU131" i="2" s="1"/>
  <c r="R132" i="2"/>
  <c r="R248" i="2" s="1"/>
  <c r="R249" i="2" s="1"/>
  <c r="V132" i="2"/>
  <c r="V248" i="2" s="1"/>
  <c r="V249" i="2" s="1"/>
  <c r="Z132" i="2"/>
  <c r="Z248" i="2" s="1"/>
  <c r="Z249" i="2" s="1"/>
  <c r="AD132" i="2"/>
  <c r="AD248" i="2" s="1"/>
  <c r="AD249" i="2" s="1"/>
  <c r="AH132" i="2"/>
  <c r="AH248" i="2" s="1"/>
  <c r="AH249" i="2" s="1"/>
  <c r="AL132" i="2"/>
  <c r="AL248" i="2" s="1"/>
  <c r="AL249" i="2" s="1"/>
  <c r="AQ132" i="2"/>
  <c r="AQ248" i="2" s="1"/>
  <c r="AQ249" i="2" s="1"/>
  <c r="CJ131" i="2"/>
  <c r="AU152" i="2"/>
  <c r="AU153" i="2" s="1"/>
  <c r="AY153" i="2"/>
  <c r="AY248" i="2" s="1"/>
  <c r="AY249" i="2" s="1"/>
  <c r="BC153" i="2"/>
  <c r="BC248" i="2" s="1"/>
  <c r="BC249" i="2" s="1"/>
  <c r="BG153" i="2"/>
  <c r="BG248" i="2" s="1"/>
  <c r="BG249" i="2" s="1"/>
  <c r="BK153" i="2"/>
  <c r="BK248" i="2" s="1"/>
  <c r="BK249" i="2" s="1"/>
  <c r="BO153" i="2"/>
  <c r="BO248" i="2" s="1"/>
  <c r="BO249" i="2" s="1"/>
  <c r="BS153" i="2"/>
  <c r="BS248" i="2" s="1"/>
  <c r="BS249" i="2" s="1"/>
  <c r="BW153" i="2"/>
  <c r="BW248" i="2" s="1"/>
  <c r="BW249" i="2" s="1"/>
  <c r="CA153" i="2"/>
  <c r="CA248" i="2" s="1"/>
  <c r="CA249" i="2" s="1"/>
  <c r="CE153" i="2"/>
  <c r="CE248" i="2" s="1"/>
  <c r="CE249" i="2" s="1"/>
  <c r="CI153" i="2"/>
  <c r="CI248" i="2" s="1"/>
  <c r="CI249" i="2" s="1"/>
  <c r="AU160" i="2"/>
  <c r="CK160" i="2" s="1"/>
  <c r="CL160" i="2" s="1"/>
  <c r="CK165" i="2"/>
  <c r="CL165" i="2" s="1"/>
  <c r="BF166" i="2"/>
  <c r="CK174" i="2"/>
  <c r="CL174" i="2" s="1"/>
  <c r="S178" i="2"/>
  <c r="S248" i="2" s="1"/>
  <c r="S249" i="2" s="1"/>
  <c r="AA178" i="2"/>
  <c r="AA248" i="2" s="1"/>
  <c r="AA249" i="2" s="1"/>
  <c r="AE178" i="2"/>
  <c r="AE248" i="2" s="1"/>
  <c r="AE249" i="2" s="1"/>
  <c r="AI178" i="2"/>
  <c r="AI248" i="2" s="1"/>
  <c r="AI249" i="2" s="1"/>
  <c r="AM178" i="2"/>
  <c r="AM248" i="2" s="1"/>
  <c r="AM249" i="2" s="1"/>
  <c r="AR178" i="2"/>
  <c r="AR248" i="2" s="1"/>
  <c r="AR249" i="2" s="1"/>
  <c r="CJ182" i="2"/>
  <c r="CK182" i="2" s="1"/>
  <c r="CL182" i="2" s="1"/>
  <c r="CL185" i="2"/>
  <c r="E209" i="2"/>
  <c r="AU203" i="2"/>
  <c r="AU208" i="2"/>
  <c r="CK208" i="2" s="1"/>
  <c r="CL208" i="2" s="1"/>
  <c r="BV222" i="2"/>
  <c r="BV248" i="2" s="1"/>
  <c r="BV249" i="2" s="1"/>
  <c r="Y222" i="2"/>
  <c r="Y248" i="2" s="1"/>
  <c r="Y249" i="2" s="1"/>
  <c r="BX222" i="2"/>
  <c r="BX248" i="2" s="1"/>
  <c r="BX249" i="2" s="1"/>
  <c r="CJ230" i="2"/>
  <c r="CK223" i="2"/>
  <c r="J467" i="2"/>
  <c r="J470" i="2" s="1"/>
  <c r="J495" i="2" s="1"/>
  <c r="AH467" i="2"/>
  <c r="AH470" i="2" s="1"/>
  <c r="AH495" i="2" s="1"/>
  <c r="CG233" i="2"/>
  <c r="CK253" i="2"/>
  <c r="CL253" i="2" s="1"/>
  <c r="AU256" i="2"/>
  <c r="AU261" i="2" s="1"/>
  <c r="X261" i="2"/>
  <c r="CK267" i="2"/>
  <c r="CL267" i="2" s="1"/>
  <c r="CK276" i="2"/>
  <c r="CK308" i="2"/>
  <c r="CL308" i="2" s="1"/>
  <c r="AC323" i="2"/>
  <c r="AU309" i="2"/>
  <c r="CK309" i="2" s="1"/>
  <c r="CL309" i="2" s="1"/>
  <c r="CJ314" i="2"/>
  <c r="CK314" i="2" s="1"/>
  <c r="CL314" i="2" s="1"/>
  <c r="AC338" i="2"/>
  <c r="AC467" i="2" s="1"/>
  <c r="AC470" i="2" s="1"/>
  <c r="AC495" i="2" s="1"/>
  <c r="AF338" i="2"/>
  <c r="AF467" i="2" s="1"/>
  <c r="AF470" i="2" s="1"/>
  <c r="AF495" i="2" s="1"/>
  <c r="AJ338" i="2"/>
  <c r="AJ467" i="2" s="1"/>
  <c r="AJ470" i="2" s="1"/>
  <c r="AJ495" i="2" s="1"/>
  <c r="AN338" i="2"/>
  <c r="AN467" i="2" s="1"/>
  <c r="AN470" i="2" s="1"/>
  <c r="AN495" i="2" s="1"/>
  <c r="AS338" i="2"/>
  <c r="AS467" i="2" s="1"/>
  <c r="AS470" i="2" s="1"/>
  <c r="AS495" i="2" s="1"/>
  <c r="N467" i="2"/>
  <c r="N470" i="2" s="1"/>
  <c r="N495" i="2" s="1"/>
  <c r="CL436" i="2"/>
  <c r="AU154" i="2"/>
  <c r="CK154" i="2" s="1"/>
  <c r="P177" i="2"/>
  <c r="AU179" i="2"/>
  <c r="AU184" i="2" s="1"/>
  <c r="AU201" i="2"/>
  <c r="CK201" i="2" s="1"/>
  <c r="CL201" i="2" s="1"/>
  <c r="BD209" i="2"/>
  <c r="BD248" i="2" s="1"/>
  <c r="BD249" i="2" s="1"/>
  <c r="BR222" i="2"/>
  <c r="BR248" i="2" s="1"/>
  <c r="BR249" i="2" s="1"/>
  <c r="CK227" i="2"/>
  <c r="CL227" i="2" s="1"/>
  <c r="CJ231" i="2"/>
  <c r="AU234" i="2"/>
  <c r="AU235" i="2"/>
  <c r="CJ235" i="2"/>
  <c r="CJ237" i="2"/>
  <c r="CK237" i="2" s="1"/>
  <c r="CL237" i="2" s="1"/>
  <c r="CK239" i="2"/>
  <c r="CL239" i="2" s="1"/>
  <c r="CK241" i="2"/>
  <c r="CK243" i="2"/>
  <c r="CL243" i="2" s="1"/>
  <c r="AU246" i="2"/>
  <c r="CK246" i="2" s="1"/>
  <c r="CL246" i="2" s="1"/>
  <c r="AU252" i="2"/>
  <c r="CA255" i="2"/>
  <c r="CJ259" i="2"/>
  <c r="CK259" i="2" s="1"/>
  <c r="CL259" i="2" s="1"/>
  <c r="AU275" i="2"/>
  <c r="CA275" i="2"/>
  <c r="CJ270" i="2"/>
  <c r="CK270" i="2" s="1"/>
  <c r="CL270" i="2" s="1"/>
  <c r="CJ279" i="2"/>
  <c r="CK279" i="2" s="1"/>
  <c r="CL279" i="2" s="1"/>
  <c r="X286" i="2"/>
  <c r="CK287" i="2"/>
  <c r="CK299" i="2"/>
  <c r="CL299" i="2" s="1"/>
  <c r="E323" i="2"/>
  <c r="BZ323" i="2"/>
  <c r="CJ322" i="2"/>
  <c r="CK322" i="2" s="1"/>
  <c r="CL322" i="2" s="1"/>
  <c r="X323" i="2"/>
  <c r="CJ324" i="2"/>
  <c r="Y337" i="2"/>
  <c r="Y338" i="2" s="1"/>
  <c r="Y467" i="2" s="1"/>
  <c r="Y470" i="2" s="1"/>
  <c r="Y495" i="2" s="1"/>
  <c r="AU334" i="2"/>
  <c r="AB338" i="2"/>
  <c r="AG338" i="2"/>
  <c r="AG467" i="2" s="1"/>
  <c r="AG470" i="2" s="1"/>
  <c r="AG495" i="2" s="1"/>
  <c r="AK338" i="2"/>
  <c r="AK467" i="2" s="1"/>
  <c r="AK470" i="2" s="1"/>
  <c r="AK495" i="2" s="1"/>
  <c r="AO338" i="2"/>
  <c r="AO467" i="2" s="1"/>
  <c r="AO470" i="2" s="1"/>
  <c r="AO495" i="2" s="1"/>
  <c r="AT338" i="2"/>
  <c r="AT467" i="2" s="1"/>
  <c r="AT470" i="2" s="1"/>
  <c r="AT495" i="2" s="1"/>
  <c r="CK342" i="2"/>
  <c r="CL342" i="2" s="1"/>
  <c r="CJ194" i="2"/>
  <c r="CJ225" i="2"/>
  <c r="CK225" i="2" s="1"/>
  <c r="CL225" i="2" s="1"/>
  <c r="CJ234" i="2"/>
  <c r="CJ252" i="2"/>
  <c r="CJ262" i="2"/>
  <c r="CJ264" i="2"/>
  <c r="CK264" i="2" s="1"/>
  <c r="CL264" i="2" s="1"/>
  <c r="CJ271" i="2"/>
  <c r="CK271" i="2" s="1"/>
  <c r="CL271" i="2" s="1"/>
  <c r="CJ282" i="2"/>
  <c r="CK282" i="2" s="1"/>
  <c r="CL282" i="2" s="1"/>
  <c r="CJ295" i="2"/>
  <c r="CK295" i="2" s="1"/>
  <c r="CL295" i="2" s="1"/>
  <c r="AU323" i="2"/>
  <c r="CA323" i="2"/>
  <c r="BS323" i="2"/>
  <c r="X337" i="2"/>
  <c r="BU338" i="2"/>
  <c r="BU467" i="2" s="1"/>
  <c r="BU470" i="2" s="1"/>
  <c r="BU495" i="2" s="1"/>
  <c r="CK361" i="2"/>
  <c r="CL355" i="2"/>
  <c r="CL361" i="2" s="1"/>
  <c r="AU103" i="2"/>
  <c r="CK103" i="2" s="1"/>
  <c r="CJ186" i="2"/>
  <c r="CJ195" i="2"/>
  <c r="BT233" i="2"/>
  <c r="BT248" i="2" s="1"/>
  <c r="BT249" i="2" s="1"/>
  <c r="AU254" i="2"/>
  <c r="CJ254" i="2"/>
  <c r="BS255" i="2"/>
  <c r="BS338" i="2" s="1"/>
  <c r="BS467" i="2" s="1"/>
  <c r="BS470" i="2" s="1"/>
  <c r="BS495" i="2" s="1"/>
  <c r="CJ265" i="2"/>
  <c r="CK265" i="2" s="1"/>
  <c r="CL265" i="2" s="1"/>
  <c r="AU267" i="2"/>
  <c r="CA286" i="2"/>
  <c r="CA338" i="2" s="1"/>
  <c r="CA467" i="2" s="1"/>
  <c r="CA470" i="2" s="1"/>
  <c r="CA495" i="2" s="1"/>
  <c r="CK288" i="2"/>
  <c r="CL288" i="2" s="1"/>
  <c r="CK291" i="2"/>
  <c r="CL291" i="2" s="1"/>
  <c r="CK298" i="2"/>
  <c r="CL298" i="2" s="1"/>
  <c r="CK303" i="2"/>
  <c r="CL303" i="2" s="1"/>
  <c r="CL306" i="2" s="1"/>
  <c r="G338" i="2"/>
  <c r="G467" i="2" s="1"/>
  <c r="G470" i="2" s="1"/>
  <c r="G495" i="2" s="1"/>
  <c r="K338" i="2"/>
  <c r="K467" i="2" s="1"/>
  <c r="K470" i="2" s="1"/>
  <c r="K495" i="2" s="1"/>
  <c r="O338" i="2"/>
  <c r="O467" i="2" s="1"/>
  <c r="O470" i="2" s="1"/>
  <c r="O495" i="2" s="1"/>
  <c r="S338" i="2"/>
  <c r="S467" i="2" s="1"/>
  <c r="S470" i="2" s="1"/>
  <c r="S495" i="2" s="1"/>
  <c r="W338" i="2"/>
  <c r="W467" i="2" s="1"/>
  <c r="W470" i="2" s="1"/>
  <c r="W495" i="2" s="1"/>
  <c r="AA338" i="2"/>
  <c r="AA467" i="2" s="1"/>
  <c r="AA470" i="2" s="1"/>
  <c r="AA495" i="2" s="1"/>
  <c r="AE338" i="2"/>
  <c r="AE467" i="2" s="1"/>
  <c r="AE470" i="2" s="1"/>
  <c r="AE495" i="2" s="1"/>
  <c r="AI338" i="2"/>
  <c r="AI467" i="2" s="1"/>
  <c r="AI470" i="2" s="1"/>
  <c r="AI495" i="2" s="1"/>
  <c r="AM338" i="2"/>
  <c r="AM467" i="2" s="1"/>
  <c r="AM470" i="2" s="1"/>
  <c r="AM495" i="2" s="1"/>
  <c r="AR338" i="2"/>
  <c r="AR467" i="2" s="1"/>
  <c r="AR470" i="2" s="1"/>
  <c r="AR495" i="2" s="1"/>
  <c r="AV338" i="2"/>
  <c r="AV467" i="2" s="1"/>
  <c r="AV470" i="2" s="1"/>
  <c r="AV495" i="2" s="1"/>
  <c r="AZ338" i="2"/>
  <c r="AZ467" i="2" s="1"/>
  <c r="AZ470" i="2" s="1"/>
  <c r="AZ495" i="2" s="1"/>
  <c r="BD338" i="2"/>
  <c r="BD467" i="2" s="1"/>
  <c r="BD470" i="2" s="1"/>
  <c r="BD495" i="2" s="1"/>
  <c r="BH338" i="2"/>
  <c r="BH467" i="2" s="1"/>
  <c r="BH470" i="2" s="1"/>
  <c r="BH495" i="2" s="1"/>
  <c r="BL338" i="2"/>
  <c r="BL467" i="2" s="1"/>
  <c r="BL470" i="2" s="1"/>
  <c r="BL495" i="2" s="1"/>
  <c r="BP338" i="2"/>
  <c r="BP467" i="2" s="1"/>
  <c r="BP470" i="2" s="1"/>
  <c r="BP495" i="2" s="1"/>
  <c r="BT338" i="2"/>
  <c r="BT467" i="2" s="1"/>
  <c r="BT470" i="2" s="1"/>
  <c r="BT495" i="2" s="1"/>
  <c r="CB338" i="2"/>
  <c r="CB467" i="2" s="1"/>
  <c r="CB470" i="2" s="1"/>
  <c r="CB495" i="2" s="1"/>
  <c r="CF338" i="2"/>
  <c r="CF467" i="2" s="1"/>
  <c r="CF470" i="2" s="1"/>
  <c r="CF495" i="2" s="1"/>
  <c r="CJ307" i="2"/>
  <c r="CI323" i="2"/>
  <c r="BR323" i="2"/>
  <c r="BR338" i="2" s="1"/>
  <c r="BR467" i="2" s="1"/>
  <c r="BR470" i="2" s="1"/>
  <c r="BR495" i="2" s="1"/>
  <c r="CJ315" i="2"/>
  <c r="CK315" i="2" s="1"/>
  <c r="CL315" i="2" s="1"/>
  <c r="CJ316" i="2"/>
  <c r="CK316" i="2" s="1"/>
  <c r="CL316" i="2" s="1"/>
  <c r="E337" i="2"/>
  <c r="E338" i="2" s="1"/>
  <c r="BZ337" i="2"/>
  <c r="CJ325" i="2"/>
  <c r="CK325" i="2" s="1"/>
  <c r="CL325" i="2" s="1"/>
  <c r="AU326" i="2"/>
  <c r="CK326" i="2" s="1"/>
  <c r="CL326" i="2" s="1"/>
  <c r="CJ334" i="2"/>
  <c r="CK334" i="2" s="1"/>
  <c r="CL334" i="2" s="1"/>
  <c r="I338" i="2"/>
  <c r="I467" i="2" s="1"/>
  <c r="I470" i="2" s="1"/>
  <c r="I495" i="2" s="1"/>
  <c r="M338" i="2"/>
  <c r="M467" i="2" s="1"/>
  <c r="M470" i="2" s="1"/>
  <c r="M495" i="2" s="1"/>
  <c r="Q338" i="2"/>
  <c r="Q467" i="2" s="1"/>
  <c r="Q470" i="2" s="1"/>
  <c r="Q495" i="2" s="1"/>
  <c r="U338" i="2"/>
  <c r="U467" i="2" s="1"/>
  <c r="U470" i="2" s="1"/>
  <c r="U495" i="2" s="1"/>
  <c r="AW338" i="2"/>
  <c r="AW467" i="2" s="1"/>
  <c r="AW470" i="2" s="1"/>
  <c r="AW495" i="2" s="1"/>
  <c r="BA338" i="2"/>
  <c r="BA467" i="2" s="1"/>
  <c r="BA470" i="2" s="1"/>
  <c r="BA495" i="2" s="1"/>
  <c r="BE338" i="2"/>
  <c r="BE467" i="2" s="1"/>
  <c r="BE470" i="2" s="1"/>
  <c r="BE495" i="2" s="1"/>
  <c r="BI338" i="2"/>
  <c r="BI467" i="2" s="1"/>
  <c r="BI470" i="2" s="1"/>
  <c r="BI495" i="2" s="1"/>
  <c r="BM338" i="2"/>
  <c r="BM467" i="2" s="1"/>
  <c r="BM470" i="2" s="1"/>
  <c r="BM495" i="2" s="1"/>
  <c r="BQ338" i="2"/>
  <c r="BQ467" i="2" s="1"/>
  <c r="BQ470" i="2" s="1"/>
  <c r="BQ495" i="2" s="1"/>
  <c r="BV338" i="2"/>
  <c r="BV467" i="2" s="1"/>
  <c r="BV470" i="2" s="1"/>
  <c r="BV495" i="2" s="1"/>
  <c r="CC338" i="2"/>
  <c r="CC467" i="2" s="1"/>
  <c r="CC470" i="2" s="1"/>
  <c r="CG338" i="2"/>
  <c r="CJ345" i="2"/>
  <c r="CK341" i="2"/>
  <c r="CL341" i="2" s="1"/>
  <c r="CL345" i="2" s="1"/>
  <c r="CK347" i="2"/>
  <c r="CL346" i="2"/>
  <c r="CL347" i="2" s="1"/>
  <c r="CK354" i="2"/>
  <c r="CL348" i="2"/>
  <c r="CL354" i="2" s="1"/>
  <c r="CL364" i="2"/>
  <c r="CK404" i="2"/>
  <c r="CL404" i="2" s="1"/>
  <c r="AU231" i="2"/>
  <c r="AU233" i="2" s="1"/>
  <c r="AV240" i="2"/>
  <c r="AV248" i="2" s="1"/>
  <c r="AV249" i="2" s="1"/>
  <c r="CJ256" i="2"/>
  <c r="BX286" i="2"/>
  <c r="CJ333" i="2"/>
  <c r="CK333" i="2" s="1"/>
  <c r="CL333" i="2" s="1"/>
  <c r="BX337" i="2"/>
  <c r="BX338" i="2" s="1"/>
  <c r="X363" i="2"/>
  <c r="AU372" i="2"/>
  <c r="AU376" i="2" s="1"/>
  <c r="BX409" i="2"/>
  <c r="CJ377" i="2"/>
  <c r="AU379" i="2"/>
  <c r="CK379" i="2" s="1"/>
  <c r="CL379" i="2" s="1"/>
  <c r="CJ380" i="2"/>
  <c r="CK380" i="2" s="1"/>
  <c r="CL380" i="2" s="1"/>
  <c r="CJ384" i="2"/>
  <c r="CK384" i="2" s="1"/>
  <c r="CL384" i="2" s="1"/>
  <c r="AU387" i="2"/>
  <c r="CK387" i="2" s="1"/>
  <c r="CL387" i="2" s="1"/>
  <c r="AU392" i="2"/>
  <c r="CJ395" i="2"/>
  <c r="CK395" i="2" s="1"/>
  <c r="CL395" i="2" s="1"/>
  <c r="CJ396" i="2"/>
  <c r="CK396" i="2" s="1"/>
  <c r="CL396" i="2" s="1"/>
  <c r="CJ398" i="2"/>
  <c r="CK398" i="2" s="1"/>
  <c r="CL398" i="2" s="1"/>
  <c r="CJ419" i="2"/>
  <c r="CK416" i="2"/>
  <c r="CL416" i="2" s="1"/>
  <c r="Y435" i="2"/>
  <c r="BX435" i="2"/>
  <c r="CJ420" i="2"/>
  <c r="AU424" i="2"/>
  <c r="CK424" i="2" s="1"/>
  <c r="CL424" i="2" s="1"/>
  <c r="CJ430" i="2"/>
  <c r="CK430" i="2" s="1"/>
  <c r="CL430" i="2" s="1"/>
  <c r="CJ431" i="2"/>
  <c r="CK431" i="2" s="1"/>
  <c r="CL431" i="2" s="1"/>
  <c r="E448" i="2"/>
  <c r="E450" i="2" s="1"/>
  <c r="BV448" i="2"/>
  <c r="BV450" i="2" s="1"/>
  <c r="BZ448" i="2"/>
  <c r="BZ450" i="2" s="1"/>
  <c r="CG448" i="2"/>
  <c r="CG450" i="2" s="1"/>
  <c r="AU441" i="2"/>
  <c r="CK441" i="2" s="1"/>
  <c r="BX448" i="2"/>
  <c r="CE450" i="2"/>
  <c r="CE467" i="2" s="1"/>
  <c r="CE470" i="2" s="1"/>
  <c r="CE495" i="2" s="1"/>
  <c r="CJ448" i="2"/>
  <c r="CJ466" i="2"/>
  <c r="CK479" i="2"/>
  <c r="CL479" i="2" s="1"/>
  <c r="CC484" i="2"/>
  <c r="G30" i="3"/>
  <c r="K30" i="3"/>
  <c r="I176" i="3"/>
  <c r="I246" i="3" s="1"/>
  <c r="I247" i="3" s="1"/>
  <c r="M187" i="3"/>
  <c r="CJ354" i="2"/>
  <c r="CJ361" i="2"/>
  <c r="CJ371" i="2"/>
  <c r="CL410" i="2"/>
  <c r="CK427" i="2"/>
  <c r="CL427" i="2" s="1"/>
  <c r="F450" i="2"/>
  <c r="F467" i="2" s="1"/>
  <c r="F470" i="2" s="1"/>
  <c r="F495" i="2" s="1"/>
  <c r="J450" i="2"/>
  <c r="N450" i="2"/>
  <c r="R450" i="2"/>
  <c r="R467" i="2" s="1"/>
  <c r="R470" i="2" s="1"/>
  <c r="R495" i="2" s="1"/>
  <c r="V450" i="2"/>
  <c r="V467" i="2" s="1"/>
  <c r="V470" i="2" s="1"/>
  <c r="V495" i="2" s="1"/>
  <c r="AY450" i="2"/>
  <c r="AY467" i="2" s="1"/>
  <c r="AY470" i="2" s="1"/>
  <c r="AY495" i="2" s="1"/>
  <c r="BC450" i="2"/>
  <c r="BC467" i="2" s="1"/>
  <c r="BC470" i="2" s="1"/>
  <c r="BC495" i="2" s="1"/>
  <c r="BG450" i="2"/>
  <c r="BG467" i="2" s="1"/>
  <c r="BG470" i="2" s="1"/>
  <c r="BG495" i="2" s="1"/>
  <c r="BK450" i="2"/>
  <c r="BK467" i="2" s="1"/>
  <c r="BK470" i="2" s="1"/>
  <c r="BK495" i="2" s="1"/>
  <c r="BO450" i="2"/>
  <c r="BS450" i="2"/>
  <c r="CK449" i="2"/>
  <c r="CL458" i="2"/>
  <c r="CL459" i="2" s="1"/>
  <c r="CK459" i="2"/>
  <c r="CL468" i="2"/>
  <c r="CL469" i="2" s="1"/>
  <c r="CK469" i="2"/>
  <c r="CJ475" i="2"/>
  <c r="CK471" i="2"/>
  <c r="CL482" i="2"/>
  <c r="X484" i="2"/>
  <c r="CK362" i="2"/>
  <c r="CK366" i="2"/>
  <c r="CL366" i="2" s="1"/>
  <c r="CJ388" i="2"/>
  <c r="CK388" i="2" s="1"/>
  <c r="CL388" i="2" s="1"/>
  <c r="CK392" i="2"/>
  <c r="CL392" i="2" s="1"/>
  <c r="CK406" i="2"/>
  <c r="CL406" i="2" s="1"/>
  <c r="X409" i="2"/>
  <c r="X450" i="2" s="1"/>
  <c r="BV409" i="2"/>
  <c r="CK412" i="2"/>
  <c r="CL412" i="2" s="1"/>
  <c r="CK425" i="2"/>
  <c r="CL425" i="2" s="1"/>
  <c r="AB435" i="2"/>
  <c r="AB450" i="2" s="1"/>
  <c r="Y448" i="2"/>
  <c r="Y450" i="2" s="1"/>
  <c r="AD450" i="2"/>
  <c r="AD467" i="2" s="1"/>
  <c r="AD470" i="2" s="1"/>
  <c r="AD495" i="2" s="1"/>
  <c r="AH450" i="2"/>
  <c r="AL450" i="2"/>
  <c r="AL467" i="2" s="1"/>
  <c r="AL470" i="2" s="1"/>
  <c r="AL495" i="2" s="1"/>
  <c r="AQ450" i="2"/>
  <c r="AQ467" i="2" s="1"/>
  <c r="AQ470" i="2" s="1"/>
  <c r="AQ495" i="2" s="1"/>
  <c r="E484" i="2"/>
  <c r="Y484" i="2"/>
  <c r="CL485" i="2"/>
  <c r="CL492" i="2" s="1"/>
  <c r="CK487" i="2"/>
  <c r="CL487" i="2" s="1"/>
  <c r="CK493" i="2"/>
  <c r="CJ494" i="2"/>
  <c r="BW409" i="2"/>
  <c r="CA409" i="2"/>
  <c r="CJ386" i="2"/>
  <c r="CK386" i="2" s="1"/>
  <c r="CL386" i="2" s="1"/>
  <c r="CK403" i="2"/>
  <c r="CL403" i="2" s="1"/>
  <c r="CK411" i="2"/>
  <c r="CL411" i="2" s="1"/>
  <c r="X435" i="2"/>
  <c r="CJ422" i="2"/>
  <c r="CK422" i="2" s="1"/>
  <c r="CL422" i="2" s="1"/>
  <c r="BV435" i="2"/>
  <c r="AU428" i="2"/>
  <c r="AU435" i="2" s="1"/>
  <c r="CK429" i="2"/>
  <c r="CL429" i="2" s="1"/>
  <c r="AU448" i="2"/>
  <c r="BY450" i="2"/>
  <c r="BW450" i="2"/>
  <c r="BW467" i="2" s="1"/>
  <c r="BW470" i="2" s="1"/>
  <c r="BW495" i="2" s="1"/>
  <c r="CA450" i="2"/>
  <c r="CJ444" i="2"/>
  <c r="CK444" i="2" s="1"/>
  <c r="CL444" i="2" s="1"/>
  <c r="Z450" i="2"/>
  <c r="Z467" i="2" s="1"/>
  <c r="Z470" i="2" s="1"/>
  <c r="Z495" i="2" s="1"/>
  <c r="CI450" i="2"/>
  <c r="CK464" i="2"/>
  <c r="CL464" i="2" s="1"/>
  <c r="X475" i="2"/>
  <c r="AU471" i="2"/>
  <c r="AU475" i="2" s="1"/>
  <c r="AU484" i="2" s="1"/>
  <c r="CJ482" i="2"/>
  <c r="CJ484" i="2" s="1"/>
  <c r="CK482" i="2"/>
  <c r="CJ492" i="2"/>
  <c r="CK488" i="2"/>
  <c r="CL488" i="2" s="1"/>
  <c r="AU492" i="2"/>
  <c r="AY492" i="2"/>
  <c r="M11" i="3"/>
  <c r="E30" i="3"/>
  <c r="M13" i="3"/>
  <c r="M15" i="3"/>
  <c r="M19" i="3"/>
  <c r="M29" i="3"/>
  <c r="E86" i="3"/>
  <c r="M61" i="3"/>
  <c r="M85" i="3"/>
  <c r="E130" i="3"/>
  <c r="M100" i="3"/>
  <c r="M109" i="3"/>
  <c r="M116" i="3"/>
  <c r="M126" i="3"/>
  <c r="AU451" i="2"/>
  <c r="AU457" i="2" s="1"/>
  <c r="CJ451" i="2"/>
  <c r="AU462" i="2"/>
  <c r="CG475" i="2"/>
  <c r="CG484" i="2" s="1"/>
  <c r="M87" i="3"/>
  <c r="G151" i="3"/>
  <c r="G246" i="3" s="1"/>
  <c r="K151" i="3"/>
  <c r="K246" i="3" s="1"/>
  <c r="M158" i="3"/>
  <c r="H176" i="3"/>
  <c r="L176" i="3"/>
  <c r="M170" i="3"/>
  <c r="M178" i="3"/>
  <c r="M198" i="3"/>
  <c r="M206" i="3"/>
  <c r="E207" i="3"/>
  <c r="M210" i="3"/>
  <c r="M218" i="3"/>
  <c r="M222" i="3"/>
  <c r="CJ428" i="2"/>
  <c r="H86" i="3"/>
  <c r="L86" i="3"/>
  <c r="L246" i="3" s="1"/>
  <c r="L247" i="3" s="1"/>
  <c r="M112" i="3"/>
  <c r="E164" i="3"/>
  <c r="M164" i="3" s="1"/>
  <c r="I164" i="3"/>
  <c r="E192" i="3"/>
  <c r="M192" i="3" s="1"/>
  <c r="I192" i="3"/>
  <c r="M231" i="3"/>
  <c r="M253" i="3"/>
  <c r="M7" i="3"/>
  <c r="M17" i="3"/>
  <c r="M21" i="3"/>
  <c r="M31" i="3"/>
  <c r="M65" i="3"/>
  <c r="M101" i="3"/>
  <c r="M117" i="3"/>
  <c r="F176" i="3"/>
  <c r="J176" i="3"/>
  <c r="M167" i="3"/>
  <c r="F61" i="3"/>
  <c r="F86" i="3" s="1"/>
  <c r="F246" i="3" s="1"/>
  <c r="F247" i="3" s="1"/>
  <c r="J61" i="3"/>
  <c r="J86" i="3" s="1"/>
  <c r="H130" i="3"/>
  <c r="L130" i="3"/>
  <c r="M142" i="3"/>
  <c r="M156" i="3"/>
  <c r="G175" i="3"/>
  <c r="G176" i="3" s="1"/>
  <c r="K175" i="3"/>
  <c r="K176" i="3" s="1"/>
  <c r="M168" i="3"/>
  <c r="E182" i="3"/>
  <c r="I182" i="3"/>
  <c r="M177" i="3"/>
  <c r="G207" i="3"/>
  <c r="K207" i="3"/>
  <c r="M196" i="3"/>
  <c r="M204" i="3"/>
  <c r="E220" i="3"/>
  <c r="M220" i="3" s="1"/>
  <c r="I220" i="3"/>
  <c r="M216" i="3"/>
  <c r="M228" i="3"/>
  <c r="M221" i="3"/>
  <c r="M152" i="3"/>
  <c r="M188" i="3"/>
  <c r="M208" i="3"/>
  <c r="E238" i="3"/>
  <c r="M238" i="3" s="1"/>
  <c r="I238" i="3"/>
  <c r="M232" i="3"/>
  <c r="M236" i="3"/>
  <c r="G245" i="3"/>
  <c r="K245" i="3"/>
  <c r="M240" i="3"/>
  <c r="M244" i="3"/>
  <c r="E245" i="3"/>
  <c r="M245" i="3" s="1"/>
  <c r="M250" i="3"/>
  <c r="M254" i="3"/>
  <c r="M255" i="3"/>
  <c r="M258" i="3"/>
  <c r="G273" i="3"/>
  <c r="K273" i="3"/>
  <c r="K336" i="3" s="1"/>
  <c r="K471" i="3" s="1"/>
  <c r="K474" i="3" s="1"/>
  <c r="K498" i="3" s="1"/>
  <c r="M262" i="3"/>
  <c r="J336" i="3"/>
  <c r="H273" i="3"/>
  <c r="M273" i="3" s="1"/>
  <c r="L273" i="3"/>
  <c r="M270" i="3"/>
  <c r="M271" i="3"/>
  <c r="M284" i="3"/>
  <c r="M275" i="3"/>
  <c r="M282" i="3"/>
  <c r="M283" i="3"/>
  <c r="F294" i="3"/>
  <c r="F336" i="3" s="1"/>
  <c r="J294" i="3"/>
  <c r="M286" i="3"/>
  <c r="M287" i="3"/>
  <c r="G336" i="3"/>
  <c r="G471" i="3" s="1"/>
  <c r="G474" i="3" s="1"/>
  <c r="M378" i="3"/>
  <c r="H30" i="4"/>
  <c r="L30" i="4"/>
  <c r="M229" i="3"/>
  <c r="L336" i="3"/>
  <c r="M266" i="3"/>
  <c r="M267" i="3"/>
  <c r="M278" i="3"/>
  <c r="M279" i="3"/>
  <c r="M321" i="3"/>
  <c r="E336" i="3"/>
  <c r="M335" i="3"/>
  <c r="I336" i="3"/>
  <c r="I471" i="3" s="1"/>
  <c r="I474" i="3" s="1"/>
  <c r="I498" i="3" s="1"/>
  <c r="G454" i="3"/>
  <c r="K454" i="3"/>
  <c r="M260" i="3"/>
  <c r="M274" i="3"/>
  <c r="E294" i="3"/>
  <c r="M322" i="3"/>
  <c r="H411" i="3"/>
  <c r="L411" i="3"/>
  <c r="L454" i="3" s="1"/>
  <c r="G438" i="3"/>
  <c r="K438" i="3"/>
  <c r="F452" i="3"/>
  <c r="F454" i="3" s="1"/>
  <c r="J452" i="3"/>
  <c r="J454" i="3" s="1"/>
  <c r="M460" i="3"/>
  <c r="E461" i="3"/>
  <c r="M461" i="3" s="1"/>
  <c r="M476" i="3"/>
  <c r="M484" i="3"/>
  <c r="M488" i="3"/>
  <c r="M494" i="3"/>
  <c r="E495" i="3"/>
  <c r="M9" i="4"/>
  <c r="M10" i="4"/>
  <c r="M14" i="4"/>
  <c r="M25" i="4"/>
  <c r="M26" i="4"/>
  <c r="F61" i="4"/>
  <c r="J61" i="4"/>
  <c r="J86" i="4" s="1"/>
  <c r="M33" i="4"/>
  <c r="M34" i="4"/>
  <c r="M41" i="4"/>
  <c r="M42" i="4"/>
  <c r="M49" i="4"/>
  <c r="M50" i="4"/>
  <c r="M57" i="4"/>
  <c r="M58" i="4"/>
  <c r="H100" i="4"/>
  <c r="E359" i="3"/>
  <c r="M359" i="3" s="1"/>
  <c r="E361" i="3"/>
  <c r="M361" i="3" s="1"/>
  <c r="E411" i="3"/>
  <c r="I411" i="3"/>
  <c r="M379" i="3"/>
  <c r="M389" i="3"/>
  <c r="M393" i="3"/>
  <c r="M397" i="3"/>
  <c r="M401" i="3"/>
  <c r="M405" i="3"/>
  <c r="M409" i="3"/>
  <c r="M421" i="3"/>
  <c r="H438" i="3"/>
  <c r="H454" i="3" s="1"/>
  <c r="L438" i="3"/>
  <c r="M425" i="3"/>
  <c r="M429" i="3"/>
  <c r="M433" i="3"/>
  <c r="M437" i="3"/>
  <c r="E438" i="3"/>
  <c r="M441" i="3"/>
  <c r="M442" i="3"/>
  <c r="M446" i="3"/>
  <c r="F487" i="3"/>
  <c r="J487" i="3"/>
  <c r="H487" i="3"/>
  <c r="M486" i="3"/>
  <c r="M490" i="3"/>
  <c r="M16" i="4"/>
  <c r="M20" i="4"/>
  <c r="M28" i="4"/>
  <c r="G86" i="4"/>
  <c r="G246" i="4" s="1"/>
  <c r="G247" i="4" s="1"/>
  <c r="M36" i="4"/>
  <c r="M44" i="4"/>
  <c r="M52" i="4"/>
  <c r="M60" i="4"/>
  <c r="F85" i="4"/>
  <c r="M85" i="4" s="1"/>
  <c r="M64" i="4"/>
  <c r="E130" i="4"/>
  <c r="I130" i="4"/>
  <c r="H109" i="4"/>
  <c r="L109" i="4"/>
  <c r="L130" i="4" s="1"/>
  <c r="L246" i="4" s="1"/>
  <c r="M305" i="3"/>
  <c r="G487" i="3"/>
  <c r="K487" i="3"/>
  <c r="G495" i="3"/>
  <c r="K495" i="3"/>
  <c r="M6" i="4"/>
  <c r="I30" i="4"/>
  <c r="F19" i="4"/>
  <c r="F30" i="4" s="1"/>
  <c r="J19" i="4"/>
  <c r="M18" i="4"/>
  <c r="F29" i="4"/>
  <c r="J29" i="4"/>
  <c r="J30" i="4" s="1"/>
  <c r="M22" i="4"/>
  <c r="M38" i="4"/>
  <c r="M46" i="4"/>
  <c r="M54" i="4"/>
  <c r="F100" i="4"/>
  <c r="E454" i="3"/>
  <c r="I454" i="3"/>
  <c r="M372" i="3"/>
  <c r="M374" i="3"/>
  <c r="M452" i="3"/>
  <c r="M440" i="3"/>
  <c r="M478" i="3"/>
  <c r="M487" i="3" s="1"/>
  <c r="M475" i="3"/>
  <c r="E86" i="4"/>
  <c r="M116" i="4"/>
  <c r="G176" i="4"/>
  <c r="K176" i="4"/>
  <c r="E11" i="4"/>
  <c r="E13" i="4"/>
  <c r="M13" i="4" s="1"/>
  <c r="E15" i="4"/>
  <c r="M15" i="4" s="1"/>
  <c r="E19" i="4"/>
  <c r="M19" i="4" s="1"/>
  <c r="E29" i="4"/>
  <c r="M31" i="4"/>
  <c r="G85" i="4"/>
  <c r="K85" i="4"/>
  <c r="K86" i="4" s="1"/>
  <c r="K246" i="4" s="1"/>
  <c r="K247" i="4" s="1"/>
  <c r="M68" i="4"/>
  <c r="M72" i="4"/>
  <c r="M76" i="4"/>
  <c r="M80" i="4"/>
  <c r="M84" i="4"/>
  <c r="M88" i="4"/>
  <c r="M92" i="4"/>
  <c r="M96" i="4"/>
  <c r="M107" i="4"/>
  <c r="M108" i="4"/>
  <c r="M111" i="4"/>
  <c r="M112" i="4"/>
  <c r="H126" i="4"/>
  <c r="L126" i="4"/>
  <c r="M126" i="4" s="1"/>
  <c r="M123" i="4"/>
  <c r="M124" i="4"/>
  <c r="M128" i="4"/>
  <c r="H176" i="4"/>
  <c r="L176" i="4"/>
  <c r="M466" i="3"/>
  <c r="M69" i="4"/>
  <c r="M73" i="4"/>
  <c r="M77" i="4"/>
  <c r="M81" i="4"/>
  <c r="G130" i="4"/>
  <c r="K130" i="4"/>
  <c r="M89" i="4"/>
  <c r="M93" i="4"/>
  <c r="M97" i="4"/>
  <c r="M102" i="4"/>
  <c r="M114" i="4"/>
  <c r="M118" i="4"/>
  <c r="M164" i="4"/>
  <c r="E176" i="4"/>
  <c r="M175" i="4"/>
  <c r="I176" i="4"/>
  <c r="I246" i="4" s="1"/>
  <c r="M182" i="4"/>
  <c r="M187" i="4"/>
  <c r="M192" i="4"/>
  <c r="M207" i="4"/>
  <c r="M220" i="4"/>
  <c r="M231" i="4"/>
  <c r="M245" i="4"/>
  <c r="M253" i="4"/>
  <c r="M259" i="4"/>
  <c r="M294" i="4"/>
  <c r="M62" i="4"/>
  <c r="M66" i="4"/>
  <c r="M70" i="4"/>
  <c r="M74" i="4"/>
  <c r="M78" i="4"/>
  <c r="M82" i="4"/>
  <c r="M90" i="4"/>
  <c r="M94" i="4"/>
  <c r="M98" i="4"/>
  <c r="F109" i="4"/>
  <c r="J109" i="4"/>
  <c r="J130" i="4" s="1"/>
  <c r="M104" i="4"/>
  <c r="H116" i="4"/>
  <c r="L116" i="4"/>
  <c r="M120" i="4"/>
  <c r="F176" i="4"/>
  <c r="J176" i="4"/>
  <c r="M229" i="4"/>
  <c r="M241" i="4"/>
  <c r="M251" i="4"/>
  <c r="M255" i="4"/>
  <c r="M276" i="4"/>
  <c r="M87" i="4"/>
  <c r="M101" i="4"/>
  <c r="M117" i="4"/>
  <c r="M127" i="4"/>
  <c r="M129" i="4" s="1"/>
  <c r="E151" i="4"/>
  <c r="M151" i="4" s="1"/>
  <c r="M165" i="4"/>
  <c r="M177" i="4"/>
  <c r="M183" i="4"/>
  <c r="M193" i="4"/>
  <c r="M221" i="4"/>
  <c r="E238" i="4"/>
  <c r="M238" i="4" s="1"/>
  <c r="E273" i="4"/>
  <c r="I273" i="4"/>
  <c r="M260" i="4"/>
  <c r="G284" i="4"/>
  <c r="M284" i="4" s="1"/>
  <c r="K284" i="4"/>
  <c r="M277" i="4"/>
  <c r="G294" i="4"/>
  <c r="K294" i="4"/>
  <c r="K336" i="4" s="1"/>
  <c r="K471" i="4" s="1"/>
  <c r="K474" i="4" s="1"/>
  <c r="K498" i="4" s="1"/>
  <c r="M289" i="4"/>
  <c r="F321" i="4"/>
  <c r="F336" i="4" s="1"/>
  <c r="F471" i="4" s="1"/>
  <c r="F474" i="4" s="1"/>
  <c r="F498" i="4" s="1"/>
  <c r="F228" i="4"/>
  <c r="J228" i="4"/>
  <c r="M228" i="4" s="1"/>
  <c r="M279" i="4"/>
  <c r="M291" i="4"/>
  <c r="G336" i="4"/>
  <c r="M110" i="4"/>
  <c r="M152" i="4"/>
  <c r="M188" i="4"/>
  <c r="M208" i="4"/>
  <c r="M286" i="4"/>
  <c r="E335" i="4"/>
  <c r="I335" i="4"/>
  <c r="M308" i="4"/>
  <c r="M309" i="4"/>
  <c r="M316" i="4"/>
  <c r="M317" i="4"/>
  <c r="H335" i="4"/>
  <c r="L335" i="4"/>
  <c r="M329" i="4"/>
  <c r="M375" i="4"/>
  <c r="M360" i="4"/>
  <c r="E378" i="4"/>
  <c r="M378" i="4" s="1"/>
  <c r="H321" i="4"/>
  <c r="L321" i="4"/>
  <c r="M312" i="4"/>
  <c r="M313" i="4"/>
  <c r="M320" i="4"/>
  <c r="J336" i="4"/>
  <c r="M324" i="4"/>
  <c r="M372" i="4"/>
  <c r="G411" i="4"/>
  <c r="G454" i="4" s="1"/>
  <c r="K411" i="4"/>
  <c r="K454" i="4" s="1"/>
  <c r="E321" i="4"/>
  <c r="I321" i="4"/>
  <c r="M305" i="4"/>
  <c r="M307" i="4"/>
  <c r="M327" i="4"/>
  <c r="M345" i="4"/>
  <c r="M359" i="4"/>
  <c r="M354" i="4"/>
  <c r="M373" i="4"/>
  <c r="M422" i="4"/>
  <c r="M470" i="4"/>
  <c r="M478" i="4"/>
  <c r="M487" i="4" s="1"/>
  <c r="M475" i="4"/>
  <c r="M322" i="4"/>
  <c r="F454" i="4"/>
  <c r="J454" i="4"/>
  <c r="M395" i="4"/>
  <c r="M403" i="4"/>
  <c r="M423" i="4"/>
  <c r="M424" i="4"/>
  <c r="M431" i="4"/>
  <c r="M432" i="4"/>
  <c r="M444" i="4"/>
  <c r="M460" i="4"/>
  <c r="E461" i="4"/>
  <c r="M461" i="4" s="1"/>
  <c r="M476" i="4"/>
  <c r="M484" i="4"/>
  <c r="E495" i="4"/>
  <c r="M495" i="4" s="1"/>
  <c r="E411" i="4"/>
  <c r="I411" i="4"/>
  <c r="I454" i="4" s="1"/>
  <c r="M379" i="4"/>
  <c r="M389" i="4"/>
  <c r="M397" i="4"/>
  <c r="M405" i="4"/>
  <c r="M426" i="4"/>
  <c r="M446" i="4"/>
  <c r="F487" i="4"/>
  <c r="J487" i="4"/>
  <c r="H487" i="4"/>
  <c r="M486" i="4"/>
  <c r="E487" i="4"/>
  <c r="M490" i="4"/>
  <c r="L454" i="4"/>
  <c r="M391" i="4"/>
  <c r="H438" i="4"/>
  <c r="M438" i="4" s="1"/>
  <c r="L438" i="4"/>
  <c r="M427" i="4"/>
  <c r="M428" i="4"/>
  <c r="M435" i="4"/>
  <c r="M436" i="4"/>
  <c r="E452" i="4"/>
  <c r="M452" i="4" s="1"/>
  <c r="I452" i="4"/>
  <c r="M440" i="4"/>
  <c r="G487" i="4"/>
  <c r="K487" i="4"/>
  <c r="G495" i="4"/>
  <c r="K495" i="4"/>
  <c r="M439" i="4"/>
  <c r="M466" i="4"/>
  <c r="H29" i="9" l="1"/>
  <c r="H31" i="9"/>
  <c r="L21" i="9"/>
  <c r="D31" i="8"/>
  <c r="L28" i="8"/>
  <c r="L31" i="8" s="1"/>
  <c r="D29" i="8"/>
  <c r="H97" i="7"/>
  <c r="H81" i="7"/>
  <c r="H65" i="7"/>
  <c r="G31" i="8"/>
  <c r="G32" i="8" s="1"/>
  <c r="G29" i="8"/>
  <c r="H96" i="7"/>
  <c r="H80" i="7"/>
  <c r="H64" i="7"/>
  <c r="F24" i="8"/>
  <c r="H91" i="7"/>
  <c r="H75" i="7"/>
  <c r="H53" i="7"/>
  <c r="D23" i="8"/>
  <c r="D24" i="8" s="1"/>
  <c r="H35" i="7"/>
  <c r="H19" i="7"/>
  <c r="E31" i="9"/>
  <c r="E29" i="9"/>
  <c r="L17" i="9"/>
  <c r="H93" i="7"/>
  <c r="H77" i="7"/>
  <c r="H92" i="7"/>
  <c r="H76" i="7"/>
  <c r="G104" i="7"/>
  <c r="M104" i="7" s="1"/>
  <c r="H87" i="7"/>
  <c r="H71" i="7"/>
  <c r="F104" i="7"/>
  <c r="M100" i="7" s="1"/>
  <c r="H46" i="7"/>
  <c r="H30" i="7"/>
  <c r="F56" i="7"/>
  <c r="H14" i="7"/>
  <c r="H49" i="7"/>
  <c r="H33" i="7"/>
  <c r="H17" i="7"/>
  <c r="H47" i="7"/>
  <c r="H31" i="7"/>
  <c r="H15" i="7"/>
  <c r="I31" i="9"/>
  <c r="I29" i="9"/>
  <c r="L18" i="9"/>
  <c r="I32" i="8"/>
  <c r="I24" i="8"/>
  <c r="L23" i="9"/>
  <c r="L24" i="9" s="1"/>
  <c r="D29" i="9"/>
  <c r="D31" i="9"/>
  <c r="L28" i="9"/>
  <c r="L31" i="9" s="1"/>
  <c r="L32" i="9" s="1"/>
  <c r="H24" i="8"/>
  <c r="H31" i="8"/>
  <c r="H32" i="8" s="1"/>
  <c r="H29" i="8"/>
  <c r="H89" i="7"/>
  <c r="H73" i="7"/>
  <c r="G24" i="8"/>
  <c r="K31" i="8"/>
  <c r="K32" i="8" s="1"/>
  <c r="K29" i="8"/>
  <c r="H88" i="7"/>
  <c r="H72" i="7"/>
  <c r="F32" i="9"/>
  <c r="H83" i="7"/>
  <c r="H67" i="7"/>
  <c r="J32" i="8"/>
  <c r="G32" i="9"/>
  <c r="H45" i="7"/>
  <c r="H29" i="7"/>
  <c r="D23" i="9"/>
  <c r="M56" i="7"/>
  <c r="D18" i="8"/>
  <c r="L18" i="8" s="1"/>
  <c r="H43" i="7"/>
  <c r="H27" i="7"/>
  <c r="CK166" i="2"/>
  <c r="CL154" i="2"/>
  <c r="CL166" i="2" s="1"/>
  <c r="CK111" i="2"/>
  <c r="CL103" i="2"/>
  <c r="CL111" i="2" s="1"/>
  <c r="F471" i="3"/>
  <c r="F474" i="3" s="1"/>
  <c r="F498" i="3" s="1"/>
  <c r="CL441" i="2"/>
  <c r="CK448" i="2"/>
  <c r="M454" i="3"/>
  <c r="E471" i="3"/>
  <c r="CJ409" i="2"/>
  <c r="CK377" i="2"/>
  <c r="CJ209" i="2"/>
  <c r="CK195" i="2"/>
  <c r="CJ153" i="2"/>
  <c r="CK87" i="2"/>
  <c r="CJ31" i="2"/>
  <c r="CJ32" i="2" s="1"/>
  <c r="E249" i="2"/>
  <c r="M335" i="4"/>
  <c r="E336" i="4"/>
  <c r="M109" i="4"/>
  <c r="G498" i="3"/>
  <c r="CK307" i="2"/>
  <c r="CJ323" i="2"/>
  <c r="CK231" i="2"/>
  <c r="CJ233" i="2"/>
  <c r="CL448" i="2"/>
  <c r="AU247" i="2"/>
  <c r="CI467" i="2"/>
  <c r="CI470" i="2" s="1"/>
  <c r="CI495" i="2" s="1"/>
  <c r="CL210" i="2"/>
  <c r="CL222" i="2" s="1"/>
  <c r="CK222" i="2"/>
  <c r="AU209" i="2"/>
  <c r="H454" i="4"/>
  <c r="L336" i="4"/>
  <c r="L471" i="4" s="1"/>
  <c r="L474" i="4" s="1"/>
  <c r="L498" i="4" s="1"/>
  <c r="M273" i="4"/>
  <c r="M29" i="4"/>
  <c r="E30" i="4"/>
  <c r="M11" i="4"/>
  <c r="F130" i="4"/>
  <c r="H130" i="4"/>
  <c r="H246" i="4" s="1"/>
  <c r="M495" i="3"/>
  <c r="M294" i="3"/>
  <c r="H336" i="3"/>
  <c r="H471" i="3" s="1"/>
  <c r="H474" i="3" s="1"/>
  <c r="H498" i="3" s="1"/>
  <c r="H247" i="4"/>
  <c r="J471" i="3"/>
  <c r="J474" i="3" s="1"/>
  <c r="J498" i="3" s="1"/>
  <c r="M182" i="3"/>
  <c r="J246" i="3"/>
  <c r="J247" i="3" s="1"/>
  <c r="H246" i="3"/>
  <c r="H247" i="3" s="1"/>
  <c r="M130" i="3"/>
  <c r="E246" i="3"/>
  <c r="M246" i="3" s="1"/>
  <c r="M86" i="3"/>
  <c r="M151" i="3"/>
  <c r="CK494" i="2"/>
  <c r="CL493" i="2"/>
  <c r="CL494" i="2" s="1"/>
  <c r="CK363" i="2"/>
  <c r="CL362" i="2"/>
  <c r="CL363" i="2" s="1"/>
  <c r="CL449" i="2"/>
  <c r="AU409" i="2"/>
  <c r="AU450" i="2" s="1"/>
  <c r="K247" i="3"/>
  <c r="CK372" i="2"/>
  <c r="CL372" i="2" s="1"/>
  <c r="CK254" i="2"/>
  <c r="CL254" i="2" s="1"/>
  <c r="CK186" i="2"/>
  <c r="X338" i="2"/>
  <c r="X467" i="2" s="1"/>
  <c r="X470" i="2" s="1"/>
  <c r="X495" i="2" s="1"/>
  <c r="CK262" i="2"/>
  <c r="CJ275" i="2"/>
  <c r="CK345" i="2"/>
  <c r="CJ337" i="2"/>
  <c r="CK324" i="2"/>
  <c r="CK235" i="2"/>
  <c r="CL235" i="2" s="1"/>
  <c r="CJ296" i="2"/>
  <c r="CL112" i="2"/>
  <c r="CL118" i="2" s="1"/>
  <c r="CK118" i="2"/>
  <c r="CL22" i="2"/>
  <c r="CL31" i="2" s="1"/>
  <c r="CK31" i="2"/>
  <c r="BY467" i="2"/>
  <c r="BY470" i="2" s="1"/>
  <c r="BY495" i="2" s="1"/>
  <c r="CJ222" i="2"/>
  <c r="CK21" i="2"/>
  <c r="CL18" i="2"/>
  <c r="CL21" i="2" s="1"/>
  <c r="BF178" i="2"/>
  <c r="BF248" i="2" s="1"/>
  <c r="BF249" i="2" s="1"/>
  <c r="CK63" i="2"/>
  <c r="AU21" i="2"/>
  <c r="AU32" i="2" s="1"/>
  <c r="AU87" i="2"/>
  <c r="AU88" i="2" s="1"/>
  <c r="W248" i="2"/>
  <c r="W249" i="2" s="1"/>
  <c r="CK177" i="2"/>
  <c r="CK178" i="2" s="1"/>
  <c r="E246" i="4"/>
  <c r="M130" i="4"/>
  <c r="L471" i="3"/>
  <c r="L474" i="3" s="1"/>
  <c r="L498" i="3" s="1"/>
  <c r="CJ240" i="2"/>
  <c r="CK234" i="2"/>
  <c r="J471" i="4"/>
  <c r="J474" i="4" s="1"/>
  <c r="J498" i="4" s="1"/>
  <c r="CK428" i="2"/>
  <c r="CL428" i="2" s="1"/>
  <c r="M207" i="3"/>
  <c r="AU466" i="2"/>
  <c r="CK462" i="2"/>
  <c r="CL471" i="2"/>
  <c r="CL475" i="2" s="1"/>
  <c r="CL484" i="2" s="1"/>
  <c r="CK475" i="2"/>
  <c r="CJ376" i="2"/>
  <c r="CK371" i="2"/>
  <c r="M175" i="3"/>
  <c r="G247" i="3"/>
  <c r="BX450" i="2"/>
  <c r="BX467" i="2" s="1"/>
  <c r="BX470" i="2" s="1"/>
  <c r="BX495" i="2" s="1"/>
  <c r="CL370" i="2"/>
  <c r="CG467" i="2"/>
  <c r="CG470" i="2" s="1"/>
  <c r="CG495" i="2" s="1"/>
  <c r="BZ338" i="2"/>
  <c r="BZ467" i="2" s="1"/>
  <c r="BZ470" i="2" s="1"/>
  <c r="BZ495" i="2" s="1"/>
  <c r="CK306" i="2"/>
  <c r="AU111" i="2"/>
  <c r="AU132" i="2" s="1"/>
  <c r="CK252" i="2"/>
  <c r="CJ255" i="2"/>
  <c r="AB467" i="2"/>
  <c r="AB470" i="2" s="1"/>
  <c r="AB495" i="2" s="1"/>
  <c r="CL241" i="2"/>
  <c r="CL247" i="2" s="1"/>
  <c r="CK247" i="2"/>
  <c r="P178" i="2"/>
  <c r="P248" i="2" s="1"/>
  <c r="P249" i="2" s="1"/>
  <c r="CK286" i="2"/>
  <c r="CL276" i="2"/>
  <c r="CL286" i="2" s="1"/>
  <c r="CK179" i="2"/>
  <c r="CL16" i="2"/>
  <c r="CL17" i="2" s="1"/>
  <c r="CK17" i="2"/>
  <c r="CK129" i="2"/>
  <c r="CJ102" i="2"/>
  <c r="CJ132" i="2" s="1"/>
  <c r="CJ248" i="2" s="1"/>
  <c r="CK89" i="2"/>
  <c r="G248" i="2"/>
  <c r="G249" i="2" s="1"/>
  <c r="CL63" i="2"/>
  <c r="CK8" i="2"/>
  <c r="CL177" i="2"/>
  <c r="CL178" i="2" s="1"/>
  <c r="E454" i="4"/>
  <c r="M454" i="4" s="1"/>
  <c r="L247" i="4"/>
  <c r="CL419" i="2"/>
  <c r="H336" i="4"/>
  <c r="H471" i="4" s="1"/>
  <c r="H474" i="4" s="1"/>
  <c r="H498" i="4" s="1"/>
  <c r="G471" i="4"/>
  <c r="G474" i="4" s="1"/>
  <c r="G498" i="4" s="1"/>
  <c r="M176" i="4"/>
  <c r="M438" i="3"/>
  <c r="M411" i="3"/>
  <c r="J246" i="4"/>
  <c r="J247" i="4" s="1"/>
  <c r="M411" i="4"/>
  <c r="M321" i="4"/>
  <c r="I336" i="4"/>
  <c r="I471" i="4" s="1"/>
  <c r="I474" i="4" s="1"/>
  <c r="I498" i="4" s="1"/>
  <c r="M61" i="4"/>
  <c r="I247" i="4"/>
  <c r="M100" i="4"/>
  <c r="F86" i="4"/>
  <c r="F246" i="4" s="1"/>
  <c r="F247" i="4" s="1"/>
  <c r="CK451" i="2"/>
  <c r="CJ457" i="2"/>
  <c r="M30" i="3"/>
  <c r="CK484" i="2"/>
  <c r="CK492" i="2"/>
  <c r="CK419" i="2"/>
  <c r="E176" i="3"/>
  <c r="M176" i="3" s="1"/>
  <c r="CJ435" i="2"/>
  <c r="CJ450" i="2" s="1"/>
  <c r="CK420" i="2"/>
  <c r="CJ261" i="2"/>
  <c r="CK256" i="2"/>
  <c r="CK370" i="2"/>
  <c r="CC495" i="2"/>
  <c r="E467" i="2"/>
  <c r="E470" i="2" s="1"/>
  <c r="E495" i="2" s="1"/>
  <c r="CL287" i="2"/>
  <c r="CL296" i="2" s="1"/>
  <c r="CK296" i="2"/>
  <c r="AU255" i="2"/>
  <c r="AU240" i="2"/>
  <c r="AU166" i="2"/>
  <c r="AU178" i="2" s="1"/>
  <c r="AU337" i="2"/>
  <c r="CJ286" i="2"/>
  <c r="CK230" i="2"/>
  <c r="CL223" i="2"/>
  <c r="CL230" i="2" s="1"/>
  <c r="CJ189" i="2"/>
  <c r="CL133" i="2"/>
  <c r="CL144" i="2" s="1"/>
  <c r="CL153" i="2" s="1"/>
  <c r="CK144" i="2"/>
  <c r="CK153" i="2" s="1"/>
  <c r="CK203" i="2"/>
  <c r="CL203" i="2" s="1"/>
  <c r="CL87" i="2"/>
  <c r="CL88" i="2" s="1"/>
  <c r="H249" i="2"/>
  <c r="H104" i="7" l="1"/>
  <c r="D24" i="9"/>
  <c r="L29" i="9"/>
  <c r="F24" i="9"/>
  <c r="K32" i="9"/>
  <c r="J32" i="9"/>
  <c r="D32" i="8"/>
  <c r="G107" i="7"/>
  <c r="E32" i="9"/>
  <c r="H24" i="9"/>
  <c r="H56" i="7"/>
  <c r="H107" i="7" s="1"/>
  <c r="J24" i="9"/>
  <c r="G24" i="9"/>
  <c r="L29" i="8"/>
  <c r="H32" i="9"/>
  <c r="I24" i="9"/>
  <c r="D32" i="9"/>
  <c r="I32" i="9"/>
  <c r="F107" i="7"/>
  <c r="M53" i="7"/>
  <c r="K24" i="9"/>
  <c r="L32" i="8"/>
  <c r="E32" i="8"/>
  <c r="F32" i="8"/>
  <c r="E24" i="9"/>
  <c r="CK376" i="2"/>
  <c r="CL371" i="2"/>
  <c r="CL376" i="2" s="1"/>
  <c r="CK466" i="2"/>
  <c r="CL462" i="2"/>
  <c r="CL466" i="2" s="1"/>
  <c r="CK337" i="2"/>
  <c r="CL324" i="2"/>
  <c r="CL337" i="2" s="1"/>
  <c r="CK323" i="2"/>
  <c r="CL307" i="2"/>
  <c r="CL323" i="2" s="1"/>
  <c r="CK88" i="2"/>
  <c r="AU338" i="2"/>
  <c r="AU467" i="2" s="1"/>
  <c r="AU470" i="2" s="1"/>
  <c r="AU495" i="2" s="1"/>
  <c r="CK457" i="2"/>
  <c r="CL451" i="2"/>
  <c r="CL457" i="2" s="1"/>
  <c r="CL234" i="2"/>
  <c r="CL240" i="2" s="1"/>
  <c r="CK240" i="2"/>
  <c r="CJ338" i="2"/>
  <c r="CJ467" i="2" s="1"/>
  <c r="CJ470" i="2" s="1"/>
  <c r="CJ495" i="2" s="1"/>
  <c r="E247" i="4"/>
  <c r="M247" i="4" s="1"/>
  <c r="M30" i="4"/>
  <c r="CK131" i="2"/>
  <c r="CL129" i="2"/>
  <c r="CL131" i="2" s="1"/>
  <c r="M246" i="4"/>
  <c r="AU248" i="2"/>
  <c r="CL186" i="2"/>
  <c r="CL189" i="2" s="1"/>
  <c r="CK189" i="2"/>
  <c r="CK233" i="2"/>
  <c r="CL231" i="2"/>
  <c r="CL233" i="2" s="1"/>
  <c r="CK209" i="2"/>
  <c r="CL195" i="2"/>
  <c r="CL209" i="2" s="1"/>
  <c r="E474" i="3"/>
  <c r="M471" i="3"/>
  <c r="CL420" i="2"/>
  <c r="CL435" i="2" s="1"/>
  <c r="CK435" i="2"/>
  <c r="CL262" i="2"/>
  <c r="CL275" i="2" s="1"/>
  <c r="CK275" i="2"/>
  <c r="CK261" i="2"/>
  <c r="CL256" i="2"/>
  <c r="CL261" i="2" s="1"/>
  <c r="CK102" i="2"/>
  <c r="CL89" i="2"/>
  <c r="CL102" i="2" s="1"/>
  <c r="E247" i="3"/>
  <c r="M247" i="3" s="1"/>
  <c r="CL8" i="2"/>
  <c r="CL13" i="2" s="1"/>
  <c r="CK13" i="2"/>
  <c r="CK32" i="2" s="1"/>
  <c r="CK184" i="2"/>
  <c r="CL179" i="2"/>
  <c r="CL184" i="2" s="1"/>
  <c r="CK255" i="2"/>
  <c r="CL252" i="2"/>
  <c r="CL255" i="2" s="1"/>
  <c r="M86" i="4"/>
  <c r="AU249" i="2"/>
  <c r="CL32" i="2"/>
  <c r="CL450" i="2"/>
  <c r="E471" i="4"/>
  <c r="M336" i="4"/>
  <c r="CJ249" i="2"/>
  <c r="M336" i="3"/>
  <c r="CL377" i="2"/>
  <c r="CL409" i="2" s="1"/>
  <c r="CK409" i="2"/>
  <c r="CL132" i="2" l="1"/>
  <c r="CL248" i="2" s="1"/>
  <c r="CL249" i="2" s="1"/>
  <c r="CK132" i="2"/>
  <c r="CK248" i="2" s="1"/>
  <c r="CK249" i="2" s="1"/>
  <c r="A1" i="2" s="1"/>
  <c r="CK450" i="2"/>
  <c r="E498" i="3"/>
  <c r="M498" i="3" s="1"/>
  <c r="M474" i="3"/>
  <c r="CL338" i="2"/>
  <c r="CL467" i="2" s="1"/>
  <c r="CL470" i="2" s="1"/>
  <c r="CL495" i="2" s="1"/>
  <c r="E474" i="4"/>
  <c r="M471" i="4"/>
  <c r="CK338" i="2"/>
  <c r="CK467" i="2" s="1"/>
  <c r="CK470" i="2" s="1"/>
  <c r="CK495" i="2" s="1"/>
  <c r="A2" i="2" s="1"/>
  <c r="E498" i="4" l="1"/>
  <c r="M498" i="4" s="1"/>
  <c r="M474" i="4"/>
</calcChain>
</file>

<file path=xl/sharedStrings.xml><?xml version="1.0" encoding="utf-8"?>
<sst xmlns="http://schemas.openxmlformats.org/spreadsheetml/2006/main" count="2703" uniqueCount="722">
  <si>
    <t>GAS COST OF SERVICE TEMPLATE</t>
  </si>
  <si>
    <t>GCOST</t>
  </si>
  <si>
    <r>
      <rPr>
        <b/>
        <sz val="12"/>
        <color theme="1"/>
        <rFont val="Calibri"/>
        <family val="2"/>
        <scheme val="minor"/>
      </rPr>
      <t xml:space="preserve">Tab A - RR Cross-Reference: </t>
    </r>
    <r>
      <rPr>
        <sz val="12"/>
        <color theme="1"/>
        <rFont val="Calibri"/>
        <family val="2"/>
        <scheme val="minor"/>
      </rPr>
      <t xml:space="preserve">Company's revenue requirement calculation per FERC account by adjustment. </t>
    </r>
  </si>
  <si>
    <r>
      <rPr>
        <b/>
        <sz val="12"/>
        <color theme="1"/>
        <rFont val="Calibri"/>
        <family val="2"/>
        <scheme val="minor"/>
      </rPr>
      <t>Tab B - Cost of Service Results:</t>
    </r>
    <r>
      <rPr>
        <sz val="12"/>
        <color theme="1"/>
        <rFont val="Calibri"/>
        <family val="2"/>
        <scheme val="minor"/>
      </rPr>
      <t xml:space="preserve"> Total costs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</si>
  <si>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C - Cost of Service Allocation Factors: </t>
    </r>
    <r>
      <rPr>
        <sz val="12"/>
        <color theme="1"/>
        <rFont val="Calibri"/>
        <family val="2"/>
        <scheme val="minor"/>
      </rPr>
      <t>Ratios used to allocate cost  by customer class on FERC account level.</t>
    </r>
  </si>
  <si>
    <r>
      <rPr>
        <b/>
        <sz val="12"/>
        <color theme="1"/>
        <rFont val="Calibri"/>
        <family val="2"/>
        <scheme val="minor"/>
      </rPr>
      <t xml:space="preserve">Tab D - Summary of Adjustments: </t>
    </r>
    <r>
      <rPr>
        <sz val="12"/>
        <color theme="1"/>
        <rFont val="Calibri"/>
        <family val="2"/>
        <scheme val="minor"/>
      </rPr>
      <t xml:space="preserve"> Summary of all adjustments accounted in the revenue requirement model.</t>
    </r>
  </si>
  <si>
    <r>
      <rPr>
        <b/>
        <sz val="12"/>
        <color theme="1"/>
        <rFont val="Calibri"/>
        <family val="2"/>
        <scheme val="minor"/>
      </rPr>
      <t xml:space="preserve">Tab E - Summary of Results: </t>
    </r>
    <r>
      <rPr>
        <sz val="12"/>
        <color theme="1"/>
        <rFont val="Calibri"/>
        <family val="2"/>
        <scheme val="minor"/>
      </rPr>
      <t xml:space="preserve"> Summary of revenue requirement model results.</t>
    </r>
  </si>
  <si>
    <t>Instructions</t>
  </si>
  <si>
    <t>Fill out every tab with the appropriate information.</t>
  </si>
  <si>
    <t>Add as many columns as necessary to tabs A, B, C, and E.</t>
  </si>
  <si>
    <t>If a FERC account is not used, please leave it blank. Please do not delete any unused rows.</t>
  </si>
  <si>
    <t xml:space="preserve">If a FERC account is not included in the templates, please contact Staff immediately. </t>
  </si>
  <si>
    <t>Special note:</t>
  </si>
  <si>
    <t>Account 870 has been moved from the transmission to distribution grouping. Please functionalize account 870 as distribution. Please request an on-going exemption for this account, and only this account, to functionalize as distribution until the WACs have been updated.</t>
  </si>
  <si>
    <t>Most Current Version as of:</t>
  </si>
  <si>
    <t>January 2024</t>
  </si>
  <si>
    <t>Check NOI</t>
  </si>
  <si>
    <t>Check Rate Base</t>
  </si>
  <si>
    <t>Tab A - Revenue Requirement Cross-Reference</t>
  </si>
  <si>
    <t>A</t>
  </si>
  <si>
    <t>B</t>
  </si>
  <si>
    <t>C</t>
  </si>
  <si>
    <t>RESTATING</t>
  </si>
  <si>
    <t>DEC 23 PROFORMA</t>
  </si>
  <si>
    <t>Line No.</t>
  </si>
  <si>
    <t>FERC Acct #</t>
  </si>
  <si>
    <t>Total Washington CBR/ROO</t>
  </si>
  <si>
    <t>REVENUES AND EXPENSES</t>
  </si>
  <si>
    <t>PASS-THROUGH REVENUE &amp; EXPENSE</t>
  </si>
  <si>
    <t>TEMPERATURE NORMALIZATION</t>
  </si>
  <si>
    <t>FEDERAL INCOME TAX</t>
  </si>
  <si>
    <t>TAX BENEFIT OF INTEREST</t>
  </si>
  <si>
    <t>BAD DEBTS</t>
  </si>
  <si>
    <t>RATE CASE EXPENSE</t>
  </si>
  <si>
    <t xml:space="preserve">EXCISE TAX </t>
  </si>
  <si>
    <t>EMPLOYEE INSURANCE</t>
  </si>
  <si>
    <t>INJURIES &amp; DAMAGES</t>
  </si>
  <si>
    <t>INCENTIVE PAY</t>
  </si>
  <si>
    <t>INVESTMENT PLAN</t>
  </si>
  <si>
    <t>INTEREST ON  CUSTOMER DEPOSITS</t>
  </si>
  <si>
    <t>PROPERTY AND LIAB INSURANCE</t>
  </si>
  <si>
    <t>DEFERRED G/L ON PROPERTY SALES</t>
  </si>
  <si>
    <t>D&amp;O INSURANCE</t>
  </si>
  <si>
    <t>PENSION PLAN</t>
  </si>
  <si>
    <t>WAGE INCREASE</t>
  </si>
  <si>
    <t>AMA TO EOP RATE BASE</t>
  </si>
  <si>
    <t>UPDATE DEPR RATES</t>
  </si>
  <si>
    <t>WUTC FILING FEE</t>
  </si>
  <si>
    <t>PRO FORMA O&amp;M</t>
  </si>
  <si>
    <t>REMOVE AMR PLANT AND DEPRECIATION</t>
  </si>
  <si>
    <t>AMI PLANT AND DEFERRAL</t>
  </si>
  <si>
    <t>ENVIRONMENTAL REMEDIATION</t>
  </si>
  <si>
    <t>ESTIMATED PLANT RETIREMENT RATE BASE</t>
  </si>
  <si>
    <t>TEST YEAR PLANT ROLL FORWARD</t>
  </si>
  <si>
    <t>PROVISIONAL PROFORMA RETIREMENT DEPRECIATION</t>
  </si>
  <si>
    <t>PROGRAMMATIC PROVISIONAL PROFORMA</t>
  </si>
  <si>
    <t>CUSTOMER DRIVEN PROGRAMMATIC PROVISIONAL PROFORMA</t>
  </si>
  <si>
    <t>SPECIFIC PROVISIONAL PROFORMA</t>
  </si>
  <si>
    <t>REMOVE TEST YEAR DEFERRALS</t>
  </si>
  <si>
    <t>REGULATORY FILING FEE DEFERRAL</t>
  </si>
  <si>
    <t>PFG</t>
  </si>
  <si>
    <t>LTIP</t>
  </si>
  <si>
    <t>TACOMA LNG PLANT DEFERRAL</t>
  </si>
  <si>
    <t>GAS REGULATORY ASSETS &amp; LIAB</t>
  </si>
  <si>
    <t>REMOVAL OF TACOMA LNG DISTRIBUTION UPGRADE</t>
  </si>
  <si>
    <t>OPEN</t>
  </si>
  <si>
    <t>Total Restating Adjustments</t>
  </si>
  <si>
    <t>ESTIMATED PLANT RETIREMENTS RATE BASE</t>
  </si>
  <si>
    <t>PROVISIONAL PROFORMA RETIREMENTS DEPRECIATION</t>
  </si>
  <si>
    <t>SPECIFIC  PROVISIONAL PROFORMA</t>
  </si>
  <si>
    <t>PROJECTED PROVISIONAL PROFORMA</t>
  </si>
  <si>
    <t>TACOMA LNG PLANT AND DEFERRAL - REMOVAL</t>
  </si>
  <si>
    <t>Total Proforma Adjustments</t>
  </si>
  <si>
    <t>Total Proforma and Restating Adjustments</t>
  </si>
  <si>
    <t>Subtotal Proforma Results of Operations</t>
  </si>
  <si>
    <t>Adjustment number</t>
  </si>
  <si>
    <t>Sum of restating adjustments</t>
  </si>
  <si>
    <t>Sum of proforma adjustments</t>
  </si>
  <si>
    <t>Natural Gas operating revenues</t>
  </si>
  <si>
    <t>Residential sales</t>
  </si>
  <si>
    <t>Commercial and industrial sales</t>
  </si>
  <si>
    <t>Other sales to public authorities</t>
  </si>
  <si>
    <t>Interdepartmental sales</t>
  </si>
  <si>
    <t>Intracompany transfers</t>
  </si>
  <si>
    <t>Total sales to ultimate customers</t>
  </si>
  <si>
    <t>Sales for resale</t>
  </si>
  <si>
    <t>Total sales of gas</t>
  </si>
  <si>
    <t>Provision for rate refunds</t>
  </si>
  <si>
    <t>Total revenues net of provision for rate refunds</t>
  </si>
  <si>
    <t>Revenues from transportation of gas of others through gathering facilities</t>
  </si>
  <si>
    <t>Revenues from transportation of gas of others through transmission facilities</t>
  </si>
  <si>
    <t>Revenues from transportation of gas of others through distribution facilities</t>
  </si>
  <si>
    <t>Total revenues from transportation of gas</t>
  </si>
  <si>
    <t>Revenues from storing gas of others</t>
  </si>
  <si>
    <t>Forfeited discounts</t>
  </si>
  <si>
    <t>Miscellaneous service revenues</t>
  </si>
  <si>
    <t>Sales of products extracted from natural gas</t>
  </si>
  <si>
    <t>Revenues from natural gas processed by others</t>
  </si>
  <si>
    <t>Incidental gasoline and oil sales</t>
  </si>
  <si>
    <t>Rent from gas property</t>
  </si>
  <si>
    <t>Interdepartmental rents</t>
  </si>
  <si>
    <t>Other gas revenues</t>
  </si>
  <si>
    <t>Total other operating revenues</t>
  </si>
  <si>
    <t>Total natural gas operating revenues</t>
  </si>
  <si>
    <t>Production expenses</t>
  </si>
  <si>
    <t>Manufactured gas production operation</t>
  </si>
  <si>
    <t>Steam expenses</t>
  </si>
  <si>
    <t>Other power expenses</t>
  </si>
  <si>
    <t>Coke oven expenses</t>
  </si>
  <si>
    <t>Producer gas expenses</t>
  </si>
  <si>
    <t>Water gas generating expenses</t>
  </si>
  <si>
    <t>Oil gas generating expenses</t>
  </si>
  <si>
    <t>Liquefied petroleum gas expenses</t>
  </si>
  <si>
    <t>Other process production expenses</t>
  </si>
  <si>
    <t>Fuel under coke ovens</t>
  </si>
  <si>
    <t>Producer gas fuel</t>
  </si>
  <si>
    <t>Water gas generator fuel</t>
  </si>
  <si>
    <t>Fuel for oil gas</t>
  </si>
  <si>
    <t>Fuel for liquefied petroleum gas process</t>
  </si>
  <si>
    <t>Other gas fuels</t>
  </si>
  <si>
    <t>Coal carbonized in coke ovens</t>
  </si>
  <si>
    <t>Oil for water gas</t>
  </si>
  <si>
    <t>Oil for oil gas</t>
  </si>
  <si>
    <t>Liquefied petroleum gas</t>
  </si>
  <si>
    <t>Raw materials for other gas processes</t>
  </si>
  <si>
    <t>Residuals expenses</t>
  </si>
  <si>
    <t>Residuals produced—credit</t>
  </si>
  <si>
    <t>Purification expenses</t>
  </si>
  <si>
    <t>Gas mixing expenses</t>
  </si>
  <si>
    <t>Duplicate charges—credit</t>
  </si>
  <si>
    <t>Miscellaneous production expenses</t>
  </si>
  <si>
    <t>Rents</t>
  </si>
  <si>
    <t>Maintenance supervision and engineering</t>
  </si>
  <si>
    <t>Maintenance of structures and improvements</t>
  </si>
  <si>
    <t>Maintenance of production equipment</t>
  </si>
  <si>
    <t>Total manufactured gas production expenses</t>
  </si>
  <si>
    <t>Natural gas well head purchases</t>
  </si>
  <si>
    <t>Natural gas well head purchases, intracompany transfers</t>
  </si>
  <si>
    <t>Natural gas field line purchases</t>
  </si>
  <si>
    <t>Natural gas gasoline plant outlet purchases</t>
  </si>
  <si>
    <t>Natural gas transmission line purchases</t>
  </si>
  <si>
    <t>Natural gas city gate purchases</t>
  </si>
  <si>
    <t>Liquefied natural gas purchases</t>
  </si>
  <si>
    <t>Other gas purchases</t>
  </si>
  <si>
    <t>Purchased gas cost adjustments</t>
  </si>
  <si>
    <t>Exchange gas</t>
  </si>
  <si>
    <t>Well expenses—Purchased gas.</t>
  </si>
  <si>
    <t>Operation of purchased gas measuring stations.</t>
  </si>
  <si>
    <t>Maintenance of purchased gas measuring stations.</t>
  </si>
  <si>
    <t>Purchased gas calculations expenses.</t>
  </si>
  <si>
    <t>Other purchased gas expenses.</t>
  </si>
  <si>
    <t>Gas withdrawn from storage—debit</t>
  </si>
  <si>
    <t>Gas delivered to storage—credit</t>
  </si>
  <si>
    <t>Withdrawals of liquefied natural gas held for processing—debt</t>
  </si>
  <si>
    <t>Deliveries of natural gas for processing—credit</t>
  </si>
  <si>
    <t>Gas used for compressor station fuel—credit</t>
  </si>
  <si>
    <t>Gas used for products extraction—credit</t>
  </si>
  <si>
    <t>Gas used for other utility operations—credit</t>
  </si>
  <si>
    <t>Other gas supply expenses</t>
  </si>
  <si>
    <t>Total other gas supply expenses</t>
  </si>
  <si>
    <t>Total production expenses</t>
  </si>
  <si>
    <t xml:space="preserve"> Natural Gas Storage, Terminaling and Processing Expenses</t>
  </si>
  <si>
    <t>Operation supervision and engineering</t>
  </si>
  <si>
    <t>Maps and records</t>
  </si>
  <si>
    <t>Wells expenses</t>
  </si>
  <si>
    <t>Lines expenses</t>
  </si>
  <si>
    <t>Compressor station expenses</t>
  </si>
  <si>
    <t>Compressor station fuel and power</t>
  </si>
  <si>
    <t>Measuring and regulating station expenses</t>
  </si>
  <si>
    <t>Exploration and development</t>
  </si>
  <si>
    <t>Gas losses</t>
  </si>
  <si>
    <t>Other expenses</t>
  </si>
  <si>
    <t>Storage well royalties</t>
  </si>
  <si>
    <t>Total underground storage expenses - operation</t>
  </si>
  <si>
    <t>Maintenance of reservoirs and wells</t>
  </si>
  <si>
    <t>Maintenance of lines</t>
  </si>
  <si>
    <t>Maintenance of compressor station equipment</t>
  </si>
  <si>
    <t>Maintenance of measuring and regulating station equipment</t>
  </si>
  <si>
    <t>Maintenance of purification equipment</t>
  </si>
  <si>
    <t>Maintenance of other equipment</t>
  </si>
  <si>
    <t>Total underground storage expenses - maintenance</t>
  </si>
  <si>
    <t>Operation labor and expenses</t>
  </si>
  <si>
    <t>Fuel</t>
  </si>
  <si>
    <t>Power</t>
  </si>
  <si>
    <t>Total other storage expenses - operation</t>
  </si>
  <si>
    <t>Maintenance of gas holders</t>
  </si>
  <si>
    <t>Maintenance of liquefaction equipment</t>
  </si>
  <si>
    <t>Maintenance of vaporizing equipment</t>
  </si>
  <si>
    <t>Maintenance of compressor equipment</t>
  </si>
  <si>
    <t>Maintenance of measuring and regulating equipment</t>
  </si>
  <si>
    <t>Total other storage expenses - maintenance</t>
  </si>
  <si>
    <t> Operation supervision and engineering</t>
  </si>
  <si>
    <t xml:space="preserve"> 8462 - Gas LNG Other Expenses - not included in the original template</t>
  </si>
  <si>
    <t>Total liquefied natural gas terminaling and processing expenses - operation</t>
  </si>
  <si>
    <t>Total natural gas storage, terminaling, and processing expenses</t>
  </si>
  <si>
    <t>Transmission expenses</t>
  </si>
  <si>
    <t>System control and load dispatching</t>
  </si>
  <si>
    <t>Communication system expenses</t>
  </si>
  <si>
    <t>Compressor station labor and expenses</t>
  </si>
  <si>
    <t>Gas for compressor station fuel</t>
  </si>
  <si>
    <t>Other fuel and power for compressor stations</t>
  </si>
  <si>
    <t>Mains expenses</t>
  </si>
  <si>
    <t>Transmission and compression of gas by others</t>
  </si>
  <si>
    <t>Total transmission expenses - operation</t>
  </si>
  <si>
    <t>Maintenance of mains</t>
  </si>
  <si>
    <t>Maintenance of communication equipment</t>
  </si>
  <si>
    <t>Total transmission expenses - maintenance</t>
  </si>
  <si>
    <t>Total transmission expenses</t>
  </si>
  <si>
    <t>Distribution expenses</t>
  </si>
  <si>
    <t>Distribution load dispatching</t>
  </si>
  <si>
    <t>Compressor station fuel and power (major only)</t>
  </si>
  <si>
    <t>Mains and services expenses</t>
  </si>
  <si>
    <t>Measuring and regulating station expenses—general</t>
  </si>
  <si>
    <t>Measuring and regulating station expenses—industrial</t>
  </si>
  <si>
    <t>Measuring and regulating station expenses—city gate check stations</t>
  </si>
  <si>
    <t>Meter and house regulator expenses</t>
  </si>
  <si>
    <t>Customer installations expenses</t>
  </si>
  <si>
    <t>Total distribution expenses - operation</t>
  </si>
  <si>
    <t>Maintenance of measuring and regulating station equipment—general</t>
  </si>
  <si>
    <t>Maintenance of measuring and regulating station equipment—industrial</t>
  </si>
  <si>
    <t>Maintenance of measuring and regulating station equipment—city gate</t>
  </si>
  <si>
    <t>Maintenance of services</t>
  </si>
  <si>
    <t>Maintenance of meters and house regulators</t>
  </si>
  <si>
    <t>Total distribution expenses - maintenance</t>
  </si>
  <si>
    <t>Total distribution expenses</t>
  </si>
  <si>
    <t>Customer account expenses</t>
  </si>
  <si>
    <t xml:space="preserve">Supervision </t>
  </si>
  <si>
    <t>Meter reading expenses</t>
  </si>
  <si>
    <t>Customer records and collection expenses</t>
  </si>
  <si>
    <t>Uncollectible accounts</t>
  </si>
  <si>
    <t xml:space="preserve">Miscellaneous customer accounts expenses </t>
  </si>
  <si>
    <t>Total customer account expenses</t>
  </si>
  <si>
    <t>Customer service and informational expenses</t>
  </si>
  <si>
    <t xml:space="preserve">Customer assistance expenses </t>
  </si>
  <si>
    <t xml:space="preserve">Informational and instructional advertising expenses </t>
  </si>
  <si>
    <t>Miscellaneous customer service and informational expenses</t>
  </si>
  <si>
    <t>Total customer service and informational expenses</t>
  </si>
  <si>
    <t>Sales expenses</t>
  </si>
  <si>
    <t>Supervision</t>
  </si>
  <si>
    <t>Demonstrating and selling expenses</t>
  </si>
  <si>
    <t>Advertising expenses</t>
  </si>
  <si>
    <t>Miscellaneous sales expenses</t>
  </si>
  <si>
    <t>Total sales expenses</t>
  </si>
  <si>
    <t>Administrative and general expenses</t>
  </si>
  <si>
    <t>Administrative and general salaries</t>
  </si>
  <si>
    <t>Office supplies and expenses</t>
  </si>
  <si>
    <t>Administrative expenses transferred—Credit</t>
  </si>
  <si>
    <t>Outside services employed</t>
  </si>
  <si>
    <t>Property insurance</t>
  </si>
  <si>
    <t>Injuries and damages</t>
  </si>
  <si>
    <t>Employee pensions and benefits</t>
  </si>
  <si>
    <t>Franchise requirements</t>
  </si>
  <si>
    <t>Regulatory commission expenses</t>
  </si>
  <si>
    <t>Duplicate charges—Credit</t>
  </si>
  <si>
    <t>General advertising expenses</t>
  </si>
  <si>
    <t>Miscellaneous general expenses</t>
  </si>
  <si>
    <t>Maintenance of general plant</t>
  </si>
  <si>
    <t>Total administrative and general expenses</t>
  </si>
  <si>
    <t>Depreciation expenses</t>
  </si>
  <si>
    <t>Depreciation expense production</t>
  </si>
  <si>
    <t xml:space="preserve">Depreciation expense storage and terminaling </t>
  </si>
  <si>
    <t>Depreciation expense transmission</t>
  </si>
  <si>
    <t>Depreciation expense distribution</t>
  </si>
  <si>
    <t>Depreciation expense general plant</t>
  </si>
  <si>
    <t>Depreciation expense common</t>
  </si>
  <si>
    <t>Depreciation expense for asset retirement obligation  production</t>
  </si>
  <si>
    <t>Depreciation expense for asset retirement obligation  storage and terminaling</t>
  </si>
  <si>
    <t>Depreciation expense for asset retirement obligation  transmission</t>
  </si>
  <si>
    <t>Depreciation expense for asset retirement obligation  distribution</t>
  </si>
  <si>
    <t>Depreciation expense for asset retirement obligation  general plant</t>
  </si>
  <si>
    <t>Depreciation expense for asset retirement obligation  common</t>
  </si>
  <si>
    <t>Total depreciation expenses</t>
  </si>
  <si>
    <t>Amortization expenses</t>
  </si>
  <si>
    <t>Amortization and depletion of producing natural gas land and land</t>
  </si>
  <si>
    <t>Amortization of underground storage land and land rights</t>
  </si>
  <si>
    <t>Amortization of other limited-term gas plant</t>
  </si>
  <si>
    <t>Amortization of other gas plant</t>
  </si>
  <si>
    <t>Amortization of gas plant acquisition adjustments</t>
  </si>
  <si>
    <t>Amortization of property losses, unrecovered plant and regulatory</t>
  </si>
  <si>
    <t>Amortization of conversion expense</t>
  </si>
  <si>
    <t>Total amortization expenses</t>
  </si>
  <si>
    <t>Regulatory debits and credits</t>
  </si>
  <si>
    <t>Regulatory debits</t>
  </si>
  <si>
    <t xml:space="preserve">Regulatory credits </t>
  </si>
  <si>
    <t>Total regulatory debits and credits</t>
  </si>
  <si>
    <t>Taxes</t>
  </si>
  <si>
    <t xml:space="preserve">Taxes other than income </t>
  </si>
  <si>
    <t>Income Taxes - federal taxes utility operating income</t>
  </si>
  <si>
    <t>Income Taxes - other taxes utility operating income</t>
  </si>
  <si>
    <t>Provision for deferred income taxes—credit, utility operating income</t>
  </si>
  <si>
    <t>Investment Tax credit Adj.</t>
  </si>
  <si>
    <t>Total taxes</t>
  </si>
  <si>
    <t>Various utility operating income items</t>
  </si>
  <si>
    <t>Gains from disposition of utility plant</t>
  </si>
  <si>
    <t>Losses from disposition of utility plant</t>
  </si>
  <si>
    <t>Revenues from natural gas plant leased to others</t>
  </si>
  <si>
    <t>Expenses of natural gas plant leased to others</t>
  </si>
  <si>
    <t>Other utility operating income</t>
  </si>
  <si>
    <t>Accretion expense</t>
  </si>
  <si>
    <t>Total various utility operating income items</t>
  </si>
  <si>
    <t>Total natural gas operating expenses</t>
  </si>
  <si>
    <t>Net Operating Income = natural gas operating revenues - natural gas operating expenses</t>
  </si>
  <si>
    <t>Natural gas plant in service</t>
  </si>
  <si>
    <t>Organization</t>
  </si>
  <si>
    <t>Franchises and consents</t>
  </si>
  <si>
    <t>Miscellaneous intangible plant</t>
  </si>
  <si>
    <t>o</t>
  </si>
  <si>
    <t xml:space="preserve">Total intangible plant </t>
  </si>
  <si>
    <t>Land and land rights</t>
  </si>
  <si>
    <t>Structures and improvements</t>
  </si>
  <si>
    <t>Liquefied petroleum gas equipment</t>
  </si>
  <si>
    <t>Other equipment</t>
  </si>
  <si>
    <t>Asset retirement costs for manufactured gas production plant</t>
  </si>
  <si>
    <t>Total manufactured gas production plant</t>
  </si>
  <si>
    <t>Land</t>
  </si>
  <si>
    <t>Rights-of-way</t>
  </si>
  <si>
    <t>Wells</t>
  </si>
  <si>
    <t>Storage leaseholds and rights</t>
  </si>
  <si>
    <t>Reservoirs</t>
  </si>
  <si>
    <t>Nonrecoverable natural gas</t>
  </si>
  <si>
    <t>Lines</t>
  </si>
  <si>
    <t>Compressor station equipment</t>
  </si>
  <si>
    <t>Measuring and regulating equipment</t>
  </si>
  <si>
    <t>Purification equipment</t>
  </si>
  <si>
    <t>Asset retirement costs for underground storage plant</t>
  </si>
  <si>
    <t xml:space="preserve">Total underground storage plant </t>
  </si>
  <si>
    <t>Gas holders</t>
  </si>
  <si>
    <t>Liquefaction Equipment</t>
  </si>
  <si>
    <t>Vaporizing Equipment</t>
  </si>
  <si>
    <t>Compressor Equipment</t>
  </si>
  <si>
    <t>Measuring and Regulating Equipment</t>
  </si>
  <si>
    <t>Other Equipment</t>
  </si>
  <si>
    <t>Asset Retirement Costs for Other Storage Plant</t>
  </si>
  <si>
    <t xml:space="preserve">Total other storage plant </t>
  </si>
  <si>
    <t>Land and Land Rights</t>
  </si>
  <si>
    <t>Structures and Improvements</t>
  </si>
  <si>
    <t>LNG Processing Terminal Equipment</t>
  </si>
  <si>
    <t>LNG Transportation Equipment</t>
  </si>
  <si>
    <t>Compressor Station Equipment</t>
  </si>
  <si>
    <t>Communications Equipment</t>
  </si>
  <si>
    <t>Asset Retirement Costs for LNG Processing Plant</t>
  </si>
  <si>
    <t>Total base load liquefied natural gas terminaling and processing plant</t>
  </si>
  <si>
    <t>Mains</t>
  </si>
  <si>
    <t>Measuring and regulating station equipment</t>
  </si>
  <si>
    <t>Communication equipment</t>
  </si>
  <si>
    <t>Asset retirement costs for transmission plant</t>
  </si>
  <si>
    <t xml:space="preserve">Total transmission plant </t>
  </si>
  <si>
    <t xml:space="preserve"> Easements</t>
  </si>
  <si>
    <t>Measuring and regulating station equipment—general</t>
  </si>
  <si>
    <t>Measuring and regulating station equipment—city gate check stations</t>
  </si>
  <si>
    <t>Services</t>
  </si>
  <si>
    <t>Meters</t>
  </si>
  <si>
    <t>Meter installations</t>
  </si>
  <si>
    <t>House regulators</t>
  </si>
  <si>
    <t>House regulatory installations</t>
  </si>
  <si>
    <t>Industrial measuring and regulating station equipment</t>
  </si>
  <si>
    <t>Other property on customers' premises</t>
  </si>
  <si>
    <t>Asset retirement costs for distribution plant</t>
  </si>
  <si>
    <t xml:space="preserve">Total distribution plant </t>
  </si>
  <si>
    <t>Office furniture and equipment</t>
  </si>
  <si>
    <t xml:space="preserve"> Computer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</si>
  <si>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</si>
  <si>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</si>
  <si>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</si>
  <si>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</si>
  <si>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</si>
  <si>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Miscellaneous equipment</t>
  </si>
  <si>
    <t xml:space="preserve">Other tangible property </t>
  </si>
  <si>
    <t>Asset retirement costs for general plant</t>
  </si>
  <si>
    <t xml:space="preserve">Total general plant </t>
  </si>
  <si>
    <t>Total natural gas plant in service</t>
  </si>
  <si>
    <t>Property under capital leases</t>
  </si>
  <si>
    <t xml:space="preserve">Intangible plant </t>
  </si>
  <si>
    <r>
      <t>Production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plant</t>
    </r>
  </si>
  <si>
    <t>Natural gas storage and processing plant</t>
  </si>
  <si>
    <t xml:space="preserve">Transmission plant </t>
  </si>
  <si>
    <t xml:space="preserve">Distribution plant </t>
  </si>
  <si>
    <t xml:space="preserve">General plant </t>
  </si>
  <si>
    <t>Total property under capital leases</t>
  </si>
  <si>
    <t>Gas plant purchased or sold</t>
  </si>
  <si>
    <t>Total gas plant purchased or sold</t>
  </si>
  <si>
    <t>Gas plant leased to others</t>
  </si>
  <si>
    <t>Production plant</t>
  </si>
  <si>
    <t>Total gas plant leased to others</t>
  </si>
  <si>
    <t>Gas plant held for future use</t>
  </si>
  <si>
    <t>Total natural gas plant for future use</t>
  </si>
  <si>
    <t>Completed construction not classified</t>
  </si>
  <si>
    <t>Total completed construction not classified</t>
  </si>
  <si>
    <t>Construction work in progress</t>
  </si>
  <si>
    <t>Total construction work in progress</t>
  </si>
  <si>
    <t>Land and land rights - 304</t>
  </si>
  <si>
    <t>Structures and improvements - 305</t>
  </si>
  <si>
    <t>Liquefied petroleum gas equipment - 311</t>
  </si>
  <si>
    <t>Other equipment - 320</t>
  </si>
  <si>
    <t>Asset retirement costs for manufactured gas production plant - 321</t>
  </si>
  <si>
    <t>Total production plant</t>
  </si>
  <si>
    <t>Land -350.1</t>
  </si>
  <si>
    <t>Rights-of-way - 350.2</t>
  </si>
  <si>
    <t>Structures and improvements - 351</t>
  </si>
  <si>
    <t>Wells - 352</t>
  </si>
  <si>
    <t>Storage leaseholds and rights - 352.1</t>
  </si>
  <si>
    <t>Reservoirs - 352.2</t>
  </si>
  <si>
    <t>Nonrecoverable natural gas - 352.3</t>
  </si>
  <si>
    <t>Lines - 353</t>
  </si>
  <si>
    <t>Compressor station equipment - 354</t>
  </si>
  <si>
    <t>Measuring and regulating equipment - 355</t>
  </si>
  <si>
    <t>Purification equipment - 356</t>
  </si>
  <si>
    <t>Other equipment - 357</t>
  </si>
  <si>
    <t>Asset retirement costs for underground storage plant - 358</t>
  </si>
  <si>
    <t>Land and land rights - 360</t>
  </si>
  <si>
    <t>Structures and improvements - 361</t>
  </si>
  <si>
    <t>Gas holders - 362</t>
  </si>
  <si>
    <t>Purification equipment - 363</t>
  </si>
  <si>
    <t>Liquefaction Equipment - 363.1</t>
  </si>
  <si>
    <t>Vaporizing Equipment - 363.2</t>
  </si>
  <si>
    <t>Compressor Equipment - 363.3</t>
  </si>
  <si>
    <t>Measuring and Regulating Equipment - 363.4</t>
  </si>
  <si>
    <t>Other Equipment - 363.5</t>
  </si>
  <si>
    <t>Asset Retirement Costs for Other Storage Plant - 363.6</t>
  </si>
  <si>
    <t>Land and Land Rights - 364.1</t>
  </si>
  <si>
    <t>Structures and Improvements - 364.2</t>
  </si>
  <si>
    <t>LNG Processing Terminal Equipment - 364.3</t>
  </si>
  <si>
    <t>LNG Transportation Equipment - 364.4</t>
  </si>
  <si>
    <t>Measuring and Regulating Equipment - 364.5</t>
  </si>
  <si>
    <t>Compressor Station Equipment - 364.6</t>
  </si>
  <si>
    <t>Communications Equipment - 364.7</t>
  </si>
  <si>
    <t>Other Equipment - 364.8</t>
  </si>
  <si>
    <t>Asset Retirement Costs for LNG Processing Plant - 364.9</t>
  </si>
  <si>
    <t>Total natural gas storage and processing plant</t>
  </si>
  <si>
    <t>Land and land rights - 365.1</t>
  </si>
  <si>
    <t>Rights-of-way - 365.2</t>
  </si>
  <si>
    <t>Structures and improvements - 366</t>
  </si>
  <si>
    <t>Mains - 367</t>
  </si>
  <si>
    <t>Compressor station equipment - 368</t>
  </si>
  <si>
    <t>Measuring and regulating station equipment - 369</t>
  </si>
  <si>
    <t>Communication equipment - 370</t>
  </si>
  <si>
    <t>Other equipment - 371</t>
  </si>
  <si>
    <t>Asset retirement costs for transmission plant - 372</t>
  </si>
  <si>
    <t>Land and land rights - 374</t>
  </si>
  <si>
    <t>Structures and improvements - 375</t>
  </si>
  <si>
    <t>Mains - 376</t>
  </si>
  <si>
    <t>Compressor station equipment - 377</t>
  </si>
  <si>
    <t>Measuring and regulating station equipment—general - 378</t>
  </si>
  <si>
    <t>Measuring and reg. station equip.—city gate check stations - 379</t>
  </si>
  <si>
    <t>Services - 380</t>
  </si>
  <si>
    <t>Meters - 381</t>
  </si>
  <si>
    <t>Meter installations - 382</t>
  </si>
  <si>
    <t>House regulators - 383</t>
  </si>
  <si>
    <t>House regulatory installations - 384</t>
  </si>
  <si>
    <t>Industrial measuring and regulating station equipment - 385</t>
  </si>
  <si>
    <t>Other property on customers' premises - 386</t>
  </si>
  <si>
    <t>Other equipment - 387</t>
  </si>
  <si>
    <t>Asset retirement costs for distribution plant - 388</t>
  </si>
  <si>
    <t>Land and land rights - 389</t>
  </si>
  <si>
    <t>Structures and improvements - 390</t>
  </si>
  <si>
    <t>Office furniture and equipment - 391</t>
  </si>
  <si>
    <t>Transportation equipment - 392</t>
  </si>
  <si>
    <t>Stores equipment - 393</t>
  </si>
  <si>
    <t>Tools, shop and garage equipment - 394</t>
  </si>
  <si>
    <t>Laboratory equipment - 395</t>
  </si>
  <si>
    <t>Power operated equipment - 396</t>
  </si>
  <si>
    <t>Communication equipment - 397</t>
  </si>
  <si>
    <t>Miscellaneous equipment - 398</t>
  </si>
  <si>
    <t>Other tangible property - 399</t>
  </si>
  <si>
    <t>Asset retirement costs for general plant - 399.1</t>
  </si>
  <si>
    <t>RWIP/COR/Salvage</t>
  </si>
  <si>
    <t>Total accumulated provision for depreciation of natural gas utility plant</t>
  </si>
  <si>
    <t>Accumulated provision for amortization of natural gas utility plant</t>
  </si>
  <si>
    <t>Natural gas plant acquisition adjustments</t>
  </si>
  <si>
    <t>Total natural gas plant acquisition adjustments</t>
  </si>
  <si>
    <t>Accumulated provision for asset acquisition adjustments</t>
  </si>
  <si>
    <t>Total accumulated provision for asset acquisition adjustments</t>
  </si>
  <si>
    <t>Natural Gas</t>
  </si>
  <si>
    <t>Gas stored - base gas</t>
  </si>
  <si>
    <t>System balancing gas</t>
  </si>
  <si>
    <t>Gas stored in reservoirs and pipelines - noncurrent</t>
  </si>
  <si>
    <t>Gas owed to system gas</t>
  </si>
  <si>
    <t>Total natural gas</t>
  </si>
  <si>
    <t xml:space="preserve"> Total net plant</t>
  </si>
  <si>
    <t>Prepayments</t>
  </si>
  <si>
    <t>Total prepayments</t>
  </si>
  <si>
    <t>Total current and accrued assets</t>
  </si>
  <si>
    <t>Deferred debits</t>
  </si>
  <si>
    <t>Other regulatory assets</t>
  </si>
  <si>
    <t>Miscellaneous deferred debits</t>
  </si>
  <si>
    <t>Clearing Account</t>
  </si>
  <si>
    <t>Accumulated deferred income taxes</t>
  </si>
  <si>
    <t>Total deferred debits</t>
  </si>
  <si>
    <t>Other non current liabilities</t>
  </si>
  <si>
    <t>Accumulated provision for property insurance</t>
  </si>
  <si>
    <t>Accumulated provision for injuries and damages</t>
  </si>
  <si>
    <t>Accumulated provision for pensions and benefits</t>
  </si>
  <si>
    <t>Accumulated miscellaneous operating provisions</t>
  </si>
  <si>
    <t>Accumulated provision for rate refunds</t>
  </si>
  <si>
    <t>Asset retirement obligations</t>
  </si>
  <si>
    <t>Total other non current liabilities</t>
  </si>
  <si>
    <t>Customer deposits</t>
  </si>
  <si>
    <t>Total current and accrued liabilities</t>
  </si>
  <si>
    <t>Deferred  credits</t>
  </si>
  <si>
    <t>Other deferred credits</t>
  </si>
  <si>
    <t>Accumulated deferred income taxes—accelerated amortization property</t>
  </si>
  <si>
    <t>Accumulated deferred income taxes—other property</t>
  </si>
  <si>
    <t>Accumulated deferred income taxes—other</t>
  </si>
  <si>
    <t>Accumulated deferred investment tax credits</t>
  </si>
  <si>
    <t>Customer advances for construction</t>
  </si>
  <si>
    <t>Other regulatory liabilities</t>
  </si>
  <si>
    <t>Total deferred credits</t>
  </si>
  <si>
    <t>Working capital allowance</t>
  </si>
  <si>
    <t>N/A</t>
  </si>
  <si>
    <t>Total working capital allowance</t>
  </si>
  <si>
    <t>Total rate base</t>
  </si>
  <si>
    <t xml:space="preserve">   Revenue Requirement Impact</t>
  </si>
  <si>
    <t xml:space="preserve">   Change in rate base</t>
  </si>
  <si>
    <t>ROR</t>
  </si>
  <si>
    <t>Tab B - Cost of Service Results</t>
  </si>
  <si>
    <t>D</t>
  </si>
  <si>
    <t>E</t>
  </si>
  <si>
    <t>F</t>
  </si>
  <si>
    <t>G</t>
  </si>
  <si>
    <t>H</t>
  </si>
  <si>
    <t>I</t>
  </si>
  <si>
    <t>J</t>
  </si>
  <si>
    <t>K</t>
  </si>
  <si>
    <t>Total</t>
  </si>
  <si>
    <t>Gas LNG Other Expenses</t>
  </si>
  <si>
    <t>Easements</t>
  </si>
  <si>
    <t>Computer Equipment</t>
  </si>
  <si>
    <t>Other tangible property</t>
  </si>
  <si>
    <t>Accumulated provision for depreciation of natural gas utility plant</t>
  </si>
  <si>
    <t>Organization - 301</t>
  </si>
  <si>
    <t>Franchises and consents - 302</t>
  </si>
  <si>
    <t>Miscellaneous intangible plant - 303</t>
  </si>
  <si>
    <t>Easements - 374.2</t>
  </si>
  <si>
    <t>Computer Equipment - 391.2</t>
  </si>
  <si>
    <t>n/a</t>
  </si>
  <si>
    <t>Tab C - Cost of Service Allocation Factors</t>
  </si>
  <si>
    <t>L</t>
  </si>
  <si>
    <t>M</t>
  </si>
  <si>
    <t>N</t>
  </si>
  <si>
    <t>O</t>
  </si>
  <si>
    <t>P</t>
  </si>
  <si>
    <t>Costs</t>
  </si>
  <si>
    <t>Description</t>
  </si>
  <si>
    <t>Acronym</t>
  </si>
  <si>
    <t>Functionalization</t>
  </si>
  <si>
    <t>Classification</t>
  </si>
  <si>
    <t>Allocation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</si>
  <si>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</si>
  <si>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</si>
  <si>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</si>
  <si>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</si>
  <si>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</si>
  <si>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</si>
  <si>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Exclusive Interruptible (88T)</t>
  </si>
  <si>
    <t>Contracts</t>
  </si>
  <si>
    <t>TOTAL</t>
  </si>
  <si>
    <t>Customer Expenses</t>
  </si>
  <si>
    <t>Allocation of Account 903</t>
  </si>
  <si>
    <t>ACT_903</t>
  </si>
  <si>
    <t>Customer</t>
  </si>
  <si>
    <t>External Alloc</t>
  </si>
  <si>
    <t>All Mains Expenses</t>
  </si>
  <si>
    <t>Results of All Mains</t>
  </si>
  <si>
    <t>ALL_MAINS</t>
  </si>
  <si>
    <t>Various</t>
  </si>
  <si>
    <t>Sales Revenue</t>
  </si>
  <si>
    <t>Commercial &amp; Industrial Sales Revenue</t>
  </si>
  <si>
    <t>C&amp;I_REV</t>
  </si>
  <si>
    <t>Revenue</t>
  </si>
  <si>
    <t>Common Expenses</t>
  </si>
  <si>
    <t>Weather Normalized Volumes</t>
  </si>
  <si>
    <t>COM_1</t>
  </si>
  <si>
    <t>Common</t>
  </si>
  <si>
    <t>Commodity</t>
  </si>
  <si>
    <t>Weather Normalized Volumes (excl. Transportation)</t>
  </si>
  <si>
    <t>COM1XT</t>
  </si>
  <si>
    <t>Distribution Plant</t>
  </si>
  <si>
    <t>Demand</t>
  </si>
  <si>
    <t>Intangible Plant, Customer Expenses</t>
  </si>
  <si>
    <t>Average Customers</t>
  </si>
  <si>
    <t>CUST</t>
  </si>
  <si>
    <t>Other Rate Base</t>
  </si>
  <si>
    <t>Customer Deposit</t>
  </si>
  <si>
    <t>Cust_Deposit</t>
  </si>
  <si>
    <t>Customer Accounts</t>
  </si>
  <si>
    <t>CUSTACC</t>
  </si>
  <si>
    <t>Internal Alloc</t>
  </si>
  <si>
    <t>Customers (excl. transport)</t>
  </si>
  <si>
    <t>CUSTXT</t>
  </si>
  <si>
    <t>Cust. Adv. in Aid of Construction (# cust)</t>
  </si>
  <si>
    <t>DIR_252</t>
  </si>
  <si>
    <t>Distr. Plant - Services</t>
  </si>
  <si>
    <t>DIR_380</t>
  </si>
  <si>
    <t>Distribution Expenses</t>
  </si>
  <si>
    <t>Distribution Maintenance Expenses Labor</t>
  </si>
  <si>
    <t>DIST_ML</t>
  </si>
  <si>
    <t>Distribution Operation Expenses Labor</t>
  </si>
  <si>
    <t>DIST_OL</t>
  </si>
  <si>
    <t>DISTPT</t>
  </si>
  <si>
    <t>Varous</t>
  </si>
  <si>
    <t>Mains &amp; Services</t>
  </si>
  <si>
    <t>DMAINS_SERV</t>
  </si>
  <si>
    <t>General Plant, Common Expenses</t>
  </si>
  <si>
    <t>General Plant</t>
  </si>
  <si>
    <t>GENPLT</t>
  </si>
  <si>
    <t>Production Plant, Natural Gas Storage &amp; Processing Plant, LNG Plant, Other Rate Base, Natural Gas Storage &amp; Processing Expenses</t>
  </si>
  <si>
    <t>Incremental Winter Sales Throughput</t>
  </si>
  <si>
    <t>INCR_WNTR</t>
  </si>
  <si>
    <t>Intangible Plant</t>
  </si>
  <si>
    <t>INTGPLT</t>
  </si>
  <si>
    <t>Peak Day (excl. transport)</t>
  </si>
  <si>
    <t>LNGMAINS</t>
  </si>
  <si>
    <t>LNG Expenses</t>
  </si>
  <si>
    <t>LNG Plant</t>
  </si>
  <si>
    <t>LNGPLT</t>
  </si>
  <si>
    <t>Distribution Plant, Distribution Expenses</t>
  </si>
  <si>
    <t>Peak and Average for Mains</t>
  </si>
  <si>
    <t>MAINS</t>
  </si>
  <si>
    <t>Mains Plant</t>
  </si>
  <si>
    <t>MAINSPLT</t>
  </si>
  <si>
    <t>Meters &amp; House Regulators</t>
  </si>
  <si>
    <t>MRHREG</t>
  </si>
  <si>
    <t>Regulators - Acc 385</t>
  </si>
  <si>
    <t>MTRS_385</t>
  </si>
  <si>
    <t>Customer Meters - Acc 381</t>
  </si>
  <si>
    <t>MTRS_CUS</t>
  </si>
  <si>
    <t>Meters Installation - Acc 382</t>
  </si>
  <si>
    <t>MTRS_INST</t>
  </si>
  <si>
    <t>Other Rate Base, Common Expenses</t>
  </si>
  <si>
    <t>O&amp;M</t>
  </si>
  <si>
    <t>OM</t>
  </si>
  <si>
    <t>O&amp;M Labor</t>
  </si>
  <si>
    <t>OML</t>
  </si>
  <si>
    <t>Non-Firm Revenue</t>
  </si>
  <si>
    <t>Other Revenues</t>
  </si>
  <si>
    <t>OTHREV</t>
  </si>
  <si>
    <t>Peak Day (Design Day)</t>
  </si>
  <si>
    <t>PDAY</t>
  </si>
  <si>
    <t>Intangible Plant, General Plant, Other Rate Base</t>
  </si>
  <si>
    <t>Total Plant w/o General Plant and Intangible Plant</t>
  </si>
  <si>
    <t>PLTxGN_INT</t>
  </si>
  <si>
    <t>Total Plant w/o Intangible Plant</t>
  </si>
  <si>
    <t>PLTxINT</t>
  </si>
  <si>
    <t>Production Plant</t>
  </si>
  <si>
    <t>PRODPT</t>
  </si>
  <si>
    <t>Total Rate Base</t>
  </si>
  <si>
    <t>RATEBASE</t>
  </si>
  <si>
    <t>Residential Sales Revenue</t>
  </si>
  <si>
    <t>RES_REV</t>
  </si>
  <si>
    <t>All Plant, All Expenses</t>
  </si>
  <si>
    <t>Total Revenue Requirement w/ Gross-Up Items</t>
  </si>
  <si>
    <t>REVREQxGRSUP</t>
  </si>
  <si>
    <t>SERV</t>
  </si>
  <si>
    <t>Production Expenses, Natural Gas Storage &amp; Processing Expenses</t>
  </si>
  <si>
    <t>Storage Plant</t>
  </si>
  <si>
    <t>STORPT</t>
  </si>
  <si>
    <t>Sales Revenue, Common Expenses</t>
  </si>
  <si>
    <t>Sales &amp; Transportation Margin Revenue</t>
  </si>
  <si>
    <t>STREV</t>
  </si>
  <si>
    <t>Intangible Plant, Production Plant, Natural Gas Storage &amp; Processing Plant, Distribution Plant, General Plant, LNG Plant, Common Expenses</t>
  </si>
  <si>
    <t>Total Plant</t>
  </si>
  <si>
    <t>TOTPLT</t>
  </si>
  <si>
    <t>Transportation Revenue</t>
  </si>
  <si>
    <t>TRANSREV</t>
  </si>
  <si>
    <t xml:space="preserve">Uncollectibles </t>
  </si>
  <si>
    <t>UNCOLLECT</t>
  </si>
  <si>
    <t>Natural Gas Storage &amp; Processing Plant, Natural Gas Storage &amp; Processing Expenses</t>
  </si>
  <si>
    <t>Winter Throughput</t>
  </si>
  <si>
    <t>WNTR_COM</t>
  </si>
  <si>
    <t>COM</t>
  </si>
  <si>
    <t>Decarbonization Rider Allocator</t>
  </si>
  <si>
    <t>50% Margin Revenue / 50% Customer</t>
  </si>
  <si>
    <t>DECARB_ALLOC</t>
  </si>
  <si>
    <t>Tab D - Summary of Adjustments</t>
  </si>
  <si>
    <t>UTILITY COMPANY</t>
  </si>
  <si>
    <t>Summary of Adjustments</t>
  </si>
  <si>
    <t>Service territory : Washington</t>
  </si>
  <si>
    <t>Service: Natural Gas</t>
  </si>
  <si>
    <t>Service = Electric</t>
  </si>
  <si>
    <t>Time period : Twelve Months ended MONTH DAY, YEAR</t>
  </si>
  <si>
    <t>Restating Adjustments</t>
  </si>
  <si>
    <t>Washington Natural Gas</t>
  </si>
  <si>
    <t>Column</t>
  </si>
  <si>
    <t>Work paper reference</t>
  </si>
  <si>
    <t>Description of Adjustment</t>
  </si>
  <si>
    <t xml:space="preserve">NOI   </t>
  </si>
  <si>
    <t>Rate Base</t>
  </si>
  <si>
    <t>Revenue Requirement</t>
  </si>
  <si>
    <t>Conversion Factor</t>
  </si>
  <si>
    <t>NG-ROO</t>
  </si>
  <si>
    <t>GAS DECARBONIZATION STUDY DEFERRAL AMORTIZATION</t>
  </si>
  <si>
    <t>check==&gt;</t>
  </si>
  <si>
    <t xml:space="preserve">     Restated Total</t>
  </si>
  <si>
    <t>Proforma Adjustments</t>
  </si>
  <si>
    <t>NG-PREV</t>
  </si>
  <si>
    <t xml:space="preserve">     Pro Forma Total</t>
  </si>
  <si>
    <t>Total Revenue Requirement Change</t>
  </si>
  <si>
    <t>Tab E - Summary of Results</t>
  </si>
  <si>
    <t>PUGET SOUND ENERGY</t>
  </si>
  <si>
    <t>Summary of Results</t>
  </si>
  <si>
    <t>Time period : Twelve Months ended June 30, 2023</t>
  </si>
  <si>
    <t>Proposed Rate of Return</t>
  </si>
  <si>
    <t>Return Requirement</t>
  </si>
  <si>
    <t>Total Operating Expenses (net of non-rate revenues)</t>
  </si>
  <si>
    <t>Present Revenue from Rates</t>
  </si>
  <si>
    <t>Net Income From Present Rates</t>
  </si>
  <si>
    <t>Net Income Deficiency (Sufficiency)</t>
  </si>
  <si>
    <t>Incremental Revenue Related Expenses</t>
  </si>
  <si>
    <t>Incremental Income Taxes</t>
  </si>
  <si>
    <t>Total Cost/Revenue Requirement at Unity</t>
  </si>
  <si>
    <t>Revenue-to-Cost Ratio at Present Rates</t>
  </si>
  <si>
    <t>Parity Ratio at Present Rates</t>
  </si>
  <si>
    <t>Proposed Rate Revenue Change *</t>
  </si>
  <si>
    <t>Proposed Revenue from Rates *</t>
  </si>
  <si>
    <t>Variance from Unity</t>
  </si>
  <si>
    <t>Revenue-to Cost Ratio at Proposed Rates *</t>
  </si>
  <si>
    <t>Parity Ratio at Proposed Rates *</t>
  </si>
  <si>
    <t>*Note:  Represents allocation of test year deficiency</t>
  </si>
  <si>
    <t>Direct Assignment for Contracts &amp; Sch. 88T</t>
  </si>
  <si>
    <t>DIR_MAINS</t>
  </si>
  <si>
    <t>Distribution</t>
  </si>
  <si>
    <t>Storage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</si>
</sst>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_);_(* \(#,##0.00\);_(* &quot;-&quot;_);_(@_)"/>
    <numFmt numFmtId="166" formatCode="#,##0.0"/>
    <numFmt numFmtId="167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0"/>
      <color rgb="FF0000FF"/>
      <name val="Times New Roman"/>
      <family val="1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Calibri"/>
      <family val="2"/>
    </font>
    <font>
      <u/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sz val="12"/>
      <color indexed="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C343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 applyFill="1" applyBorder="1" applyAlignment="1"/>
    <xf numFmtId="0" fontId="4" fillId="0" borderId="0" xfId="0" applyFont="1" applyFill="1"/>
    <xf numFmtId="0" fontId="6" fillId="0" borderId="0" xfId="0" applyFont="1" applyFill="1" applyBorder="1" applyAlignment="1">
      <alignment wrapText="1"/>
    </xf>
    <xf numFmtId="49" fontId="4" fillId="0" borderId="0" xfId="0" applyNumberFormat="1" applyFont="1" applyFill="1"/>
    <xf numFmtId="17" fontId="4" fillId="0" borderId="0" xfId="0" applyNumberFormat="1" applyFont="1"/>
    <xf numFmtId="3" fontId="7" fillId="2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/>
    <xf numFmtId="49" fontId="4" fillId="0" borderId="0" xfId="0" applyNumberFormat="1" applyFont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 applyAlignment="1">
      <alignment horizontal="center"/>
    </xf>
    <xf numFmtId="17" fontId="9" fillId="0" borderId="0" xfId="0" applyNumberFormat="1" applyFont="1" applyAlignment="1">
      <alignment horizontal="left" wrapText="1"/>
    </xf>
    <xf numFmtId="0" fontId="11" fillId="0" borderId="0" xfId="0" applyFont="1" applyAlignment="1">
      <alignment wrapText="1"/>
    </xf>
    <xf numFmtId="43" fontId="4" fillId="0" borderId="0" xfId="0" applyNumberFormat="1" applyFont="1"/>
    <xf numFmtId="0" fontId="12" fillId="0" borderId="0" xfId="0" applyFont="1" applyAlignment="1">
      <alignment horizontal="center"/>
    </xf>
    <xf numFmtId="42" fontId="11" fillId="0" borderId="0" xfId="0" applyNumberFormat="1" applyFont="1"/>
    <xf numFmtId="164" fontId="4" fillId="0" borderId="0" xfId="0" applyNumberFormat="1" applyFont="1"/>
    <xf numFmtId="0" fontId="12" fillId="0" borderId="0" xfId="0" applyFont="1" applyFill="1" applyAlignment="1">
      <alignment horizontal="center"/>
    </xf>
    <xf numFmtId="0" fontId="12" fillId="0" borderId="0" xfId="0" applyFont="1"/>
    <xf numFmtId="0" fontId="13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6" borderId="4" xfId="0" applyFont="1" applyFill="1" applyBorder="1" applyAlignment="1">
      <alignment horizontal="center"/>
    </xf>
    <xf numFmtId="165" fontId="4" fillId="0" borderId="0" xfId="0" applyNumberFormat="1" applyFont="1"/>
    <xf numFmtId="0" fontId="5" fillId="6" borderId="4" xfId="0" applyFont="1" applyFill="1" applyBorder="1" applyAlignment="1">
      <alignment horizontal="center" wrapText="1"/>
    </xf>
    <xf numFmtId="2" fontId="5" fillId="6" borderId="4" xfId="0" applyNumberFormat="1" applyFont="1" applyFill="1" applyBorder="1" applyAlignment="1">
      <alignment horizontal="center"/>
    </xf>
    <xf numFmtId="0" fontId="15" fillId="0" borderId="6" xfId="0" applyFont="1" applyFill="1" applyBorder="1" applyAlignment="1" applyProtection="1">
      <alignment horizontal="left" vertical="center" wrapText="1"/>
    </xf>
    <xf numFmtId="0" fontId="4" fillId="0" borderId="7" xfId="0" quotePrefix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left" wrapText="1"/>
    </xf>
    <xf numFmtId="164" fontId="0" fillId="0" borderId="0" xfId="1" applyNumberFormat="1" applyFont="1" applyFill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2" fillId="0" borderId="0" xfId="0" applyNumberFormat="1" applyFont="1"/>
    <xf numFmtId="0" fontId="15" fillId="0" borderId="0" xfId="0" applyFont="1" applyFill="1" applyBorder="1" applyAlignment="1" applyProtection="1">
      <alignment horizontal="left" vertical="center" wrapText="1"/>
    </xf>
    <xf numFmtId="0" fontId="4" fillId="0" borderId="9" xfId="0" quotePrefix="1" applyFont="1" applyFill="1" applyBorder="1" applyAlignment="1">
      <alignment horizontal="center" vertical="center"/>
    </xf>
    <xf numFmtId="164" fontId="1" fillId="0" borderId="0" xfId="0" applyNumberFormat="1" applyFont="1"/>
    <xf numFmtId="164" fontId="4" fillId="0" borderId="0" xfId="0" applyNumberFormat="1" applyFont="1" applyFill="1"/>
    <xf numFmtId="0" fontId="4" fillId="0" borderId="9" xfId="0" quotePrefix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3" xfId="0" applyNumberFormat="1" applyFont="1" applyBorder="1"/>
    <xf numFmtId="164" fontId="5" fillId="6" borderId="11" xfId="0" applyNumberFormat="1" applyFont="1" applyFill="1" applyBorder="1"/>
    <xf numFmtId="0" fontId="15" fillId="0" borderId="0" xfId="0" applyFont="1" applyBorder="1" applyAlignment="1">
      <alignment vertical="center"/>
    </xf>
    <xf numFmtId="0" fontId="4" fillId="0" borderId="9" xfId="0" quotePrefix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164" fontId="0" fillId="0" borderId="0" xfId="0" applyNumberFormat="1" applyFont="1"/>
    <xf numFmtId="0" fontId="4" fillId="0" borderId="0" xfId="0" applyFont="1" applyBorder="1"/>
    <xf numFmtId="0" fontId="4" fillId="0" borderId="9" xfId="0" applyFont="1" applyBorder="1" applyAlignment="1">
      <alignment horizontal="center" vertical="center"/>
    </xf>
    <xf numFmtId="164" fontId="1" fillId="0" borderId="0" xfId="1" applyNumberFormat="1" applyFont="1" applyFill="1"/>
    <xf numFmtId="164" fontId="1" fillId="0" borderId="0" xfId="0" applyNumberFormat="1" applyFont="1" applyFill="1"/>
    <xf numFmtId="164" fontId="3" fillId="6" borderId="11" xfId="0" applyNumberFormat="1" applyFont="1" applyFill="1" applyBorder="1"/>
    <xf numFmtId="164" fontId="14" fillId="8" borderId="13" xfId="0" applyNumberFormat="1" applyFont="1" applyFill="1" applyBorder="1"/>
    <xf numFmtId="0" fontId="15" fillId="0" borderId="6" xfId="0" applyFont="1" applyFill="1" applyBorder="1" applyAlignment="1" applyProtection="1">
      <alignment vertical="center" wrapText="1"/>
    </xf>
    <xf numFmtId="3" fontId="15" fillId="0" borderId="9" xfId="0" applyNumberFormat="1" applyFont="1" applyFill="1" applyBorder="1" applyAlignment="1" applyProtection="1">
      <alignment horizontal="center" wrapText="1"/>
    </xf>
    <xf numFmtId="166" fontId="15" fillId="0" borderId="9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/>
    <xf numFmtId="164" fontId="0" fillId="0" borderId="0" xfId="0" applyNumberFormat="1" applyFill="1" applyAlignment="1">
      <alignment horizontal="left" wrapText="1"/>
    </xf>
    <xf numFmtId="0" fontId="15" fillId="0" borderId="14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horizontal="center" wrapText="1"/>
    </xf>
    <xf numFmtId="0" fontId="4" fillId="0" borderId="15" xfId="0" applyFont="1" applyBorder="1"/>
    <xf numFmtId="0" fontId="15" fillId="0" borderId="15" xfId="0" applyFont="1" applyFill="1" applyBorder="1" applyAlignment="1" applyProtection="1">
      <alignment vertical="center" wrapText="1"/>
    </xf>
    <xf numFmtId="0" fontId="4" fillId="0" borderId="15" xfId="0" applyFont="1" applyFill="1" applyBorder="1"/>
    <xf numFmtId="3" fontId="15" fillId="0" borderId="7" xfId="0" applyNumberFormat="1" applyFont="1" applyFill="1" applyBorder="1" applyAlignment="1" applyProtection="1">
      <alignment horizont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0" fillId="0" borderId="0" xfId="1" applyNumberFormat="1" applyFont="1" applyAlignment="1">
      <alignment horizontal="left" wrapText="1"/>
    </xf>
    <xf numFmtId="0" fontId="15" fillId="0" borderId="15" xfId="0" applyFont="1" applyBorder="1" applyAlignment="1">
      <alignment vertical="center" wrapText="1"/>
    </xf>
    <xf numFmtId="3" fontId="15" fillId="0" borderId="7" xfId="0" applyNumberFormat="1" applyFont="1" applyBorder="1" applyAlignment="1">
      <alignment horizontal="center" wrapText="1"/>
    </xf>
    <xf numFmtId="3" fontId="15" fillId="0" borderId="9" xfId="0" applyNumberFormat="1" applyFont="1" applyBorder="1" applyAlignment="1">
      <alignment horizontal="center" wrapText="1"/>
    </xf>
    <xf numFmtId="0" fontId="15" fillId="0" borderId="3" xfId="0" applyFont="1" applyBorder="1" applyAlignment="1">
      <alignment vertical="center" wrapText="1"/>
    </xf>
    <xf numFmtId="3" fontId="15" fillId="0" borderId="16" xfId="0" applyNumberFormat="1" applyFont="1" applyBorder="1" applyAlignment="1">
      <alignment horizontal="center" wrapText="1"/>
    </xf>
    <xf numFmtId="0" fontId="4" fillId="0" borderId="14" xfId="0" applyFont="1" applyFill="1" applyBorder="1"/>
    <xf numFmtId="0" fontId="4" fillId="0" borderId="3" xfId="0" applyFont="1" applyFill="1" applyBorder="1"/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Border="1"/>
    <xf numFmtId="0" fontId="4" fillId="0" borderId="7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15" fillId="0" borderId="9" xfId="0" applyNumberFormat="1" applyFont="1" applyFill="1" applyBorder="1" applyAlignment="1">
      <alignment horizontal="center" wrapText="1"/>
    </xf>
    <xf numFmtId="0" fontId="15" fillId="0" borderId="15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166" fontId="15" fillId="0" borderId="7" xfId="0" applyNumberFormat="1" applyFont="1" applyFill="1" applyBorder="1" applyAlignment="1">
      <alignment horizontal="center" wrapText="1"/>
    </xf>
    <xf numFmtId="164" fontId="4" fillId="0" borderId="0" xfId="1" applyNumberFormat="1" applyFont="1"/>
    <xf numFmtId="0" fontId="15" fillId="0" borderId="3" xfId="0" applyFont="1" applyFill="1" applyBorder="1" applyAlignment="1">
      <alignment vertical="center" wrapText="1"/>
    </xf>
    <xf numFmtId="166" fontId="15" fillId="0" borderId="16" xfId="0" applyNumberFormat="1" applyFont="1" applyFill="1" applyBorder="1" applyAlignment="1">
      <alignment horizontal="center" wrapText="1"/>
    </xf>
    <xf numFmtId="0" fontId="15" fillId="0" borderId="14" xfId="0" applyFont="1" applyBorder="1" applyAlignment="1">
      <alignment vertical="center" wrapText="1"/>
    </xf>
    <xf numFmtId="166" fontId="15" fillId="0" borderId="7" xfId="0" applyNumberFormat="1" applyFont="1" applyBorder="1" applyAlignment="1">
      <alignment horizontal="center" wrapText="1"/>
    </xf>
    <xf numFmtId="166" fontId="15" fillId="0" borderId="9" xfId="0" applyNumberFormat="1" applyFont="1" applyFill="1" applyBorder="1" applyAlignment="1">
      <alignment horizontal="center" wrapText="1"/>
    </xf>
    <xf numFmtId="166" fontId="15" fillId="0" borderId="9" xfId="0" applyNumberFormat="1" applyFont="1" applyBorder="1" applyAlignment="1">
      <alignment horizontal="center" wrapText="1"/>
    </xf>
    <xf numFmtId="0" fontId="4" fillId="4" borderId="0" xfId="0" applyFont="1" applyFill="1"/>
    <xf numFmtId="166" fontId="15" fillId="0" borderId="16" xfId="0" applyNumberFormat="1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/>
    </xf>
    <xf numFmtId="0" fontId="4" fillId="10" borderId="0" xfId="0" applyFont="1" applyFill="1" applyAlignment="1">
      <alignment horizontal="center" vertical="center" wrapText="1"/>
    </xf>
    <xf numFmtId="0" fontId="17" fillId="10" borderId="0" xfId="0" applyFont="1" applyFill="1" applyBorder="1" applyAlignment="1">
      <alignment horizontal="right"/>
    </xf>
    <xf numFmtId="164" fontId="4" fillId="10" borderId="0" xfId="0" applyNumberFormat="1" applyFont="1" applyFill="1"/>
    <xf numFmtId="164" fontId="4" fillId="10" borderId="0" xfId="0" applyNumberFormat="1" applyFont="1" applyFill="1" applyAlignment="1">
      <alignment horizontal="left" vertical="center" indent="4"/>
    </xf>
    <xf numFmtId="0" fontId="4" fillId="10" borderId="0" xfId="0" applyFont="1" applyFill="1"/>
    <xf numFmtId="0" fontId="17" fillId="10" borderId="1" xfId="0" applyFont="1" applyFill="1" applyBorder="1" applyAlignment="1">
      <alignment horizontal="right"/>
    </xf>
    <xf numFmtId="0" fontId="15" fillId="0" borderId="0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7" xfId="0" applyNumberFormat="1" applyFont="1" applyFill="1" applyBorder="1" applyAlignment="1">
      <alignment horizontal="center" wrapText="1"/>
    </xf>
    <xf numFmtId="3" fontId="15" fillId="0" borderId="9" xfId="0" applyNumberFormat="1" applyFont="1" applyFill="1" applyBorder="1" applyAlignment="1">
      <alignment horizontal="center" wrapText="1"/>
    </xf>
    <xf numFmtId="164" fontId="0" fillId="0" borderId="0" xfId="0" applyNumberFormat="1"/>
    <xf numFmtId="3" fontId="15" fillId="0" borderId="16" xfId="0" applyNumberFormat="1" applyFont="1" applyFill="1" applyBorder="1" applyAlignment="1">
      <alignment horizontal="center" wrapText="1"/>
    </xf>
    <xf numFmtId="0" fontId="15" fillId="0" borderId="6" xfId="0" applyFont="1" applyBorder="1" applyAlignment="1">
      <alignment vertical="center" wrapText="1"/>
    </xf>
    <xf numFmtId="0" fontId="15" fillId="0" borderId="7" xfId="0" applyNumberFormat="1" applyFont="1" applyBorder="1" applyAlignment="1">
      <alignment horizontal="center" wrapText="1"/>
    </xf>
    <xf numFmtId="0" fontId="15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/>
    </xf>
    <xf numFmtId="164" fontId="5" fillId="5" borderId="11" xfId="0" applyNumberFormat="1" applyFont="1" applyFill="1" applyBorder="1"/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/>
    <xf numFmtId="164" fontId="5" fillId="6" borderId="13" xfId="0" applyNumberFormat="1" applyFont="1" applyFill="1" applyBorder="1"/>
    <xf numFmtId="0" fontId="15" fillId="0" borderId="14" xfId="0" applyFont="1" applyFill="1" applyBorder="1" applyAlignment="1" applyProtection="1"/>
    <xf numFmtId="0" fontId="15" fillId="0" borderId="7" xfId="0" applyFont="1" applyFill="1" applyBorder="1" applyAlignment="1">
      <alignment horizontal="center"/>
    </xf>
    <xf numFmtId="0" fontId="15" fillId="0" borderId="15" xfId="0" applyFont="1" applyFill="1" applyBorder="1" applyAlignment="1" applyProtection="1"/>
    <xf numFmtId="0" fontId="15" fillId="0" borderId="9" xfId="0" applyFont="1" applyFill="1" applyBorder="1" applyAlignment="1">
      <alignment horizontal="center"/>
    </xf>
    <xf numFmtId="0" fontId="15" fillId="0" borderId="3" xfId="0" applyFont="1" applyFill="1" applyBorder="1" applyAlignment="1" applyProtection="1"/>
    <xf numFmtId="0" fontId="15" fillId="0" borderId="16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/>
    </xf>
    <xf numFmtId="0" fontId="15" fillId="4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6" fillId="0" borderId="2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0" xfId="0" applyFont="1" applyBorder="1" applyAlignment="1">
      <alignment horizontal="center"/>
    </xf>
    <xf numFmtId="0" fontId="15" fillId="0" borderId="0" xfId="0" applyFont="1" applyFill="1" applyBorder="1" applyAlignment="1" applyProtection="1"/>
    <xf numFmtId="164" fontId="5" fillId="11" borderId="13" xfId="0" applyNumberFormat="1" applyFont="1" applyFill="1" applyBorder="1"/>
    <xf numFmtId="0" fontId="15" fillId="4" borderId="11" xfId="0" applyFont="1" applyFill="1" applyBorder="1" applyAlignment="1">
      <alignment horizontal="left"/>
    </xf>
    <xf numFmtId="0" fontId="15" fillId="4" borderId="1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164" fontId="0" fillId="0" borderId="0" xfId="0" applyNumberFormat="1" applyFill="1"/>
    <xf numFmtId="0" fontId="16" fillId="4" borderId="2" xfId="0" applyFont="1" applyFill="1" applyBorder="1" applyAlignment="1">
      <alignment horizontal="center"/>
    </xf>
    <xf numFmtId="0" fontId="15" fillId="0" borderId="15" xfId="0" applyFont="1" applyBorder="1" applyAlignment="1">
      <alignment wrapText="1"/>
    </xf>
    <xf numFmtId="0" fontId="0" fillId="0" borderId="0" xfId="0" applyFill="1"/>
    <xf numFmtId="43" fontId="4" fillId="0" borderId="0" xfId="0" applyNumberFormat="1" applyFont="1" applyFill="1"/>
    <xf numFmtId="38" fontId="4" fillId="0" borderId="0" xfId="0" applyNumberFormat="1" applyFont="1"/>
    <xf numFmtId="39" fontId="4" fillId="0" borderId="0" xfId="0" applyNumberFormat="1" applyFont="1"/>
    <xf numFmtId="44" fontId="4" fillId="0" borderId="0" xfId="0" applyNumberFormat="1" applyFont="1"/>
    <xf numFmtId="10" fontId="4" fillId="0" borderId="0" xfId="0" applyNumberFormat="1" applyFont="1"/>
    <xf numFmtId="0" fontId="5" fillId="0" borderId="0" xfId="0" applyFont="1" applyAlignment="1">
      <alignment horizontal="center"/>
    </xf>
    <xf numFmtId="37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6" borderId="4" xfId="0" quotePrefix="1" applyFont="1" applyFill="1" applyBorder="1" applyAlignment="1">
      <alignment horizontal="center"/>
    </xf>
    <xf numFmtId="0" fontId="15" fillId="0" borderId="6" xfId="0" applyFont="1" applyBorder="1" applyAlignment="1">
      <alignment horizontal="left" vertical="center" wrapText="1"/>
    </xf>
    <xf numFmtId="0" fontId="4" fillId="0" borderId="7" xfId="0" quotePrefix="1" applyFont="1" applyBorder="1" applyAlignment="1">
      <alignment horizontal="center"/>
    </xf>
    <xf numFmtId="41" fontId="4" fillId="0" borderId="0" xfId="0" applyNumberFormat="1" applyFont="1"/>
    <xf numFmtId="0" fontId="15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/>
    </xf>
    <xf numFmtId="3" fontId="5" fillId="6" borderId="11" xfId="0" applyNumberFormat="1" applyFont="1" applyFill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41" fontId="4" fillId="0" borderId="14" xfId="0" applyNumberFormat="1" applyFont="1" applyBorder="1"/>
    <xf numFmtId="41" fontId="4" fillId="0" borderId="3" xfId="0" applyNumberFormat="1" applyFont="1" applyBorder="1"/>
    <xf numFmtId="0" fontId="4" fillId="0" borderId="0" xfId="0" applyFont="1" applyAlignment="1">
      <alignment horizontal="left" vertical="center"/>
    </xf>
    <xf numFmtId="0" fontId="4" fillId="0" borderId="3" xfId="0" applyFont="1" applyBorder="1"/>
    <xf numFmtId="0" fontId="4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0" fontId="4" fillId="0" borderId="0" xfId="0" applyFont="1" applyAlignment="1">
      <alignment horizontal="left" vertical="center" indent="4"/>
    </xf>
    <xf numFmtId="0" fontId="17" fillId="0" borderId="1" xfId="0" applyFont="1" applyBorder="1" applyAlignment="1">
      <alignment horizontal="right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 wrapText="1"/>
    </xf>
    <xf numFmtId="0" fontId="15" fillId="0" borderId="0" xfId="0" applyFont="1" applyFill="1" applyAlignment="1">
      <alignment vertical="center" wrapText="1"/>
    </xf>
    <xf numFmtId="0" fontId="15" fillId="0" borderId="14" xfId="0" applyFont="1" applyBorder="1"/>
    <xf numFmtId="0" fontId="15" fillId="0" borderId="7" xfId="0" applyFont="1" applyBorder="1" applyAlignment="1">
      <alignment horizontal="center"/>
    </xf>
    <xf numFmtId="0" fontId="15" fillId="0" borderId="15" xfId="0" applyFont="1" applyBorder="1"/>
    <xf numFmtId="0" fontId="15" fillId="0" borderId="9" xfId="0" applyFont="1" applyBorder="1" applyAlignment="1">
      <alignment horizontal="center"/>
    </xf>
    <xf numFmtId="0" fontId="15" fillId="0" borderId="15" xfId="0" applyFont="1" applyFill="1" applyBorder="1"/>
    <xf numFmtId="0" fontId="15" fillId="0" borderId="3" xfId="0" applyFont="1" applyBorder="1"/>
    <xf numFmtId="0" fontId="15" fillId="0" borderId="16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Fill="1"/>
    <xf numFmtId="41" fontId="5" fillId="6" borderId="11" xfId="0" applyNumberFormat="1" applyFont="1" applyFill="1" applyBorder="1"/>
    <xf numFmtId="0" fontId="15" fillId="0" borderId="0" xfId="0" applyFont="1"/>
    <xf numFmtId="0" fontId="16" fillId="0" borderId="11" xfId="0" applyFont="1" applyBorder="1" applyAlignment="1">
      <alignment horizontal="center" vertical="center" wrapText="1"/>
    </xf>
    <xf numFmtId="41" fontId="14" fillId="8" borderId="13" xfId="0" applyNumberFormat="1" applyFont="1" applyFill="1" applyBorder="1"/>
    <xf numFmtId="41" fontId="5" fillId="11" borderId="13" xfId="0" applyNumberFormat="1" applyFont="1" applyFill="1" applyBorder="1"/>
    <xf numFmtId="167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37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1" fontId="16" fillId="0" borderId="0" xfId="0" applyNumberFormat="1" applyFont="1" applyAlignment="1">
      <alignment horizontal="center"/>
    </xf>
    <xf numFmtId="0" fontId="4" fillId="0" borderId="1" xfId="0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41" fontId="15" fillId="0" borderId="1" xfId="0" applyNumberFormat="1" applyFont="1" applyBorder="1" applyAlignment="1">
      <alignment horizontal="center"/>
    </xf>
    <xf numFmtId="41" fontId="15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left"/>
    </xf>
    <xf numFmtId="0" fontId="4" fillId="0" borderId="2" xfId="0" applyFont="1" applyBorder="1"/>
    <xf numFmtId="41" fontId="15" fillId="0" borderId="0" xfId="0" applyNumberFormat="1" applyFont="1"/>
    <xf numFmtId="164" fontId="15" fillId="0" borderId="0" xfId="0" applyNumberFormat="1" applyFont="1"/>
    <xf numFmtId="164" fontId="15" fillId="0" borderId="0" xfId="0" applyNumberFormat="1" applyFont="1" applyFill="1"/>
    <xf numFmtId="41" fontId="20" fillId="0" borderId="0" xfId="0" applyNumberFormat="1" applyFont="1"/>
    <xf numFmtId="41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center"/>
    </xf>
    <xf numFmtId="0" fontId="11" fillId="0" borderId="0" xfId="0" applyFont="1"/>
    <xf numFmtId="165" fontId="11" fillId="0" borderId="0" xfId="0" applyNumberFormat="1" applyFont="1"/>
    <xf numFmtId="43" fontId="11" fillId="0" borderId="0" xfId="0" applyNumberFormat="1" applyFont="1"/>
    <xf numFmtId="3" fontId="20" fillId="0" borderId="0" xfId="0" applyNumberFormat="1" applyFont="1"/>
    <xf numFmtId="0" fontId="15" fillId="0" borderId="0" xfId="0" applyFont="1" applyAlignment="1">
      <alignment horizontal="left"/>
    </xf>
    <xf numFmtId="41" fontId="15" fillId="0" borderId="19" xfId="0" applyNumberFormat="1" applyFont="1" applyFill="1" applyBorder="1"/>
    <xf numFmtId="10" fontId="16" fillId="0" borderId="19" xfId="0" applyNumberFormat="1" applyFont="1" applyBorder="1" applyAlignment="1">
      <alignment horizontal="left"/>
    </xf>
    <xf numFmtId="41" fontId="15" fillId="0" borderId="0" xfId="0" applyNumberFormat="1" applyFont="1" applyFill="1" applyBorder="1"/>
    <xf numFmtId="10" fontId="16" fillId="0" borderId="0" xfId="0" applyNumberFormat="1" applyFont="1" applyAlignment="1">
      <alignment horizontal="left"/>
    </xf>
    <xf numFmtId="164" fontId="15" fillId="0" borderId="0" xfId="0" applyNumberFormat="1" applyFont="1" applyFill="1" applyBorder="1"/>
    <xf numFmtId="0" fontId="4" fillId="0" borderId="0" xfId="0" quotePrefix="1" applyFont="1"/>
    <xf numFmtId="4" fontId="15" fillId="0" borderId="0" xfId="0" applyNumberFormat="1" applyFont="1" applyAlignment="1">
      <alignment horizontal="center"/>
    </xf>
    <xf numFmtId="3" fontId="15" fillId="0" borderId="0" xfId="0" applyNumberFormat="1" applyFont="1"/>
    <xf numFmtId="41" fontId="15" fillId="0" borderId="0" xfId="0" applyNumberFormat="1" applyFont="1" applyBorder="1"/>
    <xf numFmtId="41" fontId="15" fillId="0" borderId="20" xfId="0" applyNumberFormat="1" applyFont="1" applyBorder="1"/>
    <xf numFmtId="0" fontId="5" fillId="0" borderId="21" xfId="0" applyFont="1" applyBorder="1" applyAlignment="1">
      <alignment horizontal="center"/>
    </xf>
    <xf numFmtId="0" fontId="5" fillId="0" borderId="22" xfId="0" applyFont="1" applyBorder="1"/>
    <xf numFmtId="37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7" fontId="15" fillId="0" borderId="0" xfId="0" applyNumberFormat="1" applyFont="1"/>
    <xf numFmtId="10" fontId="15" fillId="0" borderId="0" xfId="0" applyNumberFormat="1" applyFont="1"/>
    <xf numFmtId="167" fontId="15" fillId="0" borderId="1" xfId="0" applyNumberFormat="1" applyFont="1" applyBorder="1"/>
    <xf numFmtId="167" fontId="4" fillId="0" borderId="6" xfId="0" applyNumberFormat="1" applyFont="1" applyBorder="1"/>
    <xf numFmtId="2" fontId="4" fillId="0" borderId="0" xfId="0" applyNumberFormat="1" applyFont="1"/>
    <xf numFmtId="167" fontId="4" fillId="0" borderId="0" xfId="0" applyNumberFormat="1" applyFont="1"/>
    <xf numFmtId="0" fontId="16" fillId="12" borderId="11" xfId="0" applyFont="1" applyFill="1" applyBorder="1" applyAlignment="1">
      <alignment horizontal="right"/>
    </xf>
    <xf numFmtId="0" fontId="16" fillId="12" borderId="4" xfId="0" applyFont="1" applyFill="1" applyBorder="1" applyAlignment="1">
      <alignment horizontal="right"/>
    </xf>
    <xf numFmtId="0" fontId="16" fillId="12" borderId="10" xfId="0" applyFont="1" applyFill="1" applyBorder="1" applyAlignment="1">
      <alignment horizontal="right"/>
    </xf>
    <xf numFmtId="0" fontId="14" fillId="7" borderId="6" xfId="0" applyFont="1" applyFill="1" applyBorder="1" applyAlignment="1">
      <alignment horizontal="right"/>
    </xf>
    <xf numFmtId="0" fontId="14" fillId="7" borderId="7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16" fillId="12" borderId="14" xfId="0" applyFont="1" applyFill="1" applyBorder="1" applyAlignment="1">
      <alignment horizontal="right"/>
    </xf>
    <xf numFmtId="0" fontId="16" fillId="12" borderId="0" xfId="0" applyFont="1" applyFill="1" applyBorder="1" applyAlignment="1">
      <alignment horizontal="right"/>
    </xf>
    <xf numFmtId="0" fontId="16" fillId="12" borderId="9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right"/>
    </xf>
    <xf numFmtId="0" fontId="16" fillId="12" borderId="1" xfId="0" applyFont="1" applyFill="1" applyBorder="1" applyAlignment="1">
      <alignment horizontal="right"/>
    </xf>
    <xf numFmtId="0" fontId="16" fillId="12" borderId="16" xfId="0" applyFont="1" applyFill="1" applyBorder="1" applyAlignment="1">
      <alignment horizontal="right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9" borderId="14" xfId="0" applyFont="1" applyFill="1" applyBorder="1" applyAlignment="1">
      <alignment horizontal="right"/>
    </xf>
    <xf numFmtId="0" fontId="16" fillId="9" borderId="0" xfId="0" applyFont="1" applyFill="1" applyBorder="1" applyAlignment="1">
      <alignment horizontal="right"/>
    </xf>
    <xf numFmtId="0" fontId="16" fillId="9" borderId="9" xfId="0" applyFont="1" applyFill="1" applyBorder="1" applyAlignment="1">
      <alignment horizontal="right"/>
    </xf>
    <xf numFmtId="0" fontId="14" fillId="7" borderId="0" xfId="0" applyFont="1" applyFill="1" applyBorder="1" applyAlignment="1">
      <alignment horizontal="right"/>
    </xf>
    <xf numFmtId="0" fontId="14" fillId="7" borderId="9" xfId="0" applyFont="1" applyFill="1" applyBorder="1" applyAlignment="1">
      <alignment horizontal="right"/>
    </xf>
    <xf numFmtId="0" fontId="16" fillId="9" borderId="11" xfId="0" applyFont="1" applyFill="1" applyBorder="1" applyAlignment="1">
      <alignment horizontal="right"/>
    </xf>
    <xf numFmtId="0" fontId="16" fillId="9" borderId="4" xfId="0" applyFont="1" applyFill="1" applyBorder="1" applyAlignment="1">
      <alignment horizontal="right"/>
    </xf>
    <xf numFmtId="0" fontId="16" fillId="9" borderId="10" xfId="0" applyFont="1" applyFill="1" applyBorder="1" applyAlignment="1">
      <alignment horizontal="right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5" fillId="6" borderId="4" xfId="0" quotePrefix="1" applyFont="1" applyFill="1" applyBorder="1" applyAlignment="1">
      <alignment horizontal="right"/>
    </xf>
    <xf numFmtId="0" fontId="5" fillId="6" borderId="10" xfId="0" quotePrefix="1" applyFont="1" applyFill="1" applyBorder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9" borderId="6" xfId="0" applyFont="1" applyFill="1" applyBorder="1" applyAlignment="1">
      <alignment horizontal="right"/>
    </xf>
    <xf numFmtId="0" fontId="16" fillId="9" borderId="7" xfId="0" applyFont="1" applyFill="1" applyBorder="1" applyAlignment="1">
      <alignment horizontal="right"/>
    </xf>
    <xf numFmtId="0" fontId="16" fillId="0" borderId="5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" fillId="6" borderId="3" xfId="0" quotePrefix="1" applyFont="1" applyFill="1" applyBorder="1" applyAlignment="1">
      <alignment horizontal="right"/>
    </xf>
    <xf numFmtId="0" fontId="5" fillId="6" borderId="16" xfId="0" quotePrefix="1" applyFont="1" applyFill="1" applyBorder="1" applyAlignment="1">
      <alignment horizontal="right"/>
    </xf>
    <xf numFmtId="0" fontId="16" fillId="9" borderId="1" xfId="0" applyFont="1" applyFill="1" applyBorder="1" applyAlignment="1">
      <alignment horizontal="right"/>
    </xf>
    <xf numFmtId="0" fontId="16" fillId="9" borderId="16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" fillId="6" borderId="14" xfId="0" quotePrefix="1" applyFont="1" applyFill="1" applyBorder="1" applyAlignment="1">
      <alignment horizontal="right"/>
    </xf>
    <xf numFmtId="0" fontId="5" fillId="6" borderId="7" xfId="0" quotePrefix="1" applyFont="1" applyFill="1" applyBorder="1" applyAlignment="1">
      <alignment horizontal="right"/>
    </xf>
    <xf numFmtId="0" fontId="16" fillId="9" borderId="5" xfId="0" applyFont="1" applyFill="1" applyBorder="1" applyAlignment="1">
      <alignment horizontal="right"/>
    </xf>
    <xf numFmtId="0" fontId="16" fillId="9" borderId="3" xfId="0" applyFont="1" applyFill="1" applyBorder="1" applyAlignment="1">
      <alignment horizontal="right"/>
    </xf>
    <xf numFmtId="0" fontId="14" fillId="7" borderId="4" xfId="0" applyFont="1" applyFill="1" applyBorder="1" applyAlignment="1">
      <alignment horizontal="right"/>
    </xf>
    <xf numFmtId="0" fontId="14" fillId="7" borderId="10" xfId="0" applyFont="1" applyFill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9" borderId="2" xfId="0" applyFont="1" applyFill="1" applyBorder="1" applyAlignment="1">
      <alignment horizontal="right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5" borderId="4" xfId="0" quotePrefix="1" applyFont="1" applyFill="1" applyBorder="1" applyAlignment="1">
      <alignment horizontal="right"/>
    </xf>
    <xf numFmtId="0" fontId="5" fillId="5" borderId="10" xfId="0" quotePrefix="1" applyFont="1" applyFill="1" applyBorder="1" applyAlignment="1">
      <alignment horizontal="right"/>
    </xf>
    <xf numFmtId="0" fontId="5" fillId="5" borderId="11" xfId="0" quotePrefix="1" applyFont="1" applyFill="1" applyBorder="1" applyAlignment="1">
      <alignment horizontal="right"/>
    </xf>
    <xf numFmtId="0" fontId="5" fillId="6" borderId="2" xfId="0" quotePrefix="1" applyFont="1" applyFill="1" applyBorder="1" applyAlignment="1">
      <alignment horizontal="right"/>
    </xf>
    <xf numFmtId="0" fontId="16" fillId="5" borderId="10" xfId="0" applyFont="1" applyFill="1" applyBorder="1" applyAlignment="1">
      <alignment horizontal="right" vertical="center"/>
    </xf>
    <xf numFmtId="0" fontId="16" fillId="5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5" borderId="3" xfId="0" quotePrefix="1" applyFont="1" applyFill="1" applyBorder="1" applyAlignment="1">
      <alignment horizontal="right"/>
    </xf>
    <xf numFmtId="0" fontId="5" fillId="5" borderId="1" xfId="0" quotePrefix="1" applyFont="1" applyFill="1" applyBorder="1" applyAlignment="1">
      <alignment horizontal="right"/>
    </xf>
    <xf numFmtId="0" fontId="16" fillId="5" borderId="4" xfId="0" applyFont="1" applyFill="1" applyBorder="1" applyAlignment="1">
      <alignment horizontal="right" vertical="center"/>
    </xf>
    <xf numFmtId="0" fontId="16" fillId="5" borderId="4" xfId="0" applyFont="1" applyFill="1" applyBorder="1" applyAlignment="1" applyProtection="1">
      <alignment horizontal="right" vertical="center"/>
    </xf>
    <xf numFmtId="0" fontId="16" fillId="5" borderId="10" xfId="0" applyFont="1" applyFill="1" applyBorder="1" applyAlignment="1" applyProtection="1">
      <alignment horizontal="right" vertical="center"/>
    </xf>
    <xf numFmtId="0" fontId="16" fillId="5" borderId="11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6" fillId="12" borderId="0" xfId="0" applyFont="1" applyFill="1" applyAlignment="1">
      <alignment horizontal="right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right"/>
    </xf>
    <xf numFmtId="0" fontId="14" fillId="7" borderId="0" xfId="0" applyFont="1" applyFill="1" applyAlignment="1">
      <alignment horizontal="right"/>
    </xf>
    <xf numFmtId="0" fontId="5" fillId="6" borderId="11" xfId="0" quotePrefix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1" fontId="15" fillId="0" borderId="1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52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4" formatCode="0.00%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1211840</xdr:colOff>
      <xdr:row>3</xdr:row>
      <xdr:rowOff>169158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11839" cy="7692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1221574</xdr:colOff>
      <xdr:row>3</xdr:row>
      <xdr:rowOff>149733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9FBFD3-F6FF-4525-A888-E753D701F4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172" t="6272" r="6755" b="22496"/>
        <a:stretch/>
      </xdr:blipFill>
      <xdr:spPr bwMode="auto">
        <a:xfrm>
          <a:off x="1" y="0"/>
          <a:ext cx="1221573" cy="74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4%20GRC/01%20Original%20Filing/%23Vertigo%20Dirty%20Files/240004-05-PSE-WP-JDT-4-GCOS-MODEL-WAC-24GRC-02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4%20GRC/01%20Original%20Filing/%23Vertigo%20Dirty%20Files/240004-05-PSE-WP-JDT-4-GCOS-MODEL-PSE-24GRC-02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neral Inputs"/>
      <sheetName val="Input-Allocators"/>
      <sheetName val="Input-Accounts"/>
      <sheetName val="Functionalization"/>
      <sheetName val="Classification"/>
      <sheetName val="Product_Comm"/>
      <sheetName val="Storage_Dem"/>
      <sheetName val="Storage_Comm"/>
      <sheetName val="Dist_Dem"/>
      <sheetName val="Dist_Cust"/>
      <sheetName val="Cust_Cust"/>
      <sheetName val="Trans_Dem"/>
      <sheetName val="Template"/>
      <sheetName val="DemandTotal"/>
      <sheetName val="CommodityTotal"/>
      <sheetName val="CustomerTotal"/>
      <sheetName val="GrandTotal"/>
      <sheetName val="Summary"/>
      <sheetName val="UnitCost"/>
      <sheetName val="ErrorCheck"/>
      <sheetName val="Required Sheets"/>
      <sheetName val="Commission templates&gt;&gt;"/>
      <sheetName val="B - COS Results"/>
      <sheetName val="C-COS Allocation Factors"/>
      <sheetName val="E-Summary of Results"/>
    </sheetNames>
    <sheetDataSet>
      <sheetData sheetId="0" refreshError="1"/>
      <sheetData sheetId="1">
        <row r="19">
          <cell r="D19">
            <v>7.6499999999999999E-2</v>
          </cell>
        </row>
        <row r="32">
          <cell r="D32">
            <v>1</v>
          </cell>
        </row>
      </sheetData>
      <sheetData sheetId="2">
        <row r="9">
          <cell r="B9" t="str">
            <v>PRODUCTION</v>
          </cell>
        </row>
        <row r="10">
          <cell r="B10" t="str">
            <v>STORAGE</v>
          </cell>
        </row>
        <row r="11">
          <cell r="B11" t="str">
            <v>DISTRIBUTION</v>
          </cell>
        </row>
        <row r="12">
          <cell r="B12" t="str">
            <v>CUSTOMER</v>
          </cell>
        </row>
        <row r="13">
          <cell r="B13" t="str">
            <v>TRANSMISSION</v>
          </cell>
        </row>
        <row r="14">
          <cell r="B14" t="str">
            <v>FUNCTION 6</v>
          </cell>
        </row>
        <row r="15">
          <cell r="B15" t="str">
            <v>FUNCTION 7</v>
          </cell>
        </row>
        <row r="16">
          <cell r="B16" t="str">
            <v>FUNCTION 8</v>
          </cell>
        </row>
        <row r="19">
          <cell r="B19" t="str">
            <v>DEMAND</v>
          </cell>
        </row>
        <row r="20">
          <cell r="B20" t="str">
            <v>COMMODITY</v>
          </cell>
        </row>
        <row r="21">
          <cell r="B21" t="str">
            <v>CUSTOMER</v>
          </cell>
        </row>
        <row r="33">
          <cell r="B33" t="str">
            <v>COM_1</v>
          </cell>
        </row>
        <row r="34">
          <cell r="B34" t="str">
            <v>COM1XT</v>
          </cell>
        </row>
        <row r="35">
          <cell r="B35" t="str">
            <v>CUST</v>
          </cell>
        </row>
        <row r="36">
          <cell r="B36" t="str">
            <v>CUSTXT</v>
          </cell>
        </row>
        <row r="37">
          <cell r="B37" t="str">
            <v>Cust_Deposit</v>
          </cell>
        </row>
        <row r="38">
          <cell r="B38" t="str">
            <v>DIR_252</v>
          </cell>
        </row>
        <row r="39">
          <cell r="B39" t="str">
            <v>DIR_380</v>
          </cell>
        </row>
        <row r="40">
          <cell r="B40" t="str">
            <v>UNCOLLECT</v>
          </cell>
        </row>
        <row r="41">
          <cell r="B41" t="str">
            <v>LNGMAINS</v>
          </cell>
        </row>
        <row r="42">
          <cell r="B42" t="str">
            <v>ACT_903</v>
          </cell>
        </row>
        <row r="43">
          <cell r="B43" t="str">
            <v>MTRS_385</v>
          </cell>
        </row>
        <row r="44">
          <cell r="B44" t="str">
            <v>MTRS_CUS</v>
          </cell>
        </row>
        <row r="45">
          <cell r="B45" t="str">
            <v>MTRS_INST</v>
          </cell>
        </row>
        <row r="46">
          <cell r="B46" t="str">
            <v>OTHREV</v>
          </cell>
        </row>
        <row r="47">
          <cell r="B47" t="str">
            <v>MAINS</v>
          </cell>
        </row>
        <row r="48">
          <cell r="B48" t="str">
            <v>PDAY</v>
          </cell>
        </row>
        <row r="49">
          <cell r="B49" t="str">
            <v>RES_REV</v>
          </cell>
        </row>
        <row r="50">
          <cell r="B50" t="str">
            <v>C&amp;I_REV</v>
          </cell>
        </row>
        <row r="51">
          <cell r="B51" t="str">
            <v>INCR_WNTR</v>
          </cell>
        </row>
        <row r="52">
          <cell r="B52" t="str">
            <v>SERV</v>
          </cell>
        </row>
        <row r="53">
          <cell r="B53" t="str">
            <v>STREV</v>
          </cell>
        </row>
        <row r="54">
          <cell r="B54" t="str">
            <v>TRANSREV</v>
          </cell>
        </row>
        <row r="55">
          <cell r="B55" t="str">
            <v>WNTR_COM</v>
          </cell>
        </row>
        <row r="56">
          <cell r="B56" t="str">
            <v>CONTRACTS</v>
          </cell>
        </row>
        <row r="57">
          <cell r="B57" t="str">
            <v>ALL_MAINS</v>
          </cell>
        </row>
        <row r="58">
          <cell r="B58" t="str">
            <v>DECARB_ALLOC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1">
          <cell r="G11">
            <v>96384.474634105281</v>
          </cell>
        </row>
      </sheetData>
      <sheetData sheetId="18">
        <row r="6">
          <cell r="G6" t="str">
            <v>Residential (16,23,53)</v>
          </cell>
        </row>
      </sheetData>
      <sheetData sheetId="19" refreshError="1"/>
      <sheetData sheetId="20" refreshError="1"/>
      <sheetData sheetId="21">
        <row r="24">
          <cell r="G24" t="str">
            <v>Storage_Dem</v>
          </cell>
          <cell r="H24" t="str">
            <v>Product_Comm</v>
          </cell>
          <cell r="I24" t="str">
            <v>Dist_Cust</v>
          </cell>
        </row>
        <row r="25">
          <cell r="G25" t="str">
            <v>Dist_Dem</v>
          </cell>
          <cell r="H25" t="str">
            <v>Storage_Comm</v>
          </cell>
          <cell r="I25" t="str">
            <v>Cust_Cust</v>
          </cell>
        </row>
        <row r="26">
          <cell r="G26" t="str">
            <v>Trans_Dem</v>
          </cell>
          <cell r="H26" t="str">
            <v/>
          </cell>
          <cell r="I26" t="str">
            <v/>
          </cell>
        </row>
        <row r="27">
          <cell r="G27" t="str">
            <v/>
          </cell>
          <cell r="H27" t="str">
            <v/>
          </cell>
          <cell r="I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</row>
        <row r="29">
          <cell r="G29" t="str">
            <v/>
          </cell>
          <cell r="H29" t="str">
            <v/>
          </cell>
          <cell r="I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</row>
        <row r="33">
          <cell r="G33" t="str">
            <v/>
          </cell>
          <cell r="H33" t="str">
            <v/>
          </cell>
          <cell r="I33" t="str">
            <v/>
          </cell>
        </row>
        <row r="34">
          <cell r="G34" t="str">
            <v/>
          </cell>
          <cell r="H34" t="str">
            <v/>
          </cell>
          <cell r="I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</row>
      </sheetData>
      <sheetData sheetId="22" refreshError="1"/>
      <sheetData sheetId="23" refreshError="1"/>
      <sheetData sheetId="24">
        <row r="5">
          <cell r="S5">
            <v>0.89338239282879039</v>
          </cell>
        </row>
      </sheetData>
      <sheetData sheetId="25">
        <row r="26">
          <cell r="D26">
            <v>65753677.031549387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General Inputs"/>
      <sheetName val="Input-Allocators"/>
      <sheetName val="Input-Accounts"/>
      <sheetName val="Functionalization"/>
      <sheetName val="Classification"/>
      <sheetName val="Product_Comm"/>
      <sheetName val="Storage_Dem"/>
      <sheetName val="Storage_Comm"/>
      <sheetName val="Dist_Dem"/>
      <sheetName val="Dist_Cust"/>
      <sheetName val="Cust_Cust"/>
      <sheetName val="Trans_Dem"/>
      <sheetName val="Template"/>
      <sheetName val="DemandTotal"/>
      <sheetName val="CommodityTotal"/>
      <sheetName val="CustomerTotal"/>
      <sheetName val="GrandTotal"/>
      <sheetName val="Summary"/>
      <sheetName val="UnitCost"/>
      <sheetName val="ErrorCheck"/>
      <sheetName val="Required Sheets"/>
      <sheetName val="Commission templates&gt;&gt;"/>
      <sheetName val="B - COS Results"/>
      <sheetName val="C-COS Allocation Factors"/>
      <sheetName val="E-Summary of Results"/>
    </sheetNames>
    <sheetDataSet>
      <sheetData sheetId="0"/>
      <sheetData sheetId="1">
        <row r="19">
          <cell r="D19">
            <v>7.6499999999999999E-2</v>
          </cell>
        </row>
        <row r="32">
          <cell r="D32">
            <v>1</v>
          </cell>
        </row>
      </sheetData>
      <sheetData sheetId="2">
        <row r="9">
          <cell r="B9" t="str">
            <v>PRODUCTION</v>
          </cell>
        </row>
        <row r="10">
          <cell r="B10" t="str">
            <v>STORAGE</v>
          </cell>
        </row>
        <row r="11">
          <cell r="B11" t="str">
            <v>DISTRIBUTION</v>
          </cell>
        </row>
        <row r="12">
          <cell r="B12" t="str">
            <v>CUSTOMER</v>
          </cell>
        </row>
        <row r="13">
          <cell r="B13" t="str">
            <v>TRANSMISSION</v>
          </cell>
        </row>
        <row r="14">
          <cell r="B14" t="str">
            <v>FUNCTION 6</v>
          </cell>
        </row>
        <row r="15">
          <cell r="B15" t="str">
            <v>FUNCTION 7</v>
          </cell>
        </row>
        <row r="16">
          <cell r="B16" t="str">
            <v>FUNCTION 8</v>
          </cell>
        </row>
        <row r="19">
          <cell r="B19" t="str">
            <v>DEMAND</v>
          </cell>
        </row>
        <row r="20">
          <cell r="B20" t="str">
            <v>COMMODITY</v>
          </cell>
        </row>
        <row r="21">
          <cell r="B21" t="str">
            <v>CUSTOMER</v>
          </cell>
        </row>
        <row r="33">
          <cell r="B33" t="str">
            <v>COM_1</v>
          </cell>
        </row>
        <row r="34">
          <cell r="B34" t="str">
            <v>COM1XT</v>
          </cell>
        </row>
        <row r="35">
          <cell r="B35" t="str">
            <v>CUST</v>
          </cell>
        </row>
        <row r="36">
          <cell r="B36" t="str">
            <v>CUSTXT</v>
          </cell>
        </row>
        <row r="37">
          <cell r="B37" t="str">
            <v>Cust_Deposit</v>
          </cell>
        </row>
        <row r="38">
          <cell r="B38" t="str">
            <v>DIR_252</v>
          </cell>
        </row>
        <row r="39">
          <cell r="B39" t="str">
            <v>DIR_380</v>
          </cell>
        </row>
        <row r="40">
          <cell r="B40" t="str">
            <v>UNCOLLECT</v>
          </cell>
        </row>
        <row r="41">
          <cell r="B41" t="str">
            <v>LNGMAINS</v>
          </cell>
        </row>
        <row r="42">
          <cell r="B42" t="str">
            <v>ACT_903</v>
          </cell>
        </row>
        <row r="43">
          <cell r="B43" t="str">
            <v>MTRS_385</v>
          </cell>
        </row>
        <row r="44">
          <cell r="B44" t="str">
            <v>MTRS_CUS</v>
          </cell>
        </row>
        <row r="45">
          <cell r="B45" t="str">
            <v>MTRS_INST</v>
          </cell>
        </row>
        <row r="46">
          <cell r="B46" t="str">
            <v>OTHREV</v>
          </cell>
        </row>
        <row r="47">
          <cell r="B47" t="str">
            <v>MAINS</v>
          </cell>
        </row>
        <row r="48">
          <cell r="B48" t="str">
            <v>PDAY</v>
          </cell>
        </row>
        <row r="49">
          <cell r="B49" t="str">
            <v>RES_REV</v>
          </cell>
        </row>
        <row r="50">
          <cell r="B50" t="str">
            <v>C&amp;I_REV</v>
          </cell>
        </row>
        <row r="51">
          <cell r="B51" t="str">
            <v>INCR_WNTR</v>
          </cell>
        </row>
        <row r="52">
          <cell r="B52" t="str">
            <v>SERV</v>
          </cell>
        </row>
        <row r="53">
          <cell r="B53" t="str">
            <v>STREV</v>
          </cell>
        </row>
        <row r="54">
          <cell r="B54" t="str">
            <v>TRANSREV</v>
          </cell>
        </row>
        <row r="55">
          <cell r="B55" t="str">
            <v>WNTR_COM</v>
          </cell>
        </row>
        <row r="56">
          <cell r="B56" t="str">
            <v>DIR_MAINS</v>
          </cell>
        </row>
        <row r="57">
          <cell r="B57" t="str">
            <v>ALL_MAINS</v>
          </cell>
        </row>
        <row r="58">
          <cell r="B58" t="str">
            <v>DECARB_ALLOC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4">
          <cell r="G24" t="str">
            <v>Storage_Dem</v>
          </cell>
          <cell r="H24" t="str">
            <v>Product_Comm</v>
          </cell>
          <cell r="I24" t="str">
            <v>Dist_Cust</v>
          </cell>
        </row>
        <row r="25">
          <cell r="G25" t="str">
            <v>Dist_Dem</v>
          </cell>
          <cell r="H25" t="str">
            <v>Storage_Comm</v>
          </cell>
          <cell r="I25" t="str">
            <v>Cust_Cust</v>
          </cell>
        </row>
        <row r="26">
          <cell r="G26" t="str">
            <v/>
          </cell>
          <cell r="H26" t="str">
            <v/>
          </cell>
          <cell r="I26" t="str">
            <v/>
          </cell>
        </row>
        <row r="27">
          <cell r="G27" t="str">
            <v/>
          </cell>
          <cell r="H27" t="str">
            <v/>
          </cell>
          <cell r="I27" t="str">
            <v/>
          </cell>
        </row>
        <row r="28">
          <cell r="G28" t="str">
            <v/>
          </cell>
          <cell r="H28" t="str">
            <v/>
          </cell>
          <cell r="I28" t="str">
            <v/>
          </cell>
        </row>
        <row r="29">
          <cell r="G29" t="str">
            <v/>
          </cell>
          <cell r="H29" t="str">
            <v/>
          </cell>
          <cell r="I29" t="str">
            <v/>
          </cell>
        </row>
        <row r="30">
          <cell r="G30" t="str">
            <v/>
          </cell>
          <cell r="H30" t="str">
            <v/>
          </cell>
          <cell r="I30" t="str">
            <v/>
          </cell>
        </row>
        <row r="31">
          <cell r="G31" t="str">
            <v/>
          </cell>
          <cell r="H31" t="str">
            <v/>
          </cell>
          <cell r="I31" t="str">
            <v/>
          </cell>
        </row>
        <row r="32">
          <cell r="G32" t="str">
            <v/>
          </cell>
          <cell r="H32" t="str">
            <v/>
          </cell>
          <cell r="I32" t="str">
            <v/>
          </cell>
        </row>
        <row r="33">
          <cell r="G33" t="str">
            <v/>
          </cell>
          <cell r="H33" t="str">
            <v/>
          </cell>
          <cell r="I33" t="str">
            <v/>
          </cell>
        </row>
        <row r="34">
          <cell r="G34" t="str">
            <v/>
          </cell>
          <cell r="H34" t="str">
            <v/>
          </cell>
          <cell r="I34" t="str">
            <v/>
          </cell>
        </row>
        <row r="35">
          <cell r="G35" t="str">
            <v/>
          </cell>
          <cell r="H35" t="str">
            <v/>
          </cell>
          <cell r="I35" t="str">
            <v/>
          </cell>
        </row>
      </sheetData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id="1" name="Table134" displayName="Table134" ref="B4:P49" totalsRowShown="0" headerRowDxfId="33" dataDxfId="32">
  <autoFilter ref="B4:P49"/>
  <tableColumns count="15">
    <tableColumn id="1" name="Costs" dataDxfId="31"/>
    <tableColumn id="13" name="Description" dataDxfId="30"/>
    <tableColumn id="11" name="Acronym" dataDxfId="29"/>
    <tableColumn id="6" name="Functionalization" dataDxfId="28"/>
    <tableColumn id="7" name="Classification" dataDxfId="27"/>
    <tableColumn id="8" name="Allocation" dataDxfId="26"/>
    <tableColumn id="2" name="Residential (16,23,53)" dataDxfId="25"/>
    <tableColumn id="3" name="Comm. &amp; Indus. (31,31T)" dataDxfId="24"/>
    <tableColumn id="4" name="Large Volume (41,41T)" dataDxfId="23"/>
    <tableColumn id="5" name="Interruptible (85, 85T)" dataDxfId="22"/>
    <tableColumn id="14" name="Limited Interruptible (86, 86T)" dataDxfId="21"/>
    <tableColumn id="10" name="Non-Exclusive Interruptible (87, 87T)" dataDxfId="20"/>
    <tableColumn id="15" name="Exclusive Interruptible (88T)" dataDxfId="19"/>
    <tableColumn id="9" name="Contracts" dataDxfId="18"/>
    <tableColumn id="12" name="TOTAL" dataDxfId="17">
      <calculatedColumnFormula>SUM(Table134[[#This Row],[Residential (16,23,53)]:[Contracts]])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4:P49" totalsRowShown="0" headerRowDxfId="16" dataDxfId="15">
  <autoFilter ref="B4:P49"/>
  <tableColumns count="15">
    <tableColumn id="1" name="Costs" dataDxfId="14"/>
    <tableColumn id="13" name="Description" dataDxfId="13"/>
    <tableColumn id="11" name="Acronym" dataDxfId="12"/>
    <tableColumn id="6" name="Functionalization" dataDxfId="11"/>
    <tableColumn id="7" name="Classification" dataDxfId="10"/>
    <tableColumn id="8" name="Allocation" dataDxfId="9"/>
    <tableColumn id="2" name="Residential (16,23,53)" dataDxfId="8"/>
    <tableColumn id="3" name="Comm. &amp; Indus. (31,31T)" dataDxfId="7"/>
    <tableColumn id="4" name="Large Volume (41,41T)" dataDxfId="6"/>
    <tableColumn id="5" name="Interruptible (85, 85T)" dataDxfId="5"/>
    <tableColumn id="14" name="Limited Interruptible (86, 86T)" dataDxfId="4"/>
    <tableColumn id="10" name="Non-Exclusive Interruptible (87, 87T)" dataDxfId="3"/>
    <tableColumn id="15" name="Exclusive Interruptible (88T)" dataDxfId="2"/>
    <tableColumn id="9" name="Contracts" dataDxfId="1"/>
    <tableColumn id="12" name="TOTAL" dataDxfId="0">
      <calculatedColumnFormula>SUM(Table13[[#This Row],[Residential (16,23,53)]:[Contracts]])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7"/>
  <sheetViews>
    <sheetView tabSelected="1" workbookViewId="0">
      <selection activeCell="A28" sqref="A28"/>
    </sheetView>
  </sheetViews>
  <sheetFormatPr defaultColWidth="8.5703125" defaultRowHeight="15.75" x14ac:dyDescent="0.25"/>
  <cols>
    <col min="1" max="1" width="107.42578125" style="2" customWidth="1"/>
    <col min="2" max="16384" width="8.5703125" style="2"/>
  </cols>
  <sheetData>
    <row r="3" spans="1:10" x14ac:dyDescent="0.25">
      <c r="A3" s="1" t="s">
        <v>0</v>
      </c>
    </row>
    <row r="4" spans="1:10" x14ac:dyDescent="0.25">
      <c r="A4" s="1" t="s">
        <v>1</v>
      </c>
    </row>
    <row r="8" spans="1:10" x14ac:dyDescent="0.25">
      <c r="A8" s="3" t="s">
        <v>2</v>
      </c>
      <c r="B8" s="3"/>
      <c r="C8" s="3"/>
      <c r="D8" s="3"/>
      <c r="E8" s="3"/>
      <c r="F8" s="3"/>
      <c r="G8" s="3"/>
      <c r="H8" s="3"/>
      <c r="I8" s="3"/>
      <c r="J8" s="3"/>
    </row>
    <row r="9" spans="1:10" ht="14.85" customHeight="1" x14ac:dyDescent="0.25">
      <c r="A9" s="3" t="s">
        <v>3</v>
      </c>
      <c r="B9" s="3"/>
      <c r="C9" s="3"/>
      <c r="D9" s="3"/>
      <c r="E9" s="3"/>
      <c r="F9" s="3"/>
      <c r="G9" s="3"/>
      <c r="H9" s="3"/>
      <c r="I9" s="3"/>
      <c r="J9" s="3"/>
    </row>
    <row r="10" spans="1:10" ht="14.85" customHeight="1" x14ac:dyDescent="0.2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4.85" customHeight="1" x14ac:dyDescent="0.25">
      <c r="A11" s="3" t="s">
        <v>5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4.85" customHeight="1" x14ac:dyDescent="0.25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</row>
    <row r="15" spans="1:10" x14ac:dyDescent="0.25">
      <c r="A15" s="4" t="s">
        <v>7</v>
      </c>
    </row>
    <row r="16" spans="1:10" x14ac:dyDescent="0.25">
      <c r="A16" s="2" t="s">
        <v>8</v>
      </c>
    </row>
    <row r="17" spans="1:1" x14ac:dyDescent="0.25">
      <c r="A17" s="2" t="s">
        <v>9</v>
      </c>
    </row>
    <row r="18" spans="1:1" x14ac:dyDescent="0.25">
      <c r="A18" s="2" t="s">
        <v>10</v>
      </c>
    </row>
    <row r="19" spans="1:1" x14ac:dyDescent="0.25">
      <c r="A19" s="2" t="s">
        <v>11</v>
      </c>
    </row>
    <row r="21" spans="1:1" s="6" customFormat="1" x14ac:dyDescent="0.25">
      <c r="A21" s="5" t="s">
        <v>12</v>
      </c>
    </row>
    <row r="22" spans="1:1" s="6" customFormat="1" ht="47.25" x14ac:dyDescent="0.25">
      <c r="A22" s="7" t="s">
        <v>13</v>
      </c>
    </row>
    <row r="23" spans="1:1" s="6" customFormat="1" x14ac:dyDescent="0.25"/>
    <row r="24" spans="1:1" s="6" customFormat="1" x14ac:dyDescent="0.25">
      <c r="A24" s="6" t="s">
        <v>14</v>
      </c>
    </row>
    <row r="25" spans="1:1" s="6" customFormat="1" x14ac:dyDescent="0.25">
      <c r="A25" s="8" t="s">
        <v>15</v>
      </c>
    </row>
    <row r="27" spans="1:1" x14ac:dyDescent="0.25">
      <c r="A27" s="9"/>
    </row>
  </sheetData>
  <pageMargins left="0.7" right="0.7" top="0.75" bottom="0.75" header="0.3" footer="0.3"/>
  <pageSetup scale="5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16"/>
  <sheetViews>
    <sheetView zoomScale="70" zoomScaleNormal="70" workbookViewId="0">
      <pane xSplit="5" ySplit="7" topLeftCell="CE464" activePane="bottomRight" state="frozen"/>
      <selection activeCell="I38" sqref="I38"/>
      <selection pane="topRight" activeCell="I38" sqref="I38"/>
      <selection pane="bottomLeft" activeCell="I38" sqref="I38"/>
      <selection pane="bottomRight" activeCell="I38" sqref="I38"/>
    </sheetView>
  </sheetViews>
  <sheetFormatPr defaultColWidth="8.5703125" defaultRowHeight="15.75" outlineLevelRow="1" outlineLevelCol="1" x14ac:dyDescent="0.25"/>
  <cols>
    <col min="1" max="1" width="8.5703125" style="2" customWidth="1"/>
    <col min="2" max="2" width="22.42578125" style="2" customWidth="1"/>
    <col min="3" max="3" width="79.42578125" style="2" bestFit="1" customWidth="1"/>
    <col min="4" max="4" width="11" style="2" customWidth="1"/>
    <col min="5" max="5" width="23.7109375" style="2" customWidth="1"/>
    <col min="6" max="46" width="23.7109375" style="2" customWidth="1" outlineLevel="1"/>
    <col min="47" max="47" width="23.7109375" style="2" customWidth="1"/>
    <col min="48" max="87" width="23.7109375" style="2" customWidth="1" outlineLevel="1"/>
    <col min="88" max="90" width="23.7109375" style="2" customWidth="1"/>
    <col min="91" max="91" width="19.5703125" customWidth="1"/>
    <col min="92" max="92" width="8.5703125" style="12" customWidth="1"/>
    <col min="93" max="93" width="6" style="12" bestFit="1" customWidth="1"/>
    <col min="94" max="94" width="18.42578125" customWidth="1"/>
    <col min="95" max="95" width="13.42578125" customWidth="1"/>
    <col min="96" max="100" width="8.5703125" customWidth="1"/>
    <col min="101" max="101" width="10.42578125" customWidth="1"/>
    <col min="102" max="114" width="8.5703125" customWidth="1"/>
    <col min="115" max="115" width="15.42578125" customWidth="1"/>
    <col min="116" max="116" width="8.5703125" customWidth="1"/>
    <col min="117" max="117" width="13.42578125" customWidth="1"/>
    <col min="118" max="118" width="8.5703125" customWidth="1"/>
    <col min="119" max="119" width="18.42578125" customWidth="1"/>
    <col min="120" max="120" width="15.42578125" customWidth="1"/>
    <col min="121" max="121" width="26.42578125" customWidth="1"/>
    <col min="122" max="122" width="36.5703125" customWidth="1"/>
    <col min="123" max="123" width="22.5703125" customWidth="1"/>
    <col min="124" max="124" width="25.5703125" customWidth="1"/>
    <col min="125" max="125" width="8.5703125" customWidth="1"/>
    <col min="126" max="126" width="17.5703125" customWidth="1"/>
    <col min="127" max="127" width="11.5703125" customWidth="1"/>
    <col min="128" max="128" width="19.5703125" customWidth="1"/>
    <col min="129" max="129" width="25.42578125" customWidth="1"/>
    <col min="130" max="130" width="15.5703125" customWidth="1"/>
    <col min="131" max="131" width="42.42578125" customWidth="1"/>
    <col min="132" max="132" width="16.42578125" customWidth="1"/>
    <col min="133" max="133" width="15.42578125" customWidth="1"/>
    <col min="134" max="134" width="13.42578125" customWidth="1"/>
    <col min="135" max="139" width="8.5703125" customWidth="1"/>
    <col min="140" max="140" width="10.42578125" customWidth="1"/>
    <col min="141" max="143" width="8.5703125" customWidth="1"/>
    <col min="144" max="144" width="15.5703125" customWidth="1"/>
    <col min="145" max="148" width="8.5703125" customWidth="1"/>
    <col min="149" max="149" width="15.5703125" customWidth="1"/>
    <col min="150" max="150" width="8.5703125" customWidth="1"/>
    <col min="151" max="152" width="18.5703125" customWidth="1"/>
    <col min="153" max="153" width="17.42578125" customWidth="1"/>
    <col min="154" max="154" width="13.5703125" customWidth="1"/>
    <col min="155" max="155" width="17.5703125" customWidth="1"/>
    <col min="156" max="156" width="13.5703125" customWidth="1"/>
    <col min="157" max="157" width="8.5703125" customWidth="1"/>
    <col min="158" max="158" width="22.5703125" customWidth="1"/>
    <col min="159" max="159" width="26.5703125" customWidth="1"/>
    <col min="160" max="160" width="26.42578125" customWidth="1"/>
    <col min="161" max="161" width="36.5703125" customWidth="1"/>
    <col min="162" max="162" width="22.5703125" customWidth="1"/>
    <col min="163" max="164" width="25.5703125" customWidth="1"/>
    <col min="165" max="165" width="17.5703125" customWidth="1"/>
    <col min="166" max="166" width="18" customWidth="1"/>
    <col min="167" max="167" width="26.5703125" customWidth="1"/>
    <col min="168" max="168" width="22.5703125" customWidth="1"/>
    <col min="169" max="169" width="27.42578125" customWidth="1"/>
    <col min="170" max="170" width="21.42578125" customWidth="1"/>
    <col min="171" max="171" width="22.42578125" customWidth="1"/>
    <col min="172" max="172" width="14.5703125" customWidth="1"/>
    <col min="173" max="173" width="13.5703125" bestFit="1" customWidth="1"/>
    <col min="174" max="176" width="12.42578125" bestFit="1" customWidth="1"/>
    <col min="199" max="16384" width="8.5703125" style="2"/>
  </cols>
  <sheetData>
    <row r="1" spans="1:198" x14ac:dyDescent="0.25">
      <c r="A1" s="10">
        <f>SUM(E1:CL1)</f>
        <v>0</v>
      </c>
      <c r="D1" s="11" t="s">
        <v>16</v>
      </c>
      <c r="E1" s="10">
        <v>0</v>
      </c>
      <c r="F1" s="10">
        <v>0</v>
      </c>
      <c r="G1" s="10">
        <v>0</v>
      </c>
      <c r="H1" s="10">
        <v>0</v>
      </c>
      <c r="I1" s="10">
        <v>0</v>
      </c>
      <c r="J1" s="10">
        <v>0</v>
      </c>
      <c r="K1" s="10">
        <v>0</v>
      </c>
      <c r="L1" s="10">
        <v>0</v>
      </c>
      <c r="M1" s="10">
        <v>0</v>
      </c>
      <c r="N1" s="10">
        <v>0</v>
      </c>
      <c r="O1" s="10">
        <v>0</v>
      </c>
      <c r="P1" s="10">
        <v>0</v>
      </c>
      <c r="Q1" s="10">
        <v>0</v>
      </c>
      <c r="R1" s="10">
        <v>0</v>
      </c>
      <c r="S1" s="10">
        <v>0</v>
      </c>
      <c r="T1" s="10">
        <v>0</v>
      </c>
      <c r="U1" s="10">
        <v>0</v>
      </c>
      <c r="V1" s="10">
        <v>0</v>
      </c>
      <c r="W1" s="10">
        <v>0</v>
      </c>
      <c r="X1" s="10">
        <v>0</v>
      </c>
      <c r="Y1" s="10">
        <v>0</v>
      </c>
      <c r="Z1" s="10">
        <v>0</v>
      </c>
      <c r="AA1" s="10">
        <v>0</v>
      </c>
      <c r="AB1" s="10">
        <v>0</v>
      </c>
      <c r="AC1" s="10">
        <v>0</v>
      </c>
      <c r="AD1" s="10">
        <v>0</v>
      </c>
      <c r="AE1" s="10">
        <v>0</v>
      </c>
      <c r="AF1" s="10">
        <v>0</v>
      </c>
      <c r="AG1" s="10">
        <v>0</v>
      </c>
      <c r="AH1" s="10">
        <v>0</v>
      </c>
      <c r="AI1" s="10">
        <v>0</v>
      </c>
      <c r="AJ1" s="10">
        <v>0</v>
      </c>
      <c r="AK1" s="10">
        <v>0</v>
      </c>
      <c r="AL1" s="10">
        <v>0</v>
      </c>
      <c r="AM1" s="10">
        <v>0</v>
      </c>
      <c r="AN1" s="10">
        <v>0</v>
      </c>
      <c r="AO1" s="10">
        <v>0</v>
      </c>
      <c r="AP1" s="10">
        <v>0</v>
      </c>
      <c r="AQ1" s="10">
        <v>0</v>
      </c>
      <c r="AR1" s="10">
        <v>0</v>
      </c>
      <c r="AS1" s="10">
        <v>0</v>
      </c>
      <c r="AT1" s="10">
        <v>0</v>
      </c>
      <c r="AU1" s="10">
        <v>0</v>
      </c>
      <c r="AV1" s="10">
        <v>0</v>
      </c>
      <c r="AW1" s="10">
        <v>0</v>
      </c>
      <c r="AX1" s="10">
        <v>0</v>
      </c>
      <c r="AY1" s="10">
        <v>0</v>
      </c>
      <c r="AZ1" s="10">
        <v>0</v>
      </c>
      <c r="BA1" s="10">
        <v>0</v>
      </c>
      <c r="BB1" s="10">
        <v>0</v>
      </c>
      <c r="BC1" s="10">
        <v>0</v>
      </c>
      <c r="BD1" s="10">
        <v>0</v>
      </c>
      <c r="BE1" s="10">
        <v>0</v>
      </c>
      <c r="BF1" s="10">
        <v>0</v>
      </c>
      <c r="BG1" s="10">
        <v>0</v>
      </c>
      <c r="BH1" s="10">
        <v>0</v>
      </c>
      <c r="BI1" s="10">
        <v>0</v>
      </c>
      <c r="BJ1" s="10">
        <v>0</v>
      </c>
      <c r="BK1" s="10">
        <v>0</v>
      </c>
      <c r="BL1" s="10">
        <v>0</v>
      </c>
      <c r="BM1" s="10">
        <v>0</v>
      </c>
      <c r="BN1" s="10">
        <v>0</v>
      </c>
      <c r="BO1" s="10">
        <v>0</v>
      </c>
      <c r="BP1" s="10">
        <v>0</v>
      </c>
      <c r="BQ1" s="10">
        <v>0</v>
      </c>
      <c r="BR1" s="10">
        <v>0</v>
      </c>
      <c r="BS1" s="10">
        <v>0</v>
      </c>
      <c r="BT1" s="10">
        <v>0</v>
      </c>
      <c r="BU1" s="10">
        <v>0</v>
      </c>
      <c r="BV1" s="10">
        <v>0</v>
      </c>
      <c r="BW1" s="10">
        <v>0</v>
      </c>
      <c r="BX1" s="10">
        <v>0</v>
      </c>
      <c r="BY1" s="10">
        <v>0</v>
      </c>
      <c r="BZ1" s="10">
        <v>0</v>
      </c>
      <c r="CA1" s="10">
        <v>0</v>
      </c>
      <c r="CB1" s="10">
        <v>0</v>
      </c>
      <c r="CC1" s="10">
        <v>0</v>
      </c>
      <c r="CD1" s="10">
        <v>0</v>
      </c>
      <c r="CE1" s="10">
        <v>0</v>
      </c>
      <c r="CF1" s="10">
        <v>0</v>
      </c>
      <c r="CG1" s="10">
        <v>0</v>
      </c>
      <c r="CH1" s="10">
        <v>0</v>
      </c>
      <c r="CI1" s="10">
        <v>0</v>
      </c>
      <c r="CJ1" s="10">
        <v>0</v>
      </c>
      <c r="CK1" s="10">
        <v>0</v>
      </c>
      <c r="CL1" s="10">
        <v>0</v>
      </c>
    </row>
    <row r="2" spans="1:198" x14ac:dyDescent="0.25">
      <c r="A2" s="10">
        <f>SUM(E2:CL2)</f>
        <v>0</v>
      </c>
      <c r="D2" s="11" t="s">
        <v>17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0">
        <v>0</v>
      </c>
      <c r="P2" s="10">
        <v>0</v>
      </c>
      <c r="Q2" s="10">
        <v>0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0</v>
      </c>
      <c r="AY2" s="10">
        <v>0</v>
      </c>
      <c r="AZ2" s="10">
        <v>0</v>
      </c>
      <c r="BA2" s="10">
        <v>0</v>
      </c>
      <c r="BB2" s="10">
        <v>0</v>
      </c>
      <c r="BC2" s="10">
        <v>0</v>
      </c>
      <c r="BD2" s="10">
        <v>0</v>
      </c>
      <c r="BE2" s="10">
        <v>0</v>
      </c>
      <c r="BF2" s="10">
        <v>0</v>
      </c>
      <c r="BG2" s="10">
        <v>0</v>
      </c>
      <c r="BH2" s="10">
        <v>0</v>
      </c>
      <c r="BI2" s="10">
        <v>0</v>
      </c>
      <c r="BJ2" s="10">
        <v>0</v>
      </c>
      <c r="BK2" s="10">
        <v>0</v>
      </c>
      <c r="BL2" s="10">
        <v>0</v>
      </c>
      <c r="BM2" s="10">
        <v>0</v>
      </c>
      <c r="BN2" s="10">
        <v>0</v>
      </c>
      <c r="BO2" s="10">
        <v>0</v>
      </c>
      <c r="BP2" s="10">
        <v>0</v>
      </c>
      <c r="BQ2" s="10">
        <v>0</v>
      </c>
      <c r="BR2" s="10">
        <v>0</v>
      </c>
      <c r="BS2" s="10">
        <v>0</v>
      </c>
      <c r="BT2" s="10">
        <v>0</v>
      </c>
      <c r="BU2" s="10">
        <v>0</v>
      </c>
      <c r="BV2" s="10">
        <v>0</v>
      </c>
      <c r="BW2" s="10">
        <v>0</v>
      </c>
      <c r="BX2" s="10">
        <v>0</v>
      </c>
      <c r="BY2" s="10">
        <v>0</v>
      </c>
      <c r="BZ2" s="10">
        <v>0</v>
      </c>
      <c r="CA2" s="10">
        <v>0</v>
      </c>
      <c r="CB2" s="10">
        <v>0</v>
      </c>
      <c r="CC2" s="10">
        <v>0</v>
      </c>
      <c r="CD2" s="10">
        <v>0</v>
      </c>
      <c r="CE2" s="10">
        <v>0</v>
      </c>
      <c r="CF2" s="10">
        <v>0</v>
      </c>
      <c r="CG2" s="10">
        <v>0</v>
      </c>
      <c r="CH2" s="10">
        <v>0</v>
      </c>
      <c r="CI2" s="10">
        <v>0</v>
      </c>
      <c r="CJ2" s="10">
        <v>0</v>
      </c>
      <c r="CK2" s="10">
        <v>0</v>
      </c>
      <c r="CL2" s="10">
        <v>0</v>
      </c>
    </row>
    <row r="3" spans="1:198" outlineLevel="1" x14ac:dyDescent="0.25">
      <c r="A3" s="328" t="str">
        <f>Cover!A24</f>
        <v>Most Current Version as of:</v>
      </c>
      <c r="B3" s="328"/>
      <c r="C3" s="13" t="str">
        <f>Cover!A25</f>
        <v>January 2024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CK3"/>
      <c r="CL3"/>
    </row>
    <row r="4" spans="1:198" ht="26.25" outlineLevel="1" x14ac:dyDescent="0.4">
      <c r="A4" s="16"/>
      <c r="B4" s="329" t="s">
        <v>18</v>
      </c>
      <c r="C4" s="329"/>
      <c r="D4" s="329"/>
      <c r="E4" s="17"/>
      <c r="I4" s="6"/>
      <c r="J4" s="6"/>
      <c r="X4" s="18"/>
      <c r="AC4" s="6"/>
      <c r="AE4" s="19"/>
      <c r="AF4" s="19"/>
      <c r="AG4" s="19"/>
      <c r="AH4" s="19"/>
      <c r="AI4" s="19"/>
      <c r="AJ4" s="19"/>
      <c r="AK4" s="19"/>
      <c r="AM4" s="19"/>
      <c r="AN4" s="6"/>
      <c r="AO4" s="19"/>
      <c r="AP4" s="19"/>
      <c r="AQ4" s="19"/>
      <c r="AU4" s="20"/>
      <c r="AW4" s="19"/>
      <c r="BA4" s="19"/>
      <c r="BQ4" s="6"/>
      <c r="CI4" s="18"/>
      <c r="CJ4" s="21"/>
      <c r="CK4"/>
      <c r="CL4"/>
    </row>
    <row r="5" spans="1:198" s="19" customFormat="1" outlineLevel="1" x14ac:dyDescent="0.25">
      <c r="A5" s="19" t="s">
        <v>19</v>
      </c>
      <c r="B5" s="330" t="s">
        <v>20</v>
      </c>
      <c r="C5" s="330"/>
      <c r="D5" s="330"/>
      <c r="E5" s="19" t="s">
        <v>21</v>
      </c>
      <c r="F5" s="19" t="s">
        <v>22</v>
      </c>
      <c r="G5" s="19" t="s">
        <v>22</v>
      </c>
      <c r="H5" s="19" t="s">
        <v>22</v>
      </c>
      <c r="I5" s="19" t="s">
        <v>22</v>
      </c>
      <c r="J5" s="19" t="s">
        <v>22</v>
      </c>
      <c r="K5" s="19" t="s">
        <v>22</v>
      </c>
      <c r="L5" s="19" t="s">
        <v>22</v>
      </c>
      <c r="M5" s="19" t="s">
        <v>22</v>
      </c>
      <c r="N5" s="19" t="s">
        <v>22</v>
      </c>
      <c r="O5" s="19" t="s">
        <v>22</v>
      </c>
      <c r="P5" s="19" t="s">
        <v>22</v>
      </c>
      <c r="Q5" s="19" t="s">
        <v>22</v>
      </c>
      <c r="R5" s="19" t="s">
        <v>22</v>
      </c>
      <c r="S5" s="22" t="s">
        <v>22</v>
      </c>
      <c r="T5" s="19" t="s">
        <v>22</v>
      </c>
      <c r="U5" s="19" t="s">
        <v>22</v>
      </c>
      <c r="V5" s="19" t="s">
        <v>22</v>
      </c>
      <c r="W5" s="19" t="s">
        <v>22</v>
      </c>
      <c r="X5" s="19" t="s">
        <v>22</v>
      </c>
      <c r="Y5" s="19" t="s">
        <v>22</v>
      </c>
      <c r="Z5" s="19" t="s">
        <v>22</v>
      </c>
      <c r="AA5" s="19" t="s">
        <v>22</v>
      </c>
      <c r="AB5" s="19" t="s">
        <v>22</v>
      </c>
      <c r="AC5" s="19" t="s">
        <v>22</v>
      </c>
      <c r="AD5" s="19" t="s">
        <v>22</v>
      </c>
      <c r="AE5" s="19" t="s">
        <v>22</v>
      </c>
      <c r="AF5" s="19" t="s">
        <v>22</v>
      </c>
      <c r="AG5" s="19" t="s">
        <v>22</v>
      </c>
      <c r="AH5" s="19" t="s">
        <v>22</v>
      </c>
      <c r="AI5" s="19" t="s">
        <v>22</v>
      </c>
      <c r="AJ5" s="19" t="s">
        <v>22</v>
      </c>
      <c r="AK5" s="19" t="s">
        <v>22</v>
      </c>
      <c r="AL5" s="19" t="s">
        <v>22</v>
      </c>
      <c r="AM5" s="19" t="s">
        <v>22</v>
      </c>
      <c r="AN5" s="19" t="s">
        <v>22</v>
      </c>
      <c r="AO5" s="19" t="s">
        <v>22</v>
      </c>
      <c r="AP5" s="19" t="s">
        <v>22</v>
      </c>
      <c r="AQ5" s="19" t="s">
        <v>22</v>
      </c>
      <c r="AR5" s="19" t="s">
        <v>22</v>
      </c>
      <c r="AS5" s="19" t="s">
        <v>22</v>
      </c>
      <c r="AT5" s="19" t="s">
        <v>22</v>
      </c>
      <c r="AU5" s="23"/>
      <c r="AV5" s="24" t="s">
        <v>23</v>
      </c>
      <c r="AW5" s="24" t="s">
        <v>23</v>
      </c>
      <c r="AX5" s="24" t="s">
        <v>23</v>
      </c>
      <c r="AY5" s="24" t="s">
        <v>23</v>
      </c>
      <c r="AZ5" s="24" t="s">
        <v>23</v>
      </c>
      <c r="BA5" s="24" t="s">
        <v>23</v>
      </c>
      <c r="BB5" s="24" t="s">
        <v>23</v>
      </c>
      <c r="BC5" s="24" t="s">
        <v>23</v>
      </c>
      <c r="BD5" s="24" t="s">
        <v>23</v>
      </c>
      <c r="BE5" s="24" t="s">
        <v>23</v>
      </c>
      <c r="BF5" s="24" t="s">
        <v>23</v>
      </c>
      <c r="BG5" s="24" t="s">
        <v>23</v>
      </c>
      <c r="BH5" s="24" t="s">
        <v>23</v>
      </c>
      <c r="BI5" s="24" t="s">
        <v>23</v>
      </c>
      <c r="BJ5" s="24" t="s">
        <v>23</v>
      </c>
      <c r="BK5" s="24" t="s">
        <v>23</v>
      </c>
      <c r="BL5" s="24" t="s">
        <v>23</v>
      </c>
      <c r="BM5" s="24" t="s">
        <v>23</v>
      </c>
      <c r="BN5" s="24" t="s">
        <v>23</v>
      </c>
      <c r="BO5" s="24" t="s">
        <v>23</v>
      </c>
      <c r="BP5" s="24" t="s">
        <v>23</v>
      </c>
      <c r="BQ5" s="24" t="s">
        <v>23</v>
      </c>
      <c r="BR5" s="24" t="s">
        <v>23</v>
      </c>
      <c r="BS5" s="24" t="s">
        <v>23</v>
      </c>
      <c r="BT5" s="24" t="s">
        <v>23</v>
      </c>
      <c r="BU5" s="24" t="s">
        <v>23</v>
      </c>
      <c r="BV5" s="24" t="s">
        <v>23</v>
      </c>
      <c r="BW5" s="24" t="s">
        <v>23</v>
      </c>
      <c r="BX5" s="24" t="s">
        <v>23</v>
      </c>
      <c r="BY5" s="24" t="s">
        <v>23</v>
      </c>
      <c r="BZ5" s="24" t="s">
        <v>23</v>
      </c>
      <c r="CA5" s="24" t="s">
        <v>23</v>
      </c>
      <c r="CB5" s="24" t="s">
        <v>23</v>
      </c>
      <c r="CC5" s="24" t="s">
        <v>23</v>
      </c>
      <c r="CD5" s="24" t="s">
        <v>23</v>
      </c>
      <c r="CE5" s="24" t="s">
        <v>23</v>
      </c>
      <c r="CF5" s="24" t="s">
        <v>23</v>
      </c>
      <c r="CG5" s="24" t="s">
        <v>23</v>
      </c>
      <c r="CH5" s="24" t="s">
        <v>23</v>
      </c>
      <c r="CI5" s="24" t="s">
        <v>23</v>
      </c>
      <c r="CJ5" s="24" t="s">
        <v>23</v>
      </c>
      <c r="CK5" s="24" t="s">
        <v>23</v>
      </c>
      <c r="CL5" s="24" t="s">
        <v>23</v>
      </c>
      <c r="CM5"/>
      <c r="CN5" s="12"/>
      <c r="CO5" s="12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</row>
    <row r="6" spans="1:198" s="33" customFormat="1" ht="63.75" customHeight="1" x14ac:dyDescent="0.25">
      <c r="A6" s="25" t="s">
        <v>24</v>
      </c>
      <c r="B6" s="26"/>
      <c r="C6" s="27"/>
      <c r="D6" s="28" t="s">
        <v>25</v>
      </c>
      <c r="E6" s="29" t="s">
        <v>26</v>
      </c>
      <c r="F6" s="30" t="s">
        <v>27</v>
      </c>
      <c r="G6" s="30" t="s">
        <v>28</v>
      </c>
      <c r="H6" s="30" t="s">
        <v>29</v>
      </c>
      <c r="I6" s="30" t="s">
        <v>30</v>
      </c>
      <c r="J6" s="30" t="s">
        <v>31</v>
      </c>
      <c r="K6" s="30" t="s">
        <v>32</v>
      </c>
      <c r="L6" s="30" t="s">
        <v>33</v>
      </c>
      <c r="M6" s="30" t="s">
        <v>34</v>
      </c>
      <c r="N6" s="30" t="s">
        <v>35</v>
      </c>
      <c r="O6" s="30" t="s">
        <v>36</v>
      </c>
      <c r="P6" s="30" t="s">
        <v>37</v>
      </c>
      <c r="Q6" s="30" t="s">
        <v>38</v>
      </c>
      <c r="R6" s="30" t="s">
        <v>39</v>
      </c>
      <c r="S6" s="30" t="s">
        <v>40</v>
      </c>
      <c r="T6" s="30" t="s">
        <v>41</v>
      </c>
      <c r="U6" s="30" t="s">
        <v>42</v>
      </c>
      <c r="V6" s="30" t="s">
        <v>43</v>
      </c>
      <c r="W6" s="30" t="s">
        <v>44</v>
      </c>
      <c r="X6" s="30" t="s">
        <v>45</v>
      </c>
      <c r="Y6" s="30" t="s">
        <v>46</v>
      </c>
      <c r="Z6" s="30" t="s">
        <v>47</v>
      </c>
      <c r="AA6" s="30" t="s">
        <v>48</v>
      </c>
      <c r="AB6" s="30" t="s">
        <v>49</v>
      </c>
      <c r="AC6" s="30" t="s">
        <v>50</v>
      </c>
      <c r="AD6" s="30" t="s">
        <v>51</v>
      </c>
      <c r="AE6" s="30" t="s">
        <v>52</v>
      </c>
      <c r="AF6" s="30" t="s">
        <v>53</v>
      </c>
      <c r="AG6" s="30" t="s">
        <v>54</v>
      </c>
      <c r="AH6" s="30" t="s">
        <v>55</v>
      </c>
      <c r="AI6" s="30" t="s">
        <v>56</v>
      </c>
      <c r="AJ6" s="30" t="s">
        <v>57</v>
      </c>
      <c r="AK6" s="30" t="s">
        <v>68</v>
      </c>
      <c r="AL6" s="30" t="s">
        <v>58</v>
      </c>
      <c r="AM6" s="30" t="s">
        <v>59</v>
      </c>
      <c r="AN6" s="30" t="s">
        <v>60</v>
      </c>
      <c r="AO6" s="30"/>
      <c r="AP6" s="30" t="s">
        <v>61</v>
      </c>
      <c r="AQ6" s="30" t="s">
        <v>62</v>
      </c>
      <c r="AR6" s="30" t="s">
        <v>63</v>
      </c>
      <c r="AS6" s="30" t="s">
        <v>64</v>
      </c>
      <c r="AT6" s="31" t="s">
        <v>65</v>
      </c>
      <c r="AU6" s="32" t="s">
        <v>66</v>
      </c>
      <c r="AV6" s="31" t="s">
        <v>27</v>
      </c>
      <c r="AW6" s="31" t="s">
        <v>28</v>
      </c>
      <c r="AX6" s="31" t="s">
        <v>29</v>
      </c>
      <c r="AY6" s="30" t="s">
        <v>30</v>
      </c>
      <c r="AZ6" s="31" t="s">
        <v>31</v>
      </c>
      <c r="BA6" s="31" t="s">
        <v>32</v>
      </c>
      <c r="BB6" s="31" t="s">
        <v>33</v>
      </c>
      <c r="BC6" s="31" t="s">
        <v>34</v>
      </c>
      <c r="BD6" s="31" t="s">
        <v>35</v>
      </c>
      <c r="BE6" s="31" t="s">
        <v>36</v>
      </c>
      <c r="BF6" s="30" t="s">
        <v>37</v>
      </c>
      <c r="BG6" s="31" t="s">
        <v>38</v>
      </c>
      <c r="BH6" s="31" t="s">
        <v>39</v>
      </c>
      <c r="BI6" s="31" t="s">
        <v>40</v>
      </c>
      <c r="BJ6" s="31" t="s">
        <v>41</v>
      </c>
      <c r="BK6" s="31" t="s">
        <v>42</v>
      </c>
      <c r="BL6" s="31" t="s">
        <v>43</v>
      </c>
      <c r="BM6" s="31" t="s">
        <v>44</v>
      </c>
      <c r="BN6" s="31" t="s">
        <v>45</v>
      </c>
      <c r="BO6" s="31" t="s">
        <v>46</v>
      </c>
      <c r="BP6" s="31" t="s">
        <v>47</v>
      </c>
      <c r="BQ6" s="30" t="s">
        <v>48</v>
      </c>
      <c r="BR6" s="31" t="s">
        <v>49</v>
      </c>
      <c r="BS6" s="31" t="s">
        <v>50</v>
      </c>
      <c r="BT6" s="31" t="s">
        <v>51</v>
      </c>
      <c r="BU6" s="31" t="s">
        <v>67</v>
      </c>
      <c r="BV6" s="31" t="s">
        <v>53</v>
      </c>
      <c r="BW6" s="31" t="s">
        <v>68</v>
      </c>
      <c r="BX6" s="31" t="s">
        <v>55</v>
      </c>
      <c r="BY6" s="31" t="s">
        <v>56</v>
      </c>
      <c r="BZ6" s="31" t="s">
        <v>69</v>
      </c>
      <c r="CA6" s="31" t="s">
        <v>70</v>
      </c>
      <c r="CB6" s="30" t="s">
        <v>58</v>
      </c>
      <c r="CC6" s="31" t="s">
        <v>59</v>
      </c>
      <c r="CD6" s="31" t="s">
        <v>60</v>
      </c>
      <c r="CE6" s="31"/>
      <c r="CF6" s="31" t="s">
        <v>61</v>
      </c>
      <c r="CG6" s="31" t="s">
        <v>71</v>
      </c>
      <c r="CH6" s="31" t="s">
        <v>63</v>
      </c>
      <c r="CI6" s="31" t="s">
        <v>64</v>
      </c>
      <c r="CJ6" s="29" t="s">
        <v>72</v>
      </c>
      <c r="CK6" s="32" t="s">
        <v>73</v>
      </c>
      <c r="CL6" s="32" t="s">
        <v>74</v>
      </c>
      <c r="CM6"/>
      <c r="CN6" s="12"/>
      <c r="CO6" s="12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</row>
    <row r="7" spans="1:198" s="33" customFormat="1" ht="32.85" customHeight="1" x14ac:dyDescent="0.25">
      <c r="A7" s="25">
        <v>1</v>
      </c>
      <c r="B7" s="331" t="s">
        <v>75</v>
      </c>
      <c r="C7" s="332"/>
      <c r="D7" s="332"/>
      <c r="E7" s="34"/>
      <c r="F7" s="35">
        <v>11.01</v>
      </c>
      <c r="G7" s="35">
        <v>11.02</v>
      </c>
      <c r="H7" s="35">
        <v>11.03</v>
      </c>
      <c r="I7" s="35">
        <v>11.04</v>
      </c>
      <c r="J7" s="35">
        <v>11.049999999999999</v>
      </c>
      <c r="K7" s="35">
        <v>11.059999999999999</v>
      </c>
      <c r="L7" s="35">
        <v>11.069999999999999</v>
      </c>
      <c r="M7" s="35">
        <v>11.079999999999998</v>
      </c>
      <c r="N7" s="35">
        <v>11.089999999999998</v>
      </c>
      <c r="O7" s="35">
        <v>11.099999999999998</v>
      </c>
      <c r="P7" s="35">
        <v>11.109999999999998</v>
      </c>
      <c r="Q7" s="35">
        <v>11.119999999999997</v>
      </c>
      <c r="R7" s="35">
        <v>11.129999999999997</v>
      </c>
      <c r="S7" s="35">
        <v>11.139999999999997</v>
      </c>
      <c r="T7" s="35">
        <v>11.149999999999997</v>
      </c>
      <c r="U7" s="35">
        <v>11.159999999999997</v>
      </c>
      <c r="V7" s="35">
        <v>11.169999999999996</v>
      </c>
      <c r="W7" s="35">
        <v>11.179999999999996</v>
      </c>
      <c r="X7" s="35">
        <v>11.189999999999996</v>
      </c>
      <c r="Y7" s="35">
        <v>11.199999999999996</v>
      </c>
      <c r="Z7" s="35">
        <v>11.209999999999996</v>
      </c>
      <c r="AA7" s="35">
        <v>11.219999999999995</v>
      </c>
      <c r="AB7" s="35">
        <v>11.229999999999995</v>
      </c>
      <c r="AC7" s="35">
        <v>11.239999999999995</v>
      </c>
      <c r="AD7" s="35">
        <v>11.249999999999995</v>
      </c>
      <c r="AE7" s="35">
        <v>11.259999999999994</v>
      </c>
      <c r="AF7" s="35">
        <v>11.269999999999994</v>
      </c>
      <c r="AG7" s="35">
        <v>11.28</v>
      </c>
      <c r="AH7" s="35">
        <v>11.29</v>
      </c>
      <c r="AI7" s="35">
        <v>11.3</v>
      </c>
      <c r="AJ7" s="35">
        <v>11.31</v>
      </c>
      <c r="AK7" s="35">
        <v>11.32</v>
      </c>
      <c r="AL7" s="35">
        <v>11.33</v>
      </c>
      <c r="AM7" s="35">
        <v>11.34</v>
      </c>
      <c r="AN7" s="35">
        <v>11.35</v>
      </c>
      <c r="AO7" s="35">
        <v>11.36</v>
      </c>
      <c r="AP7" s="35">
        <v>11.37</v>
      </c>
      <c r="AQ7" s="35">
        <v>11.45</v>
      </c>
      <c r="AR7" s="35">
        <v>11.46</v>
      </c>
      <c r="AS7" s="35">
        <v>11.47</v>
      </c>
      <c r="AT7" s="35"/>
      <c r="AU7" s="36" t="s">
        <v>76</v>
      </c>
      <c r="AV7" s="34">
        <v>11.01</v>
      </c>
      <c r="AW7" s="34">
        <v>11.02</v>
      </c>
      <c r="AX7" s="34">
        <v>11.03</v>
      </c>
      <c r="AY7" s="34">
        <v>11.04</v>
      </c>
      <c r="AZ7" s="34">
        <v>11.049999999999999</v>
      </c>
      <c r="BA7" s="34">
        <v>11.059999999999999</v>
      </c>
      <c r="BB7" s="34">
        <v>11.069999999999999</v>
      </c>
      <c r="BC7" s="34">
        <v>11.079999999999998</v>
      </c>
      <c r="BD7" s="34">
        <v>11.089999999999998</v>
      </c>
      <c r="BE7" s="37">
        <v>11.1</v>
      </c>
      <c r="BF7" s="34">
        <v>11.109999999999998</v>
      </c>
      <c r="BG7" s="34">
        <v>11.119999999999997</v>
      </c>
      <c r="BH7" s="34">
        <v>11.129999999999997</v>
      </c>
      <c r="BI7" s="34">
        <v>11.139999999999997</v>
      </c>
      <c r="BJ7" s="34">
        <v>11.149999999999997</v>
      </c>
      <c r="BK7" s="34">
        <v>11.159999999999997</v>
      </c>
      <c r="BL7" s="34">
        <v>11.169999999999996</v>
      </c>
      <c r="BM7" s="34">
        <v>11.179999999999996</v>
      </c>
      <c r="BN7" s="34">
        <v>11.189999999999996</v>
      </c>
      <c r="BO7" s="34">
        <v>11.199999999999996</v>
      </c>
      <c r="BP7" s="34">
        <v>11.209999999999996</v>
      </c>
      <c r="BQ7" s="34">
        <v>11.219999999999995</v>
      </c>
      <c r="BR7" s="34">
        <v>11.229999999999995</v>
      </c>
      <c r="BS7" s="34">
        <v>11.239999999999995</v>
      </c>
      <c r="BT7" s="34">
        <v>11.249999999999995</v>
      </c>
      <c r="BU7" s="34">
        <v>11.259999999999994</v>
      </c>
      <c r="BV7" s="34">
        <v>11.269999999999994</v>
      </c>
      <c r="BW7" s="34">
        <v>11.279999999999994</v>
      </c>
      <c r="BX7" s="34">
        <v>11.289999999999994</v>
      </c>
      <c r="BY7" s="37">
        <v>11.3</v>
      </c>
      <c r="BZ7" s="34">
        <v>11.309999999999993</v>
      </c>
      <c r="CA7" s="34">
        <v>11.319999999999993</v>
      </c>
      <c r="CB7" s="34">
        <v>11.329999999999993</v>
      </c>
      <c r="CC7" s="34">
        <v>11.339999999999993</v>
      </c>
      <c r="CD7" s="34">
        <v>11.35</v>
      </c>
      <c r="CE7" s="34">
        <v>11.36</v>
      </c>
      <c r="CF7" s="34">
        <v>11.37</v>
      </c>
      <c r="CG7" s="34">
        <v>11.45</v>
      </c>
      <c r="CH7" s="37">
        <v>11.46</v>
      </c>
      <c r="CI7" s="37">
        <v>11.47</v>
      </c>
      <c r="CJ7" s="34" t="s">
        <v>77</v>
      </c>
      <c r="CK7" s="34" t="s">
        <v>77</v>
      </c>
      <c r="CL7" s="34"/>
      <c r="CM7"/>
      <c r="CN7" s="12"/>
      <c r="CO7" s="12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</row>
    <row r="8" spans="1:198" outlineLevel="1" x14ac:dyDescent="0.25">
      <c r="A8" s="25">
        <f>A7+1</f>
        <v>2</v>
      </c>
      <c r="B8" s="296" t="s">
        <v>78</v>
      </c>
      <c r="C8" s="38" t="s">
        <v>79</v>
      </c>
      <c r="D8" s="39">
        <v>480</v>
      </c>
      <c r="E8" s="40">
        <v>877647224.10000002</v>
      </c>
      <c r="F8" s="40">
        <v>28495561.561254099</v>
      </c>
      <c r="G8" s="40">
        <v>-464377719.67404109</v>
      </c>
      <c r="H8" s="41">
        <v>0</v>
      </c>
      <c r="I8" s="42"/>
      <c r="J8" s="42"/>
      <c r="K8" s="42"/>
      <c r="L8" s="42"/>
      <c r="M8" s="42"/>
      <c r="N8" s="42"/>
      <c r="O8" s="42"/>
      <c r="P8" s="40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>
        <f>SUM(F8:AT8)</f>
        <v>-435882158.11278701</v>
      </c>
      <c r="AV8" s="40">
        <v>-38281308.189268127</v>
      </c>
      <c r="AW8" s="43"/>
      <c r="AX8" s="43">
        <v>-17653320.348613441</v>
      </c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21">
        <f>SUM(AV8:CI8)</f>
        <v>-55934628.537881568</v>
      </c>
      <c r="CK8" s="21">
        <f>CJ8+AU8</f>
        <v>-491816786.65066856</v>
      </c>
      <c r="CL8" s="21">
        <f>CK8+E8</f>
        <v>385830437.44933146</v>
      </c>
      <c r="CN8" s="44"/>
      <c r="CO8" s="44"/>
    </row>
    <row r="9" spans="1:198" outlineLevel="1" x14ac:dyDescent="0.25">
      <c r="A9" s="25">
        <f t="shared" ref="A9:A72" si="0">A8+1</f>
        <v>3</v>
      </c>
      <c r="B9" s="297"/>
      <c r="C9" s="45" t="s">
        <v>80</v>
      </c>
      <c r="D9" s="46">
        <v>481</v>
      </c>
      <c r="E9" s="40">
        <v>421866401.04000002</v>
      </c>
      <c r="F9" s="40">
        <v>13505453.010521382</v>
      </c>
      <c r="G9" s="40">
        <v>-261661858.05594513</v>
      </c>
      <c r="H9" s="41">
        <v>-60175.123816534411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43">
        <f>SUM(F9:AT9)</f>
        <v>-248216580.16924027</v>
      </c>
      <c r="AV9" s="40">
        <v>-17144709.597685609</v>
      </c>
      <c r="AW9" s="21"/>
      <c r="AX9" s="47">
        <v>-5779392.8392592669</v>
      </c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>
        <f t="shared" ref="CJ9:CJ30" si="1">SUM(AV9:CI9)</f>
        <v>-22924102.436944876</v>
      </c>
      <c r="CK9" s="21">
        <f t="shared" ref="CK9:CK12" si="2">CJ9+AU9</f>
        <v>-271140682.60618514</v>
      </c>
      <c r="CL9" s="21">
        <f>CK9+E9</f>
        <v>150725718.43381488</v>
      </c>
      <c r="CN9" s="44"/>
      <c r="CO9" s="44"/>
    </row>
    <row r="10" spans="1:198" outlineLevel="1" x14ac:dyDescent="0.25">
      <c r="A10" s="25">
        <f t="shared" si="0"/>
        <v>4</v>
      </c>
      <c r="B10" s="297"/>
      <c r="C10" s="45" t="s">
        <v>81</v>
      </c>
      <c r="D10" s="46">
        <v>482</v>
      </c>
      <c r="E10" s="4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43">
        <f>SUM(F10:AT10)</f>
        <v>0</v>
      </c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>
        <f t="shared" si="1"/>
        <v>0</v>
      </c>
      <c r="CK10" s="21">
        <f t="shared" si="2"/>
        <v>0</v>
      </c>
      <c r="CL10" s="21">
        <f>CK10+E10</f>
        <v>0</v>
      </c>
      <c r="CN10" s="44"/>
      <c r="CO10" s="44"/>
    </row>
    <row r="11" spans="1:198" outlineLevel="1" x14ac:dyDescent="0.25">
      <c r="A11" s="25">
        <f t="shared" si="0"/>
        <v>5</v>
      </c>
      <c r="B11" s="297"/>
      <c r="C11" s="45" t="s">
        <v>82</v>
      </c>
      <c r="D11" s="49">
        <v>484</v>
      </c>
      <c r="E11" s="21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43">
        <f>SUM(F11:AT11)</f>
        <v>0</v>
      </c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21">
        <f t="shared" si="1"/>
        <v>0</v>
      </c>
      <c r="CK11" s="21">
        <f t="shared" si="2"/>
        <v>0</v>
      </c>
      <c r="CL11" s="21">
        <f>CK11+E11</f>
        <v>0</v>
      </c>
      <c r="CN11" s="44"/>
      <c r="CO11" s="44"/>
    </row>
    <row r="12" spans="1:198" outlineLevel="1" x14ac:dyDescent="0.25">
      <c r="A12" s="25">
        <f t="shared" si="0"/>
        <v>6</v>
      </c>
      <c r="B12" s="297"/>
      <c r="C12" s="45" t="s">
        <v>83</v>
      </c>
      <c r="D12" s="49">
        <v>485</v>
      </c>
      <c r="E12" s="5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43">
        <f>SUM(F12:AT12)</f>
        <v>0</v>
      </c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21">
        <f t="shared" si="1"/>
        <v>0</v>
      </c>
      <c r="CK12" s="21">
        <f t="shared" si="2"/>
        <v>0</v>
      </c>
      <c r="CL12" s="21">
        <f>CK12+E12</f>
        <v>0</v>
      </c>
      <c r="CN12" s="44"/>
      <c r="CO12" s="44"/>
    </row>
    <row r="13" spans="1:198" outlineLevel="1" x14ac:dyDescent="0.25">
      <c r="A13" s="25">
        <f t="shared" si="0"/>
        <v>7</v>
      </c>
      <c r="B13" s="297"/>
      <c r="C13" s="322" t="s">
        <v>84</v>
      </c>
      <c r="D13" s="323"/>
      <c r="E13" s="52">
        <f>SUM(E8:E12)</f>
        <v>1299513625.1400001</v>
      </c>
      <c r="F13" s="52">
        <f t="shared" ref="F13:CA13" si="3">SUM(F8:F12)</f>
        <v>42001014.571775481</v>
      </c>
      <c r="G13" s="52">
        <f t="shared" si="3"/>
        <v>-726039577.72998619</v>
      </c>
      <c r="H13" s="52">
        <f t="shared" si="3"/>
        <v>-60175.123816534411</v>
      </c>
      <c r="I13" s="52">
        <f t="shared" si="3"/>
        <v>0</v>
      </c>
      <c r="J13" s="52">
        <f t="shared" si="3"/>
        <v>0</v>
      </c>
      <c r="K13" s="52">
        <f t="shared" si="3"/>
        <v>0</v>
      </c>
      <c r="L13" s="52">
        <f t="shared" si="3"/>
        <v>0</v>
      </c>
      <c r="M13" s="52">
        <f t="shared" si="3"/>
        <v>0</v>
      </c>
      <c r="N13" s="52">
        <f t="shared" si="3"/>
        <v>0</v>
      </c>
      <c r="O13" s="52">
        <f t="shared" si="3"/>
        <v>0</v>
      </c>
      <c r="P13" s="52">
        <f t="shared" si="3"/>
        <v>0</v>
      </c>
      <c r="Q13" s="52">
        <f t="shared" si="3"/>
        <v>0</v>
      </c>
      <c r="R13" s="52">
        <f t="shared" si="3"/>
        <v>0</v>
      </c>
      <c r="S13" s="52">
        <f t="shared" si="3"/>
        <v>0</v>
      </c>
      <c r="T13" s="52">
        <f t="shared" si="3"/>
        <v>0</v>
      </c>
      <c r="U13" s="52">
        <f t="shared" si="3"/>
        <v>0</v>
      </c>
      <c r="V13" s="52">
        <f t="shared" si="3"/>
        <v>0</v>
      </c>
      <c r="W13" s="52">
        <f t="shared" si="3"/>
        <v>0</v>
      </c>
      <c r="X13" s="52">
        <f t="shared" si="3"/>
        <v>0</v>
      </c>
      <c r="Y13" s="52">
        <f t="shared" si="3"/>
        <v>0</v>
      </c>
      <c r="Z13" s="52">
        <f t="shared" si="3"/>
        <v>0</v>
      </c>
      <c r="AA13" s="52">
        <f t="shared" si="3"/>
        <v>0</v>
      </c>
      <c r="AB13" s="52">
        <f t="shared" si="3"/>
        <v>0</v>
      </c>
      <c r="AC13" s="52">
        <f t="shared" si="3"/>
        <v>0</v>
      </c>
      <c r="AD13" s="52">
        <f t="shared" si="3"/>
        <v>0</v>
      </c>
      <c r="AE13" s="52">
        <f t="shared" si="3"/>
        <v>0</v>
      </c>
      <c r="AF13" s="52">
        <f t="shared" si="3"/>
        <v>0</v>
      </c>
      <c r="AG13" s="52">
        <f t="shared" si="3"/>
        <v>0</v>
      </c>
      <c r="AH13" s="52">
        <f t="shared" si="3"/>
        <v>0</v>
      </c>
      <c r="AI13" s="52">
        <f t="shared" si="3"/>
        <v>0</v>
      </c>
      <c r="AJ13" s="52">
        <f t="shared" si="3"/>
        <v>0</v>
      </c>
      <c r="AK13" s="52">
        <f t="shared" si="3"/>
        <v>0</v>
      </c>
      <c r="AL13" s="52">
        <f t="shared" si="3"/>
        <v>0</v>
      </c>
      <c r="AM13" s="52">
        <f t="shared" si="3"/>
        <v>0</v>
      </c>
      <c r="AN13" s="52">
        <f t="shared" si="3"/>
        <v>0</v>
      </c>
      <c r="AO13" s="52">
        <f t="shared" si="3"/>
        <v>0</v>
      </c>
      <c r="AP13" s="52"/>
      <c r="AQ13" s="52">
        <f t="shared" si="3"/>
        <v>0</v>
      </c>
      <c r="AR13" s="52">
        <f t="shared" si="3"/>
        <v>0</v>
      </c>
      <c r="AS13" s="52">
        <f t="shared" si="3"/>
        <v>0</v>
      </c>
      <c r="AT13" s="52">
        <f t="shared" si="3"/>
        <v>0</v>
      </c>
      <c r="AU13" s="52">
        <f>SUM(AU8:AU12)</f>
        <v>-684098738.28202724</v>
      </c>
      <c r="AV13" s="52">
        <f t="shared" si="3"/>
        <v>-55426017.786953732</v>
      </c>
      <c r="AW13" s="52">
        <f t="shared" si="3"/>
        <v>0</v>
      </c>
      <c r="AX13" s="52">
        <f t="shared" si="3"/>
        <v>-23432713.187872708</v>
      </c>
      <c r="AY13" s="52">
        <f t="shared" si="3"/>
        <v>0</v>
      </c>
      <c r="AZ13" s="52">
        <f t="shared" si="3"/>
        <v>0</v>
      </c>
      <c r="BA13" s="52">
        <f t="shared" si="3"/>
        <v>0</v>
      </c>
      <c r="BB13" s="52">
        <f t="shared" si="3"/>
        <v>0</v>
      </c>
      <c r="BC13" s="52">
        <f t="shared" si="3"/>
        <v>0</v>
      </c>
      <c r="BD13" s="52">
        <f t="shared" si="3"/>
        <v>0</v>
      </c>
      <c r="BE13" s="52">
        <f t="shared" si="3"/>
        <v>0</v>
      </c>
      <c r="BF13" s="52">
        <f t="shared" si="3"/>
        <v>0</v>
      </c>
      <c r="BG13" s="52">
        <f t="shared" si="3"/>
        <v>0</v>
      </c>
      <c r="BH13" s="52">
        <f t="shared" si="3"/>
        <v>0</v>
      </c>
      <c r="BI13" s="52">
        <f t="shared" si="3"/>
        <v>0</v>
      </c>
      <c r="BJ13" s="52">
        <f t="shared" si="3"/>
        <v>0</v>
      </c>
      <c r="BK13" s="52">
        <f t="shared" si="3"/>
        <v>0</v>
      </c>
      <c r="BL13" s="52">
        <f t="shared" si="3"/>
        <v>0</v>
      </c>
      <c r="BM13" s="52">
        <f t="shared" si="3"/>
        <v>0</v>
      </c>
      <c r="BN13" s="52">
        <f t="shared" si="3"/>
        <v>0</v>
      </c>
      <c r="BO13" s="52">
        <f t="shared" si="3"/>
        <v>0</v>
      </c>
      <c r="BP13" s="52">
        <f t="shared" si="3"/>
        <v>0</v>
      </c>
      <c r="BQ13" s="52">
        <f t="shared" si="3"/>
        <v>0</v>
      </c>
      <c r="BR13" s="52">
        <f t="shared" si="3"/>
        <v>0</v>
      </c>
      <c r="BS13" s="52">
        <f t="shared" si="3"/>
        <v>0</v>
      </c>
      <c r="BT13" s="52">
        <f t="shared" si="3"/>
        <v>0</v>
      </c>
      <c r="BU13" s="52">
        <f t="shared" si="3"/>
        <v>0</v>
      </c>
      <c r="BV13" s="52">
        <f t="shared" si="3"/>
        <v>0</v>
      </c>
      <c r="BW13" s="52">
        <f t="shared" si="3"/>
        <v>0</v>
      </c>
      <c r="BX13" s="52">
        <f t="shared" si="3"/>
        <v>0</v>
      </c>
      <c r="BY13" s="52">
        <f t="shared" si="3"/>
        <v>0</v>
      </c>
      <c r="BZ13" s="52">
        <f t="shared" si="3"/>
        <v>0</v>
      </c>
      <c r="CA13" s="52">
        <f t="shared" si="3"/>
        <v>0</v>
      </c>
      <c r="CB13" s="52">
        <f t="shared" ref="CB13:CG13" si="4">SUM(CB8:CB12)</f>
        <v>0</v>
      </c>
      <c r="CC13" s="52">
        <f t="shared" si="4"/>
        <v>0</v>
      </c>
      <c r="CD13" s="52">
        <f t="shared" si="4"/>
        <v>0</v>
      </c>
      <c r="CE13" s="52">
        <f t="shared" si="4"/>
        <v>0</v>
      </c>
      <c r="CF13" s="52">
        <f t="shared" si="4"/>
        <v>0</v>
      </c>
      <c r="CG13" s="52">
        <f t="shared" si="4"/>
        <v>0</v>
      </c>
      <c r="CH13" s="52">
        <f>SUM(CH8:CH12)</f>
        <v>0</v>
      </c>
      <c r="CI13" s="52">
        <f>SUM(CI8:CI12)</f>
        <v>0</v>
      </c>
      <c r="CJ13" s="52">
        <f>SUM(CJ8:CJ12)</f>
        <v>-78858730.97482644</v>
      </c>
      <c r="CK13" s="52">
        <f>SUM(CK8:CK12)</f>
        <v>-762957469.2568537</v>
      </c>
      <c r="CL13" s="52">
        <f>SUM(CL8:CL12)</f>
        <v>536556155.88314635</v>
      </c>
      <c r="CN13" s="44"/>
      <c r="CO13" s="44"/>
    </row>
    <row r="14" spans="1:198" outlineLevel="1" x14ac:dyDescent="0.25">
      <c r="A14" s="25">
        <f t="shared" si="0"/>
        <v>8</v>
      </c>
      <c r="B14" s="297"/>
      <c r="C14" s="53" t="s">
        <v>85</v>
      </c>
      <c r="D14" s="54">
        <v>483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43">
        <f>SUM(F14:AT14)</f>
        <v>0</v>
      </c>
      <c r="AV14" s="43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>
        <f t="shared" si="1"/>
        <v>0</v>
      </c>
      <c r="CK14" s="21">
        <f t="shared" ref="CK14" si="5">CJ14+AU14</f>
        <v>0</v>
      </c>
      <c r="CL14" s="21">
        <f>CK14+E14</f>
        <v>0</v>
      </c>
      <c r="CN14" s="44"/>
      <c r="CO14" s="44"/>
    </row>
    <row r="15" spans="1:198" outlineLevel="1" x14ac:dyDescent="0.25">
      <c r="A15" s="25">
        <f t="shared" si="0"/>
        <v>9</v>
      </c>
      <c r="B15" s="297"/>
      <c r="C15" s="333" t="s">
        <v>86</v>
      </c>
      <c r="D15" s="326"/>
      <c r="E15" s="52">
        <f>SUM(E14)</f>
        <v>0</v>
      </c>
      <c r="F15" s="52">
        <f t="shared" ref="F15:CA15" si="6">SUM(F14)</f>
        <v>0</v>
      </c>
      <c r="G15" s="52">
        <f t="shared" si="6"/>
        <v>0</v>
      </c>
      <c r="H15" s="52">
        <f t="shared" si="6"/>
        <v>0</v>
      </c>
      <c r="I15" s="52">
        <f t="shared" si="6"/>
        <v>0</v>
      </c>
      <c r="J15" s="52">
        <f t="shared" si="6"/>
        <v>0</v>
      </c>
      <c r="K15" s="52">
        <f t="shared" si="6"/>
        <v>0</v>
      </c>
      <c r="L15" s="52">
        <f t="shared" si="6"/>
        <v>0</v>
      </c>
      <c r="M15" s="52">
        <f t="shared" si="6"/>
        <v>0</v>
      </c>
      <c r="N15" s="52">
        <f t="shared" si="6"/>
        <v>0</v>
      </c>
      <c r="O15" s="52">
        <f t="shared" si="6"/>
        <v>0</v>
      </c>
      <c r="P15" s="52">
        <f t="shared" si="6"/>
        <v>0</v>
      </c>
      <c r="Q15" s="52">
        <f t="shared" si="6"/>
        <v>0</v>
      </c>
      <c r="R15" s="52">
        <f t="shared" si="6"/>
        <v>0</v>
      </c>
      <c r="S15" s="52">
        <f t="shared" si="6"/>
        <v>0</v>
      </c>
      <c r="T15" s="52">
        <f t="shared" si="6"/>
        <v>0</v>
      </c>
      <c r="U15" s="52">
        <f t="shared" si="6"/>
        <v>0</v>
      </c>
      <c r="V15" s="52">
        <f t="shared" si="6"/>
        <v>0</v>
      </c>
      <c r="W15" s="52">
        <f t="shared" si="6"/>
        <v>0</v>
      </c>
      <c r="X15" s="52">
        <f t="shared" si="6"/>
        <v>0</v>
      </c>
      <c r="Y15" s="52">
        <f t="shared" si="6"/>
        <v>0</v>
      </c>
      <c r="Z15" s="52">
        <f t="shared" si="6"/>
        <v>0</v>
      </c>
      <c r="AA15" s="52">
        <f t="shared" si="6"/>
        <v>0</v>
      </c>
      <c r="AB15" s="52">
        <f t="shared" si="6"/>
        <v>0</v>
      </c>
      <c r="AC15" s="52">
        <f t="shared" si="6"/>
        <v>0</v>
      </c>
      <c r="AD15" s="52">
        <f t="shared" si="6"/>
        <v>0</v>
      </c>
      <c r="AE15" s="52">
        <f t="shared" si="6"/>
        <v>0</v>
      </c>
      <c r="AF15" s="52">
        <f t="shared" si="6"/>
        <v>0</v>
      </c>
      <c r="AG15" s="52">
        <f t="shared" si="6"/>
        <v>0</v>
      </c>
      <c r="AH15" s="52">
        <f t="shared" si="6"/>
        <v>0</v>
      </c>
      <c r="AI15" s="52">
        <f t="shared" si="6"/>
        <v>0</v>
      </c>
      <c r="AJ15" s="52">
        <f t="shared" si="6"/>
        <v>0</v>
      </c>
      <c r="AK15" s="52">
        <f t="shared" si="6"/>
        <v>0</v>
      </c>
      <c r="AL15" s="52">
        <f t="shared" si="6"/>
        <v>0</v>
      </c>
      <c r="AM15" s="52">
        <f t="shared" si="6"/>
        <v>0</v>
      </c>
      <c r="AN15" s="52">
        <f t="shared" si="6"/>
        <v>0</v>
      </c>
      <c r="AO15" s="52">
        <f t="shared" si="6"/>
        <v>0</v>
      </c>
      <c r="AP15" s="52"/>
      <c r="AQ15" s="52">
        <f t="shared" si="6"/>
        <v>0</v>
      </c>
      <c r="AR15" s="52">
        <f t="shared" si="6"/>
        <v>0</v>
      </c>
      <c r="AS15" s="52">
        <f t="shared" si="6"/>
        <v>0</v>
      </c>
      <c r="AT15" s="52">
        <f t="shared" si="6"/>
        <v>0</v>
      </c>
      <c r="AU15" s="52">
        <f t="shared" si="6"/>
        <v>0</v>
      </c>
      <c r="AV15" s="52">
        <f t="shared" si="6"/>
        <v>0</v>
      </c>
      <c r="AW15" s="52">
        <f t="shared" si="6"/>
        <v>0</v>
      </c>
      <c r="AX15" s="52">
        <f t="shared" si="6"/>
        <v>0</v>
      </c>
      <c r="AY15" s="52">
        <f t="shared" si="6"/>
        <v>0</v>
      </c>
      <c r="AZ15" s="52">
        <f t="shared" si="6"/>
        <v>0</v>
      </c>
      <c r="BA15" s="52">
        <f t="shared" si="6"/>
        <v>0</v>
      </c>
      <c r="BB15" s="52">
        <f t="shared" si="6"/>
        <v>0</v>
      </c>
      <c r="BC15" s="52">
        <f t="shared" si="6"/>
        <v>0</v>
      </c>
      <c r="BD15" s="52">
        <f t="shared" si="6"/>
        <v>0</v>
      </c>
      <c r="BE15" s="52">
        <f t="shared" si="6"/>
        <v>0</v>
      </c>
      <c r="BF15" s="52">
        <f t="shared" si="6"/>
        <v>0</v>
      </c>
      <c r="BG15" s="52">
        <f t="shared" si="6"/>
        <v>0</v>
      </c>
      <c r="BH15" s="52">
        <f t="shared" si="6"/>
        <v>0</v>
      </c>
      <c r="BI15" s="52">
        <f t="shared" si="6"/>
        <v>0</v>
      </c>
      <c r="BJ15" s="52">
        <f t="shared" si="6"/>
        <v>0</v>
      </c>
      <c r="BK15" s="52">
        <f t="shared" si="6"/>
        <v>0</v>
      </c>
      <c r="BL15" s="52">
        <f t="shared" si="6"/>
        <v>0</v>
      </c>
      <c r="BM15" s="52">
        <f t="shared" si="6"/>
        <v>0</v>
      </c>
      <c r="BN15" s="52">
        <f t="shared" si="6"/>
        <v>0</v>
      </c>
      <c r="BO15" s="52">
        <f t="shared" si="6"/>
        <v>0</v>
      </c>
      <c r="BP15" s="52">
        <f t="shared" si="6"/>
        <v>0</v>
      </c>
      <c r="BQ15" s="52">
        <f t="shared" si="6"/>
        <v>0</v>
      </c>
      <c r="BR15" s="52">
        <f t="shared" si="6"/>
        <v>0</v>
      </c>
      <c r="BS15" s="52">
        <f t="shared" si="6"/>
        <v>0</v>
      </c>
      <c r="BT15" s="52">
        <f t="shared" si="6"/>
        <v>0</v>
      </c>
      <c r="BU15" s="52">
        <f t="shared" si="6"/>
        <v>0</v>
      </c>
      <c r="BV15" s="52">
        <f t="shared" si="6"/>
        <v>0</v>
      </c>
      <c r="BW15" s="52">
        <f t="shared" si="6"/>
        <v>0</v>
      </c>
      <c r="BX15" s="52">
        <f t="shared" si="6"/>
        <v>0</v>
      </c>
      <c r="BY15" s="52">
        <f t="shared" si="6"/>
        <v>0</v>
      </c>
      <c r="BZ15" s="52">
        <f t="shared" si="6"/>
        <v>0</v>
      </c>
      <c r="CA15" s="52">
        <f t="shared" si="6"/>
        <v>0</v>
      </c>
      <c r="CB15" s="52">
        <f t="shared" ref="CB15:CL15" si="7">SUM(CB14)</f>
        <v>0</v>
      </c>
      <c r="CC15" s="52">
        <f t="shared" si="7"/>
        <v>0</v>
      </c>
      <c r="CD15" s="52">
        <f t="shared" si="7"/>
        <v>0</v>
      </c>
      <c r="CE15" s="52">
        <f t="shared" si="7"/>
        <v>0</v>
      </c>
      <c r="CF15" s="52">
        <f t="shared" si="7"/>
        <v>0</v>
      </c>
      <c r="CG15" s="52">
        <f t="shared" si="7"/>
        <v>0</v>
      </c>
      <c r="CH15" s="52">
        <f t="shared" si="7"/>
        <v>0</v>
      </c>
      <c r="CI15" s="52">
        <f t="shared" si="7"/>
        <v>0</v>
      </c>
      <c r="CJ15" s="52">
        <f t="shared" si="7"/>
        <v>0</v>
      </c>
      <c r="CK15" s="52">
        <f t="shared" si="7"/>
        <v>0</v>
      </c>
      <c r="CL15" s="52">
        <f t="shared" si="7"/>
        <v>0</v>
      </c>
      <c r="CN15" s="44"/>
      <c r="CO15" s="44"/>
    </row>
    <row r="16" spans="1:198" outlineLevel="1" x14ac:dyDescent="0.25">
      <c r="A16" s="25">
        <f t="shared" si="0"/>
        <v>10</v>
      </c>
      <c r="B16" s="297"/>
      <c r="C16" s="55" t="s">
        <v>87</v>
      </c>
      <c r="D16" s="54">
        <v>496</v>
      </c>
      <c r="E16" s="40">
        <v>0</v>
      </c>
      <c r="F16" s="56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43">
        <f>SUM(F16:AT16)</f>
        <v>0</v>
      </c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>
        <f t="shared" si="1"/>
        <v>0</v>
      </c>
      <c r="CK16" s="21">
        <f t="shared" ref="CK16" si="8">CJ16+AU16</f>
        <v>0</v>
      </c>
      <c r="CL16" s="21">
        <f>CK16+E16</f>
        <v>0</v>
      </c>
      <c r="CN16" s="44"/>
      <c r="CO16" s="44"/>
    </row>
    <row r="17" spans="1:93" outlineLevel="1" x14ac:dyDescent="0.25">
      <c r="A17" s="25">
        <f t="shared" si="0"/>
        <v>11</v>
      </c>
      <c r="B17" s="297"/>
      <c r="C17" s="333" t="s">
        <v>88</v>
      </c>
      <c r="D17" s="326"/>
      <c r="E17" s="52">
        <f>SUM(E16)</f>
        <v>0</v>
      </c>
      <c r="F17" s="52">
        <f t="shared" ref="F17:CA17" si="9">SUM(F16)</f>
        <v>0</v>
      </c>
      <c r="G17" s="52">
        <f t="shared" si="9"/>
        <v>0</v>
      </c>
      <c r="H17" s="52">
        <f t="shared" si="9"/>
        <v>0</v>
      </c>
      <c r="I17" s="52">
        <f t="shared" si="9"/>
        <v>0</v>
      </c>
      <c r="J17" s="52">
        <f t="shared" si="9"/>
        <v>0</v>
      </c>
      <c r="K17" s="52">
        <f t="shared" si="9"/>
        <v>0</v>
      </c>
      <c r="L17" s="52">
        <f t="shared" si="9"/>
        <v>0</v>
      </c>
      <c r="M17" s="52">
        <f t="shared" si="9"/>
        <v>0</v>
      </c>
      <c r="N17" s="52">
        <f t="shared" si="9"/>
        <v>0</v>
      </c>
      <c r="O17" s="52">
        <f t="shared" si="9"/>
        <v>0</v>
      </c>
      <c r="P17" s="52">
        <f t="shared" si="9"/>
        <v>0</v>
      </c>
      <c r="Q17" s="52">
        <f t="shared" si="9"/>
        <v>0</v>
      </c>
      <c r="R17" s="52">
        <f t="shared" si="9"/>
        <v>0</v>
      </c>
      <c r="S17" s="52">
        <f t="shared" si="9"/>
        <v>0</v>
      </c>
      <c r="T17" s="52">
        <f t="shared" si="9"/>
        <v>0</v>
      </c>
      <c r="U17" s="52">
        <f t="shared" si="9"/>
        <v>0</v>
      </c>
      <c r="V17" s="52">
        <f t="shared" si="9"/>
        <v>0</v>
      </c>
      <c r="W17" s="52">
        <f t="shared" si="9"/>
        <v>0</v>
      </c>
      <c r="X17" s="52">
        <f t="shared" si="9"/>
        <v>0</v>
      </c>
      <c r="Y17" s="52">
        <f t="shared" si="9"/>
        <v>0</v>
      </c>
      <c r="Z17" s="52">
        <f t="shared" si="9"/>
        <v>0</v>
      </c>
      <c r="AA17" s="52">
        <f t="shared" si="9"/>
        <v>0</v>
      </c>
      <c r="AB17" s="52">
        <f t="shared" si="9"/>
        <v>0</v>
      </c>
      <c r="AC17" s="52">
        <f t="shared" si="9"/>
        <v>0</v>
      </c>
      <c r="AD17" s="52">
        <f t="shared" si="9"/>
        <v>0</v>
      </c>
      <c r="AE17" s="52">
        <f t="shared" si="9"/>
        <v>0</v>
      </c>
      <c r="AF17" s="52">
        <f t="shared" si="9"/>
        <v>0</v>
      </c>
      <c r="AG17" s="52">
        <f t="shared" si="9"/>
        <v>0</v>
      </c>
      <c r="AH17" s="52">
        <f t="shared" si="9"/>
        <v>0</v>
      </c>
      <c r="AI17" s="52">
        <f t="shared" si="9"/>
        <v>0</v>
      </c>
      <c r="AJ17" s="52">
        <f t="shared" si="9"/>
        <v>0</v>
      </c>
      <c r="AK17" s="52">
        <f t="shared" si="9"/>
        <v>0</v>
      </c>
      <c r="AL17" s="52">
        <f t="shared" si="9"/>
        <v>0</v>
      </c>
      <c r="AM17" s="52">
        <f t="shared" si="9"/>
        <v>0</v>
      </c>
      <c r="AN17" s="52">
        <f t="shared" si="9"/>
        <v>0</v>
      </c>
      <c r="AO17" s="52">
        <f t="shared" si="9"/>
        <v>0</v>
      </c>
      <c r="AP17" s="52"/>
      <c r="AQ17" s="52">
        <f t="shared" si="9"/>
        <v>0</v>
      </c>
      <c r="AR17" s="52">
        <f t="shared" si="9"/>
        <v>0</v>
      </c>
      <c r="AS17" s="52">
        <f t="shared" si="9"/>
        <v>0</v>
      </c>
      <c r="AT17" s="52">
        <f t="shared" si="9"/>
        <v>0</v>
      </c>
      <c r="AU17" s="52">
        <f t="shared" si="9"/>
        <v>0</v>
      </c>
      <c r="AV17" s="52">
        <f t="shared" si="9"/>
        <v>0</v>
      </c>
      <c r="AW17" s="52">
        <f t="shared" si="9"/>
        <v>0</v>
      </c>
      <c r="AX17" s="52">
        <f t="shared" si="9"/>
        <v>0</v>
      </c>
      <c r="AY17" s="52">
        <f t="shared" si="9"/>
        <v>0</v>
      </c>
      <c r="AZ17" s="52">
        <f t="shared" si="9"/>
        <v>0</v>
      </c>
      <c r="BA17" s="52">
        <f t="shared" si="9"/>
        <v>0</v>
      </c>
      <c r="BB17" s="52">
        <f t="shared" si="9"/>
        <v>0</v>
      </c>
      <c r="BC17" s="52">
        <f t="shared" si="9"/>
        <v>0</v>
      </c>
      <c r="BD17" s="52">
        <f t="shared" si="9"/>
        <v>0</v>
      </c>
      <c r="BE17" s="52">
        <f t="shared" si="9"/>
        <v>0</v>
      </c>
      <c r="BF17" s="52">
        <f t="shared" si="9"/>
        <v>0</v>
      </c>
      <c r="BG17" s="52">
        <f t="shared" si="9"/>
        <v>0</v>
      </c>
      <c r="BH17" s="52">
        <f t="shared" si="9"/>
        <v>0</v>
      </c>
      <c r="BI17" s="52">
        <f t="shared" si="9"/>
        <v>0</v>
      </c>
      <c r="BJ17" s="52">
        <f t="shared" si="9"/>
        <v>0</v>
      </c>
      <c r="BK17" s="52">
        <f t="shared" si="9"/>
        <v>0</v>
      </c>
      <c r="BL17" s="52">
        <f t="shared" si="9"/>
        <v>0</v>
      </c>
      <c r="BM17" s="52">
        <f t="shared" si="9"/>
        <v>0</v>
      </c>
      <c r="BN17" s="52">
        <f t="shared" si="9"/>
        <v>0</v>
      </c>
      <c r="BO17" s="52">
        <f t="shared" si="9"/>
        <v>0</v>
      </c>
      <c r="BP17" s="52">
        <f t="shared" si="9"/>
        <v>0</v>
      </c>
      <c r="BQ17" s="52">
        <f t="shared" si="9"/>
        <v>0</v>
      </c>
      <c r="BR17" s="52">
        <f t="shared" si="9"/>
        <v>0</v>
      </c>
      <c r="BS17" s="52">
        <f t="shared" si="9"/>
        <v>0</v>
      </c>
      <c r="BT17" s="52">
        <f t="shared" si="9"/>
        <v>0</v>
      </c>
      <c r="BU17" s="52">
        <f t="shared" si="9"/>
        <v>0</v>
      </c>
      <c r="BV17" s="52">
        <f t="shared" si="9"/>
        <v>0</v>
      </c>
      <c r="BW17" s="52">
        <f t="shared" si="9"/>
        <v>0</v>
      </c>
      <c r="BX17" s="52">
        <f t="shared" si="9"/>
        <v>0</v>
      </c>
      <c r="BY17" s="52">
        <f t="shared" si="9"/>
        <v>0</v>
      </c>
      <c r="BZ17" s="52">
        <f t="shared" si="9"/>
        <v>0</v>
      </c>
      <c r="CA17" s="52">
        <f t="shared" si="9"/>
        <v>0</v>
      </c>
      <c r="CB17" s="52">
        <f t="shared" ref="CB17:CL17" si="10">SUM(CB16)</f>
        <v>0</v>
      </c>
      <c r="CC17" s="52">
        <f t="shared" si="10"/>
        <v>0</v>
      </c>
      <c r="CD17" s="52">
        <f t="shared" si="10"/>
        <v>0</v>
      </c>
      <c r="CE17" s="52">
        <f t="shared" si="10"/>
        <v>0</v>
      </c>
      <c r="CF17" s="52">
        <f t="shared" si="10"/>
        <v>0</v>
      </c>
      <c r="CG17" s="52">
        <f t="shared" si="10"/>
        <v>0</v>
      </c>
      <c r="CH17" s="52">
        <f t="shared" si="10"/>
        <v>0</v>
      </c>
      <c r="CI17" s="52">
        <f t="shared" si="10"/>
        <v>0</v>
      </c>
      <c r="CJ17" s="52">
        <f t="shared" si="10"/>
        <v>0</v>
      </c>
      <c r="CK17" s="52">
        <f t="shared" si="10"/>
        <v>0</v>
      </c>
      <c r="CL17" s="52">
        <f t="shared" si="10"/>
        <v>0</v>
      </c>
      <c r="CN17" s="44"/>
      <c r="CO17" s="44"/>
    </row>
    <row r="18" spans="1:93" outlineLevel="1" x14ac:dyDescent="0.25">
      <c r="A18" s="25">
        <f t="shared" si="0"/>
        <v>12</v>
      </c>
      <c r="B18" s="297"/>
      <c r="C18" s="57" t="s">
        <v>89</v>
      </c>
      <c r="D18" s="58">
        <v>489.1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43">
        <f>SUM(F18:AT18)</f>
        <v>0</v>
      </c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>
        <f t="shared" si="1"/>
        <v>0</v>
      </c>
      <c r="CK18" s="21">
        <f t="shared" ref="CK18:CK20" si="11">CJ18+AU18</f>
        <v>0</v>
      </c>
      <c r="CL18" s="21">
        <f>CK18+E18</f>
        <v>0</v>
      </c>
      <c r="CN18" s="44"/>
      <c r="CO18" s="44"/>
    </row>
    <row r="19" spans="1:93" outlineLevel="1" x14ac:dyDescent="0.25">
      <c r="A19" s="25">
        <f t="shared" si="0"/>
        <v>13</v>
      </c>
      <c r="B19" s="297"/>
      <c r="C19" s="57" t="s">
        <v>90</v>
      </c>
      <c r="D19" s="58">
        <v>489.2</v>
      </c>
      <c r="E19" s="4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43">
        <f>SUM(F19:AT19)</f>
        <v>0</v>
      </c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>
        <f t="shared" si="1"/>
        <v>0</v>
      </c>
      <c r="CK19" s="21">
        <f t="shared" si="11"/>
        <v>0</v>
      </c>
      <c r="CL19" s="21">
        <f>CK19+E19</f>
        <v>0</v>
      </c>
      <c r="CN19" s="44"/>
      <c r="CO19" s="44"/>
    </row>
    <row r="20" spans="1:93" outlineLevel="1" x14ac:dyDescent="0.25">
      <c r="A20" s="25">
        <f t="shared" si="0"/>
        <v>14</v>
      </c>
      <c r="B20" s="297"/>
      <c r="C20" s="57" t="s">
        <v>91</v>
      </c>
      <c r="D20" s="58">
        <v>489.3</v>
      </c>
      <c r="E20" s="21">
        <v>20751229.969999999</v>
      </c>
      <c r="F20" s="40">
        <v>652051.57146207197</v>
      </c>
      <c r="G20" s="40">
        <v>-1622107.4803309038</v>
      </c>
      <c r="H20" s="59">
        <v>-30421.046346232761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43">
        <f>SUM(F20:AT20)</f>
        <v>-1000476.9552150646</v>
      </c>
      <c r="AV20" s="60">
        <v>-2107869.4389408915</v>
      </c>
      <c r="AW20" s="21"/>
      <c r="AX20" s="47">
        <v>-23142.732970127836</v>
      </c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>
        <f t="shared" si="1"/>
        <v>-2131012.1719110194</v>
      </c>
      <c r="CK20" s="21">
        <f t="shared" si="11"/>
        <v>-3131489.1271260837</v>
      </c>
      <c r="CL20" s="21">
        <f>CK20+E20</f>
        <v>17619740.842873916</v>
      </c>
      <c r="CN20" s="44"/>
      <c r="CO20" s="44"/>
    </row>
    <row r="21" spans="1:93" outlineLevel="1" x14ac:dyDescent="0.25">
      <c r="A21" s="25">
        <f t="shared" si="0"/>
        <v>15</v>
      </c>
      <c r="B21" s="297"/>
      <c r="C21" s="334" t="s">
        <v>92</v>
      </c>
      <c r="D21" s="335"/>
      <c r="E21" s="52">
        <f>SUM(E19:E20)</f>
        <v>20751229.969999999</v>
      </c>
      <c r="F21" s="52">
        <f t="shared" ref="F21:CA21" si="12">SUM(F18:F20)</f>
        <v>652051.57146207197</v>
      </c>
      <c r="G21" s="52">
        <f t="shared" si="12"/>
        <v>-1622107.4803309038</v>
      </c>
      <c r="H21" s="52">
        <f t="shared" si="12"/>
        <v>-30421.046346232761</v>
      </c>
      <c r="I21" s="52">
        <f t="shared" si="12"/>
        <v>0</v>
      </c>
      <c r="J21" s="52">
        <f t="shared" si="12"/>
        <v>0</v>
      </c>
      <c r="K21" s="52">
        <f t="shared" si="12"/>
        <v>0</v>
      </c>
      <c r="L21" s="52">
        <f t="shared" si="12"/>
        <v>0</v>
      </c>
      <c r="M21" s="52">
        <f t="shared" si="12"/>
        <v>0</v>
      </c>
      <c r="N21" s="52">
        <f t="shared" si="12"/>
        <v>0</v>
      </c>
      <c r="O21" s="52">
        <f t="shared" si="12"/>
        <v>0</v>
      </c>
      <c r="P21" s="52">
        <f t="shared" si="12"/>
        <v>0</v>
      </c>
      <c r="Q21" s="52">
        <f t="shared" si="12"/>
        <v>0</v>
      </c>
      <c r="R21" s="52">
        <f t="shared" si="12"/>
        <v>0</v>
      </c>
      <c r="S21" s="52">
        <f t="shared" si="12"/>
        <v>0</v>
      </c>
      <c r="T21" s="52">
        <f t="shared" si="12"/>
        <v>0</v>
      </c>
      <c r="U21" s="52">
        <f t="shared" si="12"/>
        <v>0</v>
      </c>
      <c r="V21" s="52">
        <f t="shared" si="12"/>
        <v>0</v>
      </c>
      <c r="W21" s="52">
        <f t="shared" si="12"/>
        <v>0</v>
      </c>
      <c r="X21" s="52">
        <f t="shared" si="12"/>
        <v>0</v>
      </c>
      <c r="Y21" s="52">
        <f t="shared" si="12"/>
        <v>0</v>
      </c>
      <c r="Z21" s="52">
        <f t="shared" si="12"/>
        <v>0</v>
      </c>
      <c r="AA21" s="52">
        <f t="shared" si="12"/>
        <v>0</v>
      </c>
      <c r="AB21" s="52">
        <f t="shared" si="12"/>
        <v>0</v>
      </c>
      <c r="AC21" s="52">
        <f t="shared" si="12"/>
        <v>0</v>
      </c>
      <c r="AD21" s="52">
        <f t="shared" si="12"/>
        <v>0</v>
      </c>
      <c r="AE21" s="52">
        <f t="shared" si="12"/>
        <v>0</v>
      </c>
      <c r="AF21" s="52">
        <f t="shared" si="12"/>
        <v>0</v>
      </c>
      <c r="AG21" s="52">
        <f t="shared" si="12"/>
        <v>0</v>
      </c>
      <c r="AH21" s="52">
        <f t="shared" si="12"/>
        <v>0</v>
      </c>
      <c r="AI21" s="52">
        <f t="shared" si="12"/>
        <v>0</v>
      </c>
      <c r="AJ21" s="52">
        <f t="shared" si="12"/>
        <v>0</v>
      </c>
      <c r="AK21" s="52">
        <f t="shared" si="12"/>
        <v>0</v>
      </c>
      <c r="AL21" s="52">
        <f t="shared" si="12"/>
        <v>0</v>
      </c>
      <c r="AM21" s="52">
        <f t="shared" si="12"/>
        <v>0</v>
      </c>
      <c r="AN21" s="52">
        <f t="shared" si="12"/>
        <v>0</v>
      </c>
      <c r="AO21" s="52">
        <f t="shared" si="12"/>
        <v>0</v>
      </c>
      <c r="AP21" s="52"/>
      <c r="AQ21" s="52">
        <f t="shared" si="12"/>
        <v>0</v>
      </c>
      <c r="AR21" s="52">
        <f t="shared" si="12"/>
        <v>0</v>
      </c>
      <c r="AS21" s="52">
        <f t="shared" si="12"/>
        <v>0</v>
      </c>
      <c r="AT21" s="52">
        <f t="shared" si="12"/>
        <v>0</v>
      </c>
      <c r="AU21" s="52">
        <f>SUM(AU18:AU20)</f>
        <v>-1000476.9552150646</v>
      </c>
      <c r="AV21" s="52">
        <f t="shared" si="12"/>
        <v>-2107869.4389408915</v>
      </c>
      <c r="AW21" s="52">
        <f t="shared" si="12"/>
        <v>0</v>
      </c>
      <c r="AX21" s="52">
        <f t="shared" si="12"/>
        <v>-23142.732970127836</v>
      </c>
      <c r="AY21" s="52">
        <f t="shared" si="12"/>
        <v>0</v>
      </c>
      <c r="AZ21" s="52">
        <f t="shared" si="12"/>
        <v>0</v>
      </c>
      <c r="BA21" s="52">
        <f t="shared" si="12"/>
        <v>0</v>
      </c>
      <c r="BB21" s="52">
        <f t="shared" si="12"/>
        <v>0</v>
      </c>
      <c r="BC21" s="52">
        <f t="shared" si="12"/>
        <v>0</v>
      </c>
      <c r="BD21" s="52">
        <f t="shared" si="12"/>
        <v>0</v>
      </c>
      <c r="BE21" s="52">
        <f t="shared" si="12"/>
        <v>0</v>
      </c>
      <c r="BF21" s="52">
        <f t="shared" si="12"/>
        <v>0</v>
      </c>
      <c r="BG21" s="52">
        <f t="shared" si="12"/>
        <v>0</v>
      </c>
      <c r="BH21" s="52">
        <f t="shared" si="12"/>
        <v>0</v>
      </c>
      <c r="BI21" s="52">
        <f t="shared" si="12"/>
        <v>0</v>
      </c>
      <c r="BJ21" s="52">
        <f t="shared" si="12"/>
        <v>0</v>
      </c>
      <c r="BK21" s="52">
        <f t="shared" si="12"/>
        <v>0</v>
      </c>
      <c r="BL21" s="52">
        <f t="shared" si="12"/>
        <v>0</v>
      </c>
      <c r="BM21" s="52">
        <f t="shared" si="12"/>
        <v>0</v>
      </c>
      <c r="BN21" s="52">
        <f t="shared" si="12"/>
        <v>0</v>
      </c>
      <c r="BO21" s="52">
        <f t="shared" si="12"/>
        <v>0</v>
      </c>
      <c r="BP21" s="52">
        <f t="shared" si="12"/>
        <v>0</v>
      </c>
      <c r="BQ21" s="52">
        <f t="shared" si="12"/>
        <v>0</v>
      </c>
      <c r="BR21" s="52">
        <f t="shared" si="12"/>
        <v>0</v>
      </c>
      <c r="BS21" s="52">
        <f t="shared" si="12"/>
        <v>0</v>
      </c>
      <c r="BT21" s="52">
        <f t="shared" si="12"/>
        <v>0</v>
      </c>
      <c r="BU21" s="52">
        <f t="shared" si="12"/>
        <v>0</v>
      </c>
      <c r="BV21" s="52">
        <f t="shared" si="12"/>
        <v>0</v>
      </c>
      <c r="BW21" s="52">
        <f t="shared" si="12"/>
        <v>0</v>
      </c>
      <c r="BX21" s="52">
        <f t="shared" si="12"/>
        <v>0</v>
      </c>
      <c r="BY21" s="52">
        <f t="shared" si="12"/>
        <v>0</v>
      </c>
      <c r="BZ21" s="52">
        <f t="shared" si="12"/>
        <v>0</v>
      </c>
      <c r="CA21" s="52">
        <f t="shared" si="12"/>
        <v>0</v>
      </c>
      <c r="CB21" s="52">
        <f t="shared" ref="CB21:CI21" si="13">SUM(CB18:CB20)</f>
        <v>0</v>
      </c>
      <c r="CC21" s="52">
        <f t="shared" si="13"/>
        <v>0</v>
      </c>
      <c r="CD21" s="52">
        <f t="shared" si="13"/>
        <v>0</v>
      </c>
      <c r="CE21" s="52">
        <f t="shared" si="13"/>
        <v>0</v>
      </c>
      <c r="CF21" s="52">
        <f t="shared" si="13"/>
        <v>0</v>
      </c>
      <c r="CG21" s="52">
        <f t="shared" si="13"/>
        <v>0</v>
      </c>
      <c r="CH21" s="52">
        <f t="shared" si="13"/>
        <v>0</v>
      </c>
      <c r="CI21" s="52">
        <f t="shared" si="13"/>
        <v>0</v>
      </c>
      <c r="CJ21" s="52">
        <f>SUM(CJ18:CJ20)</f>
        <v>-2131012.1719110194</v>
      </c>
      <c r="CK21" s="52">
        <f t="shared" ref="CK21:CL21" si="14">SUM(CK18:CK20)</f>
        <v>-3131489.1271260837</v>
      </c>
      <c r="CL21" s="52">
        <f t="shared" si="14"/>
        <v>17619740.842873916</v>
      </c>
      <c r="CN21" s="44"/>
      <c r="CO21" s="44"/>
    </row>
    <row r="22" spans="1:93" outlineLevel="1" x14ac:dyDescent="0.25">
      <c r="A22" s="25">
        <f t="shared" si="0"/>
        <v>16</v>
      </c>
      <c r="B22" s="297"/>
      <c r="C22" s="57" t="s">
        <v>93</v>
      </c>
      <c r="D22" s="58">
        <v>489.4</v>
      </c>
      <c r="E22" s="40">
        <v>2661743.88</v>
      </c>
      <c r="F22" s="43">
        <v>-2661743.88</v>
      </c>
      <c r="G22" s="42"/>
      <c r="H22" s="42"/>
      <c r="I22" s="42"/>
      <c r="J22" s="42"/>
      <c r="K22" s="42"/>
      <c r="L22" s="42"/>
      <c r="M22" s="42"/>
      <c r="N22" s="42"/>
      <c r="O22" s="42"/>
      <c r="P22" s="43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3">
        <f t="shared" ref="AU22:AU30" si="15">SUM(F22:AT22)</f>
        <v>-2661743.88</v>
      </c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43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>
        <f t="shared" si="1"/>
        <v>0</v>
      </c>
      <c r="CK22" s="21">
        <f t="shared" ref="CK22:CK30" si="16">CJ22+AU22</f>
        <v>-2661743.88</v>
      </c>
      <c r="CL22" s="21">
        <f t="shared" ref="CL22:CL30" si="17">CK22+E22</f>
        <v>0</v>
      </c>
      <c r="CN22" s="44"/>
      <c r="CO22" s="44"/>
    </row>
    <row r="23" spans="1:93" outlineLevel="1" x14ac:dyDescent="0.25">
      <c r="A23" s="25">
        <f t="shared" si="0"/>
        <v>17</v>
      </c>
      <c r="B23" s="297"/>
      <c r="C23" s="57" t="s">
        <v>94</v>
      </c>
      <c r="D23" s="58">
        <v>487</v>
      </c>
      <c r="E23" s="40">
        <v>-35.32</v>
      </c>
      <c r="F23" s="43"/>
      <c r="G23" s="42"/>
      <c r="H23" s="42"/>
      <c r="I23" s="42"/>
      <c r="J23" s="42"/>
      <c r="K23" s="42"/>
      <c r="L23" s="42"/>
      <c r="M23" s="42"/>
      <c r="N23" s="42"/>
      <c r="O23" s="42"/>
      <c r="P23" s="43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3">
        <f t="shared" si="15"/>
        <v>0</v>
      </c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43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>
        <f t="shared" si="1"/>
        <v>0</v>
      </c>
      <c r="CK23" s="21">
        <f t="shared" si="16"/>
        <v>0</v>
      </c>
      <c r="CL23" s="21">
        <f t="shared" si="17"/>
        <v>-35.32</v>
      </c>
      <c r="CN23" s="44"/>
      <c r="CO23" s="44"/>
    </row>
    <row r="24" spans="1:93" outlineLevel="1" x14ac:dyDescent="0.25">
      <c r="A24" s="25">
        <f t="shared" si="0"/>
        <v>18</v>
      </c>
      <c r="B24" s="297"/>
      <c r="C24" s="57" t="s">
        <v>95</v>
      </c>
      <c r="D24" s="58">
        <v>488</v>
      </c>
      <c r="E24" s="40">
        <v>1875096.42</v>
      </c>
      <c r="F24" s="42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43">
        <f t="shared" si="15"/>
        <v>0</v>
      </c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>
        <f>SUM(AV24:CI24)</f>
        <v>0</v>
      </c>
      <c r="CK24" s="21">
        <f t="shared" si="16"/>
        <v>0</v>
      </c>
      <c r="CL24" s="21">
        <f t="shared" si="17"/>
        <v>1875096.42</v>
      </c>
      <c r="CN24" s="44"/>
      <c r="CO24" s="44"/>
    </row>
    <row r="25" spans="1:93" outlineLevel="1" x14ac:dyDescent="0.25">
      <c r="A25" s="25">
        <f t="shared" si="0"/>
        <v>19</v>
      </c>
      <c r="B25" s="297"/>
      <c r="C25" s="57" t="s">
        <v>96</v>
      </c>
      <c r="D25" s="58">
        <v>490</v>
      </c>
      <c r="E25" s="40"/>
      <c r="F25" s="43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43">
        <f t="shared" si="15"/>
        <v>0</v>
      </c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>
        <f t="shared" si="1"/>
        <v>0</v>
      </c>
      <c r="CK25" s="21">
        <f t="shared" si="16"/>
        <v>0</v>
      </c>
      <c r="CL25" s="21">
        <f t="shared" si="17"/>
        <v>0</v>
      </c>
      <c r="CN25" s="44"/>
      <c r="CO25" s="44"/>
    </row>
    <row r="26" spans="1:93" outlineLevel="1" x14ac:dyDescent="0.25">
      <c r="A26" s="25">
        <f t="shared" si="0"/>
        <v>20</v>
      </c>
      <c r="B26" s="297"/>
      <c r="C26" s="57" t="s">
        <v>97</v>
      </c>
      <c r="D26" s="58">
        <v>491</v>
      </c>
      <c r="E26" s="48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43">
        <f t="shared" si="15"/>
        <v>0</v>
      </c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>
        <f t="shared" si="1"/>
        <v>0</v>
      </c>
      <c r="CK26" s="21">
        <f t="shared" si="16"/>
        <v>0</v>
      </c>
      <c r="CL26" s="21">
        <f t="shared" si="17"/>
        <v>0</v>
      </c>
      <c r="CN26" s="44"/>
      <c r="CO26" s="44"/>
    </row>
    <row r="27" spans="1:93" outlineLevel="1" x14ac:dyDescent="0.25">
      <c r="A27" s="25">
        <f t="shared" si="0"/>
        <v>21</v>
      </c>
      <c r="B27" s="297"/>
      <c r="C27" s="57" t="s">
        <v>98</v>
      </c>
      <c r="D27" s="58">
        <v>492</v>
      </c>
      <c r="E27" s="48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43">
        <f t="shared" si="15"/>
        <v>0</v>
      </c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>
        <f t="shared" si="1"/>
        <v>0</v>
      </c>
      <c r="CK27" s="21">
        <f t="shared" si="16"/>
        <v>0</v>
      </c>
      <c r="CL27" s="21">
        <f t="shared" si="17"/>
        <v>0</v>
      </c>
      <c r="CN27" s="44"/>
      <c r="CO27" s="44"/>
    </row>
    <row r="28" spans="1:93" outlineLevel="1" x14ac:dyDescent="0.25">
      <c r="A28" s="25">
        <f t="shared" si="0"/>
        <v>22</v>
      </c>
      <c r="B28" s="297"/>
      <c r="C28" s="57" t="s">
        <v>99</v>
      </c>
      <c r="D28" s="58">
        <v>493</v>
      </c>
      <c r="E28" s="40">
        <v>9722.89</v>
      </c>
      <c r="F28" s="43">
        <v>-374.35</v>
      </c>
      <c r="G28" s="40"/>
      <c r="H28" s="42"/>
      <c r="I28" s="42"/>
      <c r="J28" s="42"/>
      <c r="K28" s="42"/>
      <c r="L28" s="42"/>
      <c r="M28" s="42"/>
      <c r="N28" s="42"/>
      <c r="O28" s="42"/>
      <c r="P28" s="43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3">
        <f t="shared" si="15"/>
        <v>-374.35</v>
      </c>
      <c r="AV28" s="56"/>
      <c r="AW28" s="21"/>
      <c r="AX28" s="21"/>
      <c r="AY28" s="21"/>
      <c r="AZ28" s="21"/>
      <c r="BA28" s="21"/>
      <c r="BB28" s="21"/>
      <c r="BC28" s="21"/>
      <c r="BD28" s="21"/>
      <c r="BE28" s="21"/>
      <c r="BF28" s="43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>
        <f t="shared" si="1"/>
        <v>0</v>
      </c>
      <c r="CK28" s="21">
        <f t="shared" si="16"/>
        <v>-374.35</v>
      </c>
      <c r="CL28" s="21">
        <f t="shared" si="17"/>
        <v>9348.5399999999991</v>
      </c>
      <c r="CN28" s="44"/>
      <c r="CO28" s="44"/>
    </row>
    <row r="29" spans="1:93" outlineLevel="1" x14ac:dyDescent="0.25">
      <c r="A29" s="25">
        <f t="shared" si="0"/>
        <v>23</v>
      </c>
      <c r="B29" s="297"/>
      <c r="C29" s="57" t="s">
        <v>100</v>
      </c>
      <c r="D29" s="58">
        <v>494</v>
      </c>
      <c r="E29" s="40"/>
      <c r="F29" s="43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43">
        <f t="shared" si="15"/>
        <v>0</v>
      </c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>
        <f t="shared" si="1"/>
        <v>0</v>
      </c>
      <c r="CK29" s="21">
        <f t="shared" si="16"/>
        <v>0</v>
      </c>
      <c r="CL29" s="21">
        <f t="shared" si="17"/>
        <v>0</v>
      </c>
      <c r="CN29" s="44"/>
      <c r="CO29" s="44"/>
    </row>
    <row r="30" spans="1:93" outlineLevel="1" x14ac:dyDescent="0.25">
      <c r="A30" s="25">
        <f t="shared" si="0"/>
        <v>24</v>
      </c>
      <c r="B30" s="297"/>
      <c r="C30" s="57" t="s">
        <v>101</v>
      </c>
      <c r="D30" s="58">
        <v>495</v>
      </c>
      <c r="E30" s="40">
        <v>9820939.9199999999</v>
      </c>
      <c r="F30" s="40">
        <v>2773650.24</v>
      </c>
      <c r="G30" s="40">
        <v>11058338.82</v>
      </c>
      <c r="H30" s="40"/>
      <c r="I30" s="42"/>
      <c r="J30" s="42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>
        <v>-3844168.62</v>
      </c>
      <c r="AD30" s="42"/>
      <c r="AE30" s="42"/>
      <c r="AF30" s="42"/>
      <c r="AG30" s="40"/>
      <c r="AH30" s="42"/>
      <c r="AI30" s="42"/>
      <c r="AJ30" s="42"/>
      <c r="AK30" s="42"/>
      <c r="AL30" s="42">
        <v>0</v>
      </c>
      <c r="AM30" s="42"/>
      <c r="AN30" s="42"/>
      <c r="AO30" s="42"/>
      <c r="AP30" s="42"/>
      <c r="AQ30" s="42"/>
      <c r="AR30" s="42"/>
      <c r="AS30" s="42"/>
      <c r="AT30" s="42"/>
      <c r="AU30" s="43">
        <f t="shared" si="15"/>
        <v>9987820.4400000013</v>
      </c>
      <c r="AV30" s="43">
        <v>-836935.66999999993</v>
      </c>
      <c r="AW30" s="21"/>
      <c r="AX30" s="21"/>
      <c r="AY30" s="21"/>
      <c r="AZ30" s="21"/>
      <c r="BA30" s="21"/>
      <c r="BB30" s="21"/>
      <c r="BC30" s="21"/>
      <c r="BD30" s="21"/>
      <c r="BE30" s="21"/>
      <c r="BF30" s="43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>
        <v>-20081109</v>
      </c>
      <c r="CH30" s="21">
        <v>-1336792.368297589</v>
      </c>
      <c r="CI30" s="21"/>
      <c r="CJ30" s="21">
        <f t="shared" si="1"/>
        <v>-22254837.03829759</v>
      </c>
      <c r="CK30" s="21">
        <f t="shared" si="16"/>
        <v>-12267016.598297589</v>
      </c>
      <c r="CL30" s="21">
        <f t="shared" si="17"/>
        <v>-2446076.6782975886</v>
      </c>
      <c r="CN30" s="44"/>
      <c r="CO30" s="44"/>
    </row>
    <row r="31" spans="1:93" outlineLevel="1" x14ac:dyDescent="0.25">
      <c r="A31" s="25">
        <f t="shared" si="0"/>
        <v>25</v>
      </c>
      <c r="B31" s="298"/>
      <c r="C31" s="336" t="s">
        <v>102</v>
      </c>
      <c r="D31" s="326"/>
      <c r="E31" s="52">
        <f>SUM(E22:E30)</f>
        <v>14367467.789999999</v>
      </c>
      <c r="F31" s="52">
        <f>SUM(F22:F30)</f>
        <v>111532.01000000024</v>
      </c>
      <c r="G31" s="52">
        <f t="shared" ref="G31:CA31" si="18">SUM(G22:G30)</f>
        <v>11058338.82</v>
      </c>
      <c r="H31" s="52">
        <f t="shared" si="18"/>
        <v>0</v>
      </c>
      <c r="I31" s="52">
        <f t="shared" si="18"/>
        <v>0</v>
      </c>
      <c r="J31" s="52">
        <f t="shared" si="18"/>
        <v>0</v>
      </c>
      <c r="K31" s="52">
        <f t="shared" si="18"/>
        <v>0</v>
      </c>
      <c r="L31" s="52">
        <f t="shared" si="18"/>
        <v>0</v>
      </c>
      <c r="M31" s="52">
        <f t="shared" si="18"/>
        <v>0</v>
      </c>
      <c r="N31" s="52">
        <f t="shared" si="18"/>
        <v>0</v>
      </c>
      <c r="O31" s="52">
        <f t="shared" si="18"/>
        <v>0</v>
      </c>
      <c r="P31" s="52">
        <f t="shared" si="18"/>
        <v>0</v>
      </c>
      <c r="Q31" s="52">
        <f t="shared" si="18"/>
        <v>0</v>
      </c>
      <c r="R31" s="52">
        <f t="shared" si="18"/>
        <v>0</v>
      </c>
      <c r="S31" s="52">
        <f t="shared" si="18"/>
        <v>0</v>
      </c>
      <c r="T31" s="52">
        <f t="shared" si="18"/>
        <v>0</v>
      </c>
      <c r="U31" s="52">
        <f t="shared" si="18"/>
        <v>0</v>
      </c>
      <c r="V31" s="52">
        <f t="shared" si="18"/>
        <v>0</v>
      </c>
      <c r="W31" s="52">
        <f t="shared" si="18"/>
        <v>0</v>
      </c>
      <c r="X31" s="52">
        <f t="shared" si="18"/>
        <v>0</v>
      </c>
      <c r="Y31" s="52">
        <f t="shared" si="18"/>
        <v>0</v>
      </c>
      <c r="Z31" s="52">
        <f t="shared" si="18"/>
        <v>0</v>
      </c>
      <c r="AA31" s="52">
        <f t="shared" si="18"/>
        <v>0</v>
      </c>
      <c r="AB31" s="52">
        <f t="shared" si="18"/>
        <v>0</v>
      </c>
      <c r="AC31" s="52">
        <f t="shared" si="18"/>
        <v>-3844168.62</v>
      </c>
      <c r="AD31" s="52">
        <f t="shared" si="18"/>
        <v>0</v>
      </c>
      <c r="AE31" s="52">
        <f t="shared" si="18"/>
        <v>0</v>
      </c>
      <c r="AF31" s="52">
        <f t="shared" si="18"/>
        <v>0</v>
      </c>
      <c r="AG31" s="52">
        <f t="shared" si="18"/>
        <v>0</v>
      </c>
      <c r="AH31" s="52">
        <f t="shared" si="18"/>
        <v>0</v>
      </c>
      <c r="AI31" s="52">
        <f t="shared" si="18"/>
        <v>0</v>
      </c>
      <c r="AJ31" s="52">
        <f>SUM(AJ22:AJ30)</f>
        <v>0</v>
      </c>
      <c r="AK31" s="52">
        <f>SUM(AK22:AK30)</f>
        <v>0</v>
      </c>
      <c r="AL31" s="52">
        <f t="shared" ref="AL31:AS31" si="19">SUM(AL22:AL30)</f>
        <v>0</v>
      </c>
      <c r="AM31" s="52">
        <f t="shared" si="19"/>
        <v>0</v>
      </c>
      <c r="AN31" s="52">
        <f t="shared" si="19"/>
        <v>0</v>
      </c>
      <c r="AO31" s="52">
        <f t="shared" si="19"/>
        <v>0</v>
      </c>
      <c r="AP31" s="52"/>
      <c r="AQ31" s="52">
        <f t="shared" si="19"/>
        <v>0</v>
      </c>
      <c r="AR31" s="52">
        <f t="shared" si="19"/>
        <v>0</v>
      </c>
      <c r="AS31" s="52">
        <f t="shared" si="19"/>
        <v>0</v>
      </c>
      <c r="AT31" s="52">
        <f t="shared" si="18"/>
        <v>0</v>
      </c>
      <c r="AU31" s="52">
        <f t="shared" si="18"/>
        <v>7325702.2100000009</v>
      </c>
      <c r="AV31" s="61">
        <f t="shared" si="18"/>
        <v>-836935.66999999993</v>
      </c>
      <c r="AW31" s="52">
        <f t="shared" si="18"/>
        <v>0</v>
      </c>
      <c r="AX31" s="52">
        <f t="shared" si="18"/>
        <v>0</v>
      </c>
      <c r="AY31" s="52">
        <f t="shared" si="18"/>
        <v>0</v>
      </c>
      <c r="AZ31" s="52">
        <f t="shared" si="18"/>
        <v>0</v>
      </c>
      <c r="BA31" s="52">
        <f t="shared" si="18"/>
        <v>0</v>
      </c>
      <c r="BB31" s="52">
        <f t="shared" si="18"/>
        <v>0</v>
      </c>
      <c r="BC31" s="52">
        <f t="shared" si="18"/>
        <v>0</v>
      </c>
      <c r="BD31" s="52">
        <f t="shared" si="18"/>
        <v>0</v>
      </c>
      <c r="BE31" s="52">
        <f t="shared" si="18"/>
        <v>0</v>
      </c>
      <c r="BF31" s="52">
        <f t="shared" si="18"/>
        <v>0</v>
      </c>
      <c r="BG31" s="52">
        <f t="shared" si="18"/>
        <v>0</v>
      </c>
      <c r="BH31" s="52">
        <f t="shared" si="18"/>
        <v>0</v>
      </c>
      <c r="BI31" s="52">
        <f t="shared" si="18"/>
        <v>0</v>
      </c>
      <c r="BJ31" s="52">
        <f t="shared" si="18"/>
        <v>0</v>
      </c>
      <c r="BK31" s="52">
        <f t="shared" si="18"/>
        <v>0</v>
      </c>
      <c r="BL31" s="52">
        <f t="shared" si="18"/>
        <v>0</v>
      </c>
      <c r="BM31" s="52">
        <f t="shared" si="18"/>
        <v>0</v>
      </c>
      <c r="BN31" s="52">
        <f t="shared" si="18"/>
        <v>0</v>
      </c>
      <c r="BO31" s="52">
        <f t="shared" si="18"/>
        <v>0</v>
      </c>
      <c r="BP31" s="52">
        <f t="shared" si="18"/>
        <v>0</v>
      </c>
      <c r="BQ31" s="52">
        <f t="shared" si="18"/>
        <v>0</v>
      </c>
      <c r="BR31" s="52">
        <f t="shared" si="18"/>
        <v>0</v>
      </c>
      <c r="BS31" s="52">
        <f t="shared" si="18"/>
        <v>0</v>
      </c>
      <c r="BT31" s="52">
        <f t="shared" si="18"/>
        <v>0</v>
      </c>
      <c r="BU31" s="52">
        <f t="shared" si="18"/>
        <v>0</v>
      </c>
      <c r="BV31" s="52">
        <f t="shared" si="18"/>
        <v>0</v>
      </c>
      <c r="BW31" s="52">
        <f t="shared" si="18"/>
        <v>0</v>
      </c>
      <c r="BX31" s="52">
        <f t="shared" si="18"/>
        <v>0</v>
      </c>
      <c r="BY31" s="52">
        <f t="shared" si="18"/>
        <v>0</v>
      </c>
      <c r="BZ31" s="52">
        <f t="shared" si="18"/>
        <v>0</v>
      </c>
      <c r="CA31" s="52">
        <f t="shared" si="18"/>
        <v>0</v>
      </c>
      <c r="CB31" s="52">
        <f t="shared" ref="CB31:CK31" si="20">SUM(CB22:CB30)</f>
        <v>0</v>
      </c>
      <c r="CC31" s="52">
        <f t="shared" si="20"/>
        <v>0</v>
      </c>
      <c r="CD31" s="52">
        <f t="shared" si="20"/>
        <v>0</v>
      </c>
      <c r="CE31" s="52">
        <f t="shared" si="20"/>
        <v>0</v>
      </c>
      <c r="CF31" s="52">
        <f t="shared" si="20"/>
        <v>0</v>
      </c>
      <c r="CG31" s="52">
        <f t="shared" si="20"/>
        <v>-20081109</v>
      </c>
      <c r="CH31" s="52">
        <f t="shared" si="20"/>
        <v>-1336792.368297589</v>
      </c>
      <c r="CI31" s="52">
        <f t="shared" si="20"/>
        <v>0</v>
      </c>
      <c r="CJ31" s="52">
        <f t="shared" si="20"/>
        <v>-22254837.03829759</v>
      </c>
      <c r="CK31" s="52">
        <f t="shared" si="20"/>
        <v>-14929134.828297589</v>
      </c>
      <c r="CL31" s="52">
        <f>SUM(CL22:CL30)</f>
        <v>-561667.0382975887</v>
      </c>
      <c r="CN31" s="44"/>
      <c r="CO31" s="44"/>
    </row>
    <row r="32" spans="1:93" ht="16.5" outlineLevel="1" thickBot="1" x14ac:dyDescent="0.3">
      <c r="A32" s="25">
        <f t="shared" si="0"/>
        <v>26</v>
      </c>
      <c r="B32" s="260" t="s">
        <v>103</v>
      </c>
      <c r="C32" s="260"/>
      <c r="D32" s="261"/>
      <c r="E32" s="62">
        <f>+E31+E21+E17+E15+E13</f>
        <v>1334632322.9000001</v>
      </c>
      <c r="F32" s="62">
        <f t="shared" ref="F32:CA32" si="21">+F31+F21+F17+F15+F13</f>
        <v>42764598.153237551</v>
      </c>
      <c r="G32" s="62">
        <f t="shared" si="21"/>
        <v>-716603346.39031708</v>
      </c>
      <c r="H32" s="62">
        <f t="shared" si="21"/>
        <v>-90596.170162767172</v>
      </c>
      <c r="I32" s="62">
        <f t="shared" si="21"/>
        <v>0</v>
      </c>
      <c r="J32" s="62">
        <f t="shared" si="21"/>
        <v>0</v>
      </c>
      <c r="K32" s="62">
        <f t="shared" si="21"/>
        <v>0</v>
      </c>
      <c r="L32" s="62">
        <f t="shared" si="21"/>
        <v>0</v>
      </c>
      <c r="M32" s="62">
        <f t="shared" si="21"/>
        <v>0</v>
      </c>
      <c r="N32" s="62">
        <f t="shared" si="21"/>
        <v>0</v>
      </c>
      <c r="O32" s="62">
        <f t="shared" si="21"/>
        <v>0</v>
      </c>
      <c r="P32" s="62">
        <f t="shared" si="21"/>
        <v>0</v>
      </c>
      <c r="Q32" s="62">
        <f t="shared" si="21"/>
        <v>0</v>
      </c>
      <c r="R32" s="62">
        <f t="shared" si="21"/>
        <v>0</v>
      </c>
      <c r="S32" s="62">
        <f t="shared" si="21"/>
        <v>0</v>
      </c>
      <c r="T32" s="62">
        <f t="shared" si="21"/>
        <v>0</v>
      </c>
      <c r="U32" s="62">
        <f t="shared" si="21"/>
        <v>0</v>
      </c>
      <c r="V32" s="62">
        <f t="shared" si="21"/>
        <v>0</v>
      </c>
      <c r="W32" s="62">
        <f t="shared" si="21"/>
        <v>0</v>
      </c>
      <c r="X32" s="62">
        <f t="shared" si="21"/>
        <v>0</v>
      </c>
      <c r="Y32" s="62">
        <f t="shared" si="21"/>
        <v>0</v>
      </c>
      <c r="Z32" s="62">
        <f t="shared" si="21"/>
        <v>0</v>
      </c>
      <c r="AA32" s="62">
        <f t="shared" si="21"/>
        <v>0</v>
      </c>
      <c r="AB32" s="62">
        <f t="shared" si="21"/>
        <v>0</v>
      </c>
      <c r="AC32" s="62">
        <f t="shared" si="21"/>
        <v>-3844168.62</v>
      </c>
      <c r="AD32" s="62">
        <f t="shared" si="21"/>
        <v>0</v>
      </c>
      <c r="AE32" s="62">
        <f t="shared" si="21"/>
        <v>0</v>
      </c>
      <c r="AF32" s="62">
        <f t="shared" si="21"/>
        <v>0</v>
      </c>
      <c r="AG32" s="62">
        <f t="shared" si="21"/>
        <v>0</v>
      </c>
      <c r="AH32" s="62">
        <f t="shared" si="21"/>
        <v>0</v>
      </c>
      <c r="AI32" s="62">
        <f t="shared" si="21"/>
        <v>0</v>
      </c>
      <c r="AJ32" s="62">
        <f t="shared" si="21"/>
        <v>0</v>
      </c>
      <c r="AK32" s="62">
        <f t="shared" si="21"/>
        <v>0</v>
      </c>
      <c r="AL32" s="62">
        <f t="shared" si="21"/>
        <v>0</v>
      </c>
      <c r="AM32" s="62">
        <f t="shared" si="21"/>
        <v>0</v>
      </c>
      <c r="AN32" s="62">
        <f t="shared" si="21"/>
        <v>0</v>
      </c>
      <c r="AO32" s="62">
        <f t="shared" si="21"/>
        <v>0</v>
      </c>
      <c r="AP32" s="62"/>
      <c r="AQ32" s="62">
        <f t="shared" si="21"/>
        <v>0</v>
      </c>
      <c r="AR32" s="62">
        <f t="shared" si="21"/>
        <v>0</v>
      </c>
      <c r="AS32" s="62">
        <f t="shared" si="21"/>
        <v>0</v>
      </c>
      <c r="AT32" s="62">
        <f t="shared" si="21"/>
        <v>0</v>
      </c>
      <c r="AU32" s="62">
        <f>+AU31+AU21+AU17+AU15+AU13</f>
        <v>-677773513.0272423</v>
      </c>
      <c r="AV32" s="62">
        <f t="shared" si="21"/>
        <v>-58370822.895894624</v>
      </c>
      <c r="AW32" s="62">
        <f t="shared" si="21"/>
        <v>0</v>
      </c>
      <c r="AX32" s="62">
        <f t="shared" si="21"/>
        <v>-23455855.920842834</v>
      </c>
      <c r="AY32" s="62">
        <f t="shared" si="21"/>
        <v>0</v>
      </c>
      <c r="AZ32" s="62">
        <f t="shared" si="21"/>
        <v>0</v>
      </c>
      <c r="BA32" s="62">
        <f t="shared" si="21"/>
        <v>0</v>
      </c>
      <c r="BB32" s="62">
        <f t="shared" si="21"/>
        <v>0</v>
      </c>
      <c r="BC32" s="62">
        <f t="shared" si="21"/>
        <v>0</v>
      </c>
      <c r="BD32" s="62">
        <f t="shared" si="21"/>
        <v>0</v>
      </c>
      <c r="BE32" s="62">
        <f t="shared" si="21"/>
        <v>0</v>
      </c>
      <c r="BF32" s="62">
        <f t="shared" si="21"/>
        <v>0</v>
      </c>
      <c r="BG32" s="62">
        <f t="shared" si="21"/>
        <v>0</v>
      </c>
      <c r="BH32" s="62">
        <f t="shared" si="21"/>
        <v>0</v>
      </c>
      <c r="BI32" s="62">
        <f t="shared" si="21"/>
        <v>0</v>
      </c>
      <c r="BJ32" s="62">
        <f t="shared" si="21"/>
        <v>0</v>
      </c>
      <c r="BK32" s="62">
        <f t="shared" si="21"/>
        <v>0</v>
      </c>
      <c r="BL32" s="62">
        <f t="shared" si="21"/>
        <v>0</v>
      </c>
      <c r="BM32" s="62">
        <f t="shared" si="21"/>
        <v>0</v>
      </c>
      <c r="BN32" s="62">
        <f t="shared" si="21"/>
        <v>0</v>
      </c>
      <c r="BO32" s="62">
        <f t="shared" si="21"/>
        <v>0</v>
      </c>
      <c r="BP32" s="62">
        <f t="shared" si="21"/>
        <v>0</v>
      </c>
      <c r="BQ32" s="62">
        <f t="shared" si="21"/>
        <v>0</v>
      </c>
      <c r="BR32" s="62">
        <f t="shared" si="21"/>
        <v>0</v>
      </c>
      <c r="BS32" s="62">
        <f t="shared" si="21"/>
        <v>0</v>
      </c>
      <c r="BT32" s="62">
        <f t="shared" si="21"/>
        <v>0</v>
      </c>
      <c r="BU32" s="62">
        <f t="shared" si="21"/>
        <v>0</v>
      </c>
      <c r="BV32" s="62">
        <f t="shared" si="21"/>
        <v>0</v>
      </c>
      <c r="BW32" s="62">
        <f t="shared" si="21"/>
        <v>0</v>
      </c>
      <c r="BX32" s="62">
        <f t="shared" si="21"/>
        <v>0</v>
      </c>
      <c r="BY32" s="62">
        <f t="shared" si="21"/>
        <v>0</v>
      </c>
      <c r="BZ32" s="62">
        <f t="shared" si="21"/>
        <v>0</v>
      </c>
      <c r="CA32" s="62">
        <f t="shared" si="21"/>
        <v>0</v>
      </c>
      <c r="CB32" s="62">
        <f t="shared" ref="CB32:CL32" si="22">+CB31+CB21+CB17+CB15+CB13</f>
        <v>0</v>
      </c>
      <c r="CC32" s="62">
        <f t="shared" si="22"/>
        <v>0</v>
      </c>
      <c r="CD32" s="62">
        <f t="shared" si="22"/>
        <v>0</v>
      </c>
      <c r="CE32" s="62">
        <f t="shared" si="22"/>
        <v>0</v>
      </c>
      <c r="CF32" s="62">
        <f t="shared" si="22"/>
        <v>0</v>
      </c>
      <c r="CG32" s="62">
        <f t="shared" si="22"/>
        <v>-20081109</v>
      </c>
      <c r="CH32" s="62">
        <f t="shared" si="22"/>
        <v>-1336792.368297589</v>
      </c>
      <c r="CI32" s="62">
        <f t="shared" si="22"/>
        <v>0</v>
      </c>
      <c r="CJ32" s="62">
        <f t="shared" si="22"/>
        <v>-103244580.18503505</v>
      </c>
      <c r="CK32" s="62">
        <f t="shared" si="22"/>
        <v>-781018093.21227741</v>
      </c>
      <c r="CL32" s="62">
        <f t="shared" si="22"/>
        <v>553614229.68772268</v>
      </c>
      <c r="CN32" s="44"/>
      <c r="CO32" s="44"/>
    </row>
    <row r="33" spans="1:93" ht="15" customHeight="1" outlineLevel="1" x14ac:dyDescent="0.25">
      <c r="A33" s="25">
        <f t="shared" si="0"/>
        <v>27</v>
      </c>
      <c r="B33" s="296" t="s">
        <v>104</v>
      </c>
      <c r="C33" s="63" t="s">
        <v>105</v>
      </c>
      <c r="D33" s="58">
        <v>710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43">
        <f t="shared" ref="AU33:AU62" si="23">SUM(F33:AT33)</f>
        <v>0</v>
      </c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>
        <f t="shared" ref="CJ33:CJ86" si="24">SUM(AV33:CI33)</f>
        <v>0</v>
      </c>
      <c r="CK33" s="21">
        <f t="shared" ref="CK33:CK62" si="25">CJ33+AU33</f>
        <v>0</v>
      </c>
      <c r="CL33" s="21">
        <f t="shared" ref="CL33:CL62" si="26">CK33+E33</f>
        <v>0</v>
      </c>
      <c r="CN33" s="44"/>
      <c r="CO33" s="44"/>
    </row>
    <row r="34" spans="1:93" ht="15" customHeight="1" outlineLevel="1" x14ac:dyDescent="0.25">
      <c r="A34" s="25">
        <f t="shared" si="0"/>
        <v>28</v>
      </c>
      <c r="B34" s="317"/>
      <c r="C34" s="57" t="s">
        <v>106</v>
      </c>
      <c r="D34" s="58">
        <v>711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43">
        <f t="shared" si="23"/>
        <v>0</v>
      </c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>
        <f t="shared" si="24"/>
        <v>0</v>
      </c>
      <c r="CK34" s="21">
        <f t="shared" si="25"/>
        <v>0</v>
      </c>
      <c r="CL34" s="21">
        <f t="shared" si="26"/>
        <v>0</v>
      </c>
      <c r="CN34" s="44"/>
      <c r="CO34" s="44"/>
    </row>
    <row r="35" spans="1:93" ht="15" customHeight="1" outlineLevel="1" x14ac:dyDescent="0.25">
      <c r="A35" s="25">
        <f t="shared" si="0"/>
        <v>29</v>
      </c>
      <c r="B35" s="317"/>
      <c r="C35" s="57" t="s">
        <v>107</v>
      </c>
      <c r="D35" s="58">
        <v>712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43">
        <f t="shared" si="23"/>
        <v>0</v>
      </c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>
        <f t="shared" si="24"/>
        <v>0</v>
      </c>
      <c r="CK35" s="21">
        <f t="shared" si="25"/>
        <v>0</v>
      </c>
      <c r="CL35" s="21">
        <f t="shared" si="26"/>
        <v>0</v>
      </c>
      <c r="CN35" s="44"/>
      <c r="CO35" s="44"/>
    </row>
    <row r="36" spans="1:93" ht="15" customHeight="1" outlineLevel="1" x14ac:dyDescent="0.25">
      <c r="A36" s="25">
        <f t="shared" si="0"/>
        <v>30</v>
      </c>
      <c r="B36" s="317"/>
      <c r="C36" s="57" t="s">
        <v>108</v>
      </c>
      <c r="D36" s="58">
        <v>713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43">
        <f t="shared" si="23"/>
        <v>0</v>
      </c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>
        <f t="shared" si="24"/>
        <v>0</v>
      </c>
      <c r="CK36" s="21">
        <f t="shared" si="25"/>
        <v>0</v>
      </c>
      <c r="CL36" s="21">
        <f t="shared" si="26"/>
        <v>0</v>
      </c>
      <c r="CN36" s="44"/>
      <c r="CO36" s="44"/>
    </row>
    <row r="37" spans="1:93" ht="15" customHeight="1" outlineLevel="1" x14ac:dyDescent="0.25">
      <c r="A37" s="25">
        <f t="shared" si="0"/>
        <v>31</v>
      </c>
      <c r="B37" s="317"/>
      <c r="C37" s="57" t="s">
        <v>109</v>
      </c>
      <c r="D37" s="58">
        <v>714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43">
        <f t="shared" si="23"/>
        <v>0</v>
      </c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>
        <f t="shared" si="24"/>
        <v>0</v>
      </c>
      <c r="CK37" s="21">
        <f t="shared" si="25"/>
        <v>0</v>
      </c>
      <c r="CL37" s="21">
        <f t="shared" si="26"/>
        <v>0</v>
      </c>
      <c r="CN37" s="44"/>
      <c r="CO37" s="44"/>
    </row>
    <row r="38" spans="1:93" ht="15" customHeight="1" outlineLevel="1" x14ac:dyDescent="0.25">
      <c r="A38" s="25">
        <f t="shared" si="0"/>
        <v>32</v>
      </c>
      <c r="B38" s="317"/>
      <c r="C38" s="57" t="s">
        <v>110</v>
      </c>
      <c r="D38" s="58">
        <v>715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4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43">
        <f t="shared" si="23"/>
        <v>0</v>
      </c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48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>
        <f t="shared" si="24"/>
        <v>0</v>
      </c>
      <c r="CK38" s="21">
        <f t="shared" si="25"/>
        <v>0</v>
      </c>
      <c r="CL38" s="21">
        <f t="shared" si="26"/>
        <v>0</v>
      </c>
      <c r="CN38" s="44"/>
      <c r="CO38" s="44"/>
    </row>
    <row r="39" spans="1:93" ht="15" customHeight="1" outlineLevel="1" x14ac:dyDescent="0.25">
      <c r="A39" s="25">
        <f t="shared" si="0"/>
        <v>33</v>
      </c>
      <c r="B39" s="317"/>
      <c r="C39" s="57" t="s">
        <v>111</v>
      </c>
      <c r="D39" s="58">
        <v>716</v>
      </c>
      <c r="E39" s="48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48"/>
      <c r="Q39" s="21"/>
      <c r="R39" s="21"/>
      <c r="S39" s="21"/>
      <c r="T39" s="21"/>
      <c r="U39" s="21"/>
      <c r="V39" s="21"/>
      <c r="W39" s="48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43">
        <f t="shared" si="23"/>
        <v>0</v>
      </c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48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>
        <f t="shared" si="24"/>
        <v>0</v>
      </c>
      <c r="CK39" s="21">
        <f t="shared" si="25"/>
        <v>0</v>
      </c>
      <c r="CL39" s="21">
        <f t="shared" si="26"/>
        <v>0</v>
      </c>
      <c r="CN39" s="44"/>
      <c r="CO39" s="44"/>
    </row>
    <row r="40" spans="1:93" ht="15" customHeight="1" outlineLevel="1" x14ac:dyDescent="0.25">
      <c r="A40" s="25">
        <f t="shared" si="0"/>
        <v>34</v>
      </c>
      <c r="B40" s="317"/>
      <c r="C40" s="57" t="s">
        <v>112</v>
      </c>
      <c r="D40" s="58">
        <v>717</v>
      </c>
      <c r="E40" s="40">
        <v>175867.01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0">
        <v>-38.374186588937462</v>
      </c>
      <c r="Q40" s="42"/>
      <c r="R40" s="42"/>
      <c r="S40" s="42"/>
      <c r="T40" s="42"/>
      <c r="U40" s="42"/>
      <c r="V40" s="42"/>
      <c r="W40" s="40">
        <v>3085.7129100409438</v>
      </c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3">
        <f t="shared" si="23"/>
        <v>3047.3387234520064</v>
      </c>
      <c r="AV40" s="21"/>
      <c r="AW40" s="21"/>
      <c r="AX40" s="21"/>
      <c r="AY40" s="21"/>
      <c r="AZ40" s="21"/>
      <c r="BA40" s="21"/>
      <c r="BB40" s="21"/>
      <c r="BC40" s="21"/>
      <c r="BD40" s="21"/>
      <c r="BE40" s="40"/>
      <c r="BF40" s="40">
        <v>74.900580823963907</v>
      </c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>
        <f t="shared" si="24"/>
        <v>74.900580823963907</v>
      </c>
      <c r="CK40" s="21">
        <f t="shared" si="25"/>
        <v>3122.2393042759704</v>
      </c>
      <c r="CL40" s="21">
        <f t="shared" si="26"/>
        <v>178989.24930427599</v>
      </c>
      <c r="CN40" s="44"/>
      <c r="CO40" s="44"/>
    </row>
    <row r="41" spans="1:93" ht="15" customHeight="1" outlineLevel="1" x14ac:dyDescent="0.25">
      <c r="A41" s="25">
        <f t="shared" si="0"/>
        <v>35</v>
      </c>
      <c r="B41" s="317"/>
      <c r="C41" s="57" t="s">
        <v>113</v>
      </c>
      <c r="D41" s="58">
        <v>718</v>
      </c>
      <c r="E41" s="4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48"/>
      <c r="Q41" s="21"/>
      <c r="R41" s="21"/>
      <c r="S41" s="21"/>
      <c r="T41" s="21"/>
      <c r="U41" s="21"/>
      <c r="V41" s="21"/>
      <c r="W41" s="48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43">
        <f t="shared" si="23"/>
        <v>0</v>
      </c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48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>
        <f t="shared" si="24"/>
        <v>0</v>
      </c>
      <c r="CK41" s="21">
        <f t="shared" si="25"/>
        <v>0</v>
      </c>
      <c r="CL41" s="21">
        <f t="shared" si="26"/>
        <v>0</v>
      </c>
      <c r="CN41" s="44"/>
      <c r="CO41" s="44"/>
    </row>
    <row r="42" spans="1:93" ht="15" customHeight="1" outlineLevel="1" x14ac:dyDescent="0.25">
      <c r="A42" s="25">
        <f t="shared" si="0"/>
        <v>36</v>
      </c>
      <c r="B42" s="317"/>
      <c r="C42" s="57" t="s">
        <v>114</v>
      </c>
      <c r="D42" s="58">
        <v>719</v>
      </c>
      <c r="E42" s="4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48"/>
      <c r="Q42" s="21"/>
      <c r="R42" s="21"/>
      <c r="S42" s="21"/>
      <c r="T42" s="21"/>
      <c r="U42" s="21"/>
      <c r="V42" s="21"/>
      <c r="W42" s="48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43">
        <f t="shared" si="23"/>
        <v>0</v>
      </c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48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>
        <f t="shared" si="24"/>
        <v>0</v>
      </c>
      <c r="CK42" s="21">
        <f t="shared" si="25"/>
        <v>0</v>
      </c>
      <c r="CL42" s="21">
        <f t="shared" si="26"/>
        <v>0</v>
      </c>
      <c r="CN42" s="44"/>
      <c r="CO42" s="44"/>
    </row>
    <row r="43" spans="1:93" ht="15" customHeight="1" outlineLevel="1" x14ac:dyDescent="0.25">
      <c r="A43" s="25">
        <f t="shared" si="0"/>
        <v>37</v>
      </c>
      <c r="B43" s="317"/>
      <c r="C43" s="57" t="s">
        <v>115</v>
      </c>
      <c r="D43" s="58">
        <v>720</v>
      </c>
      <c r="E43" s="4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48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43">
        <f t="shared" si="23"/>
        <v>0</v>
      </c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48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>
        <f t="shared" si="24"/>
        <v>0</v>
      </c>
      <c r="CK43" s="21">
        <f t="shared" si="25"/>
        <v>0</v>
      </c>
      <c r="CL43" s="21">
        <f t="shared" si="26"/>
        <v>0</v>
      </c>
      <c r="CN43" s="44"/>
      <c r="CO43" s="44"/>
    </row>
    <row r="44" spans="1:93" ht="15" customHeight="1" outlineLevel="1" x14ac:dyDescent="0.25">
      <c r="A44" s="25">
        <f t="shared" si="0"/>
        <v>38</v>
      </c>
      <c r="B44" s="317"/>
      <c r="C44" s="57" t="s">
        <v>116</v>
      </c>
      <c r="D44" s="58">
        <v>721</v>
      </c>
      <c r="E44" s="4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48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43">
        <f t="shared" si="23"/>
        <v>0</v>
      </c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48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>
        <f t="shared" si="24"/>
        <v>0</v>
      </c>
      <c r="CK44" s="21">
        <f t="shared" si="25"/>
        <v>0</v>
      </c>
      <c r="CL44" s="21">
        <f t="shared" si="26"/>
        <v>0</v>
      </c>
      <c r="CN44" s="44"/>
      <c r="CO44" s="44"/>
    </row>
    <row r="45" spans="1:93" ht="15" customHeight="1" outlineLevel="1" x14ac:dyDescent="0.25">
      <c r="A45" s="25">
        <f t="shared" si="0"/>
        <v>39</v>
      </c>
      <c r="B45" s="317"/>
      <c r="C45" s="57" t="s">
        <v>117</v>
      </c>
      <c r="D45" s="58">
        <v>722</v>
      </c>
      <c r="E45" s="4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43">
        <f t="shared" si="23"/>
        <v>0</v>
      </c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>
        <f t="shared" si="24"/>
        <v>0</v>
      </c>
      <c r="CK45" s="21">
        <f t="shared" si="25"/>
        <v>0</v>
      </c>
      <c r="CL45" s="21">
        <f t="shared" si="26"/>
        <v>0</v>
      </c>
      <c r="CN45" s="44"/>
      <c r="CO45" s="44"/>
    </row>
    <row r="46" spans="1:93" ht="15" customHeight="1" outlineLevel="1" x14ac:dyDescent="0.25">
      <c r="A46" s="25">
        <f t="shared" si="0"/>
        <v>40</v>
      </c>
      <c r="B46" s="317"/>
      <c r="C46" s="57" t="s">
        <v>118</v>
      </c>
      <c r="D46" s="58">
        <v>723</v>
      </c>
      <c r="E46" s="4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43">
        <f t="shared" si="23"/>
        <v>0</v>
      </c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>
        <f t="shared" si="24"/>
        <v>0</v>
      </c>
      <c r="CK46" s="21">
        <f t="shared" si="25"/>
        <v>0</v>
      </c>
      <c r="CL46" s="21">
        <f t="shared" si="26"/>
        <v>0</v>
      </c>
      <c r="CN46" s="44"/>
      <c r="CO46" s="44"/>
    </row>
    <row r="47" spans="1:93" ht="15" customHeight="1" outlineLevel="1" x14ac:dyDescent="0.25">
      <c r="A47" s="25">
        <f t="shared" si="0"/>
        <v>41</v>
      </c>
      <c r="B47" s="317"/>
      <c r="C47" s="57" t="s">
        <v>119</v>
      </c>
      <c r="D47" s="58">
        <v>724</v>
      </c>
      <c r="E47" s="4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43">
        <f t="shared" si="23"/>
        <v>0</v>
      </c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>
        <f t="shared" si="24"/>
        <v>0</v>
      </c>
      <c r="CK47" s="21">
        <f t="shared" si="25"/>
        <v>0</v>
      </c>
      <c r="CL47" s="21">
        <f t="shared" si="26"/>
        <v>0</v>
      </c>
      <c r="CN47" s="44"/>
      <c r="CO47" s="44"/>
    </row>
    <row r="48" spans="1:93" ht="15" customHeight="1" outlineLevel="1" x14ac:dyDescent="0.25">
      <c r="A48" s="25">
        <f t="shared" si="0"/>
        <v>42</v>
      </c>
      <c r="B48" s="317"/>
      <c r="C48" s="57" t="s">
        <v>120</v>
      </c>
      <c r="D48" s="58">
        <v>725</v>
      </c>
      <c r="E48" s="48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43">
        <f t="shared" si="23"/>
        <v>0</v>
      </c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>
        <f t="shared" si="24"/>
        <v>0</v>
      </c>
      <c r="CK48" s="21">
        <f t="shared" si="25"/>
        <v>0</v>
      </c>
      <c r="CL48" s="21">
        <f t="shared" si="26"/>
        <v>0</v>
      </c>
      <c r="CN48" s="44"/>
      <c r="CO48" s="44"/>
    </row>
    <row r="49" spans="1:93" ht="15" customHeight="1" outlineLevel="1" x14ac:dyDescent="0.25">
      <c r="A49" s="25">
        <f t="shared" si="0"/>
        <v>43</v>
      </c>
      <c r="B49" s="317"/>
      <c r="C49" s="57" t="s">
        <v>121</v>
      </c>
      <c r="D49" s="58">
        <v>726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43">
        <f t="shared" si="23"/>
        <v>0</v>
      </c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>
        <f t="shared" si="24"/>
        <v>0</v>
      </c>
      <c r="CK49" s="21">
        <f t="shared" si="25"/>
        <v>0</v>
      </c>
      <c r="CL49" s="21">
        <f t="shared" si="26"/>
        <v>0</v>
      </c>
      <c r="CN49" s="44"/>
      <c r="CO49" s="44"/>
    </row>
    <row r="50" spans="1:93" ht="15" customHeight="1" outlineLevel="1" x14ac:dyDescent="0.25">
      <c r="A50" s="25">
        <f t="shared" si="0"/>
        <v>44</v>
      </c>
      <c r="B50" s="317"/>
      <c r="C50" s="57" t="s">
        <v>122</v>
      </c>
      <c r="D50" s="58">
        <v>727</v>
      </c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43">
        <f t="shared" si="23"/>
        <v>0</v>
      </c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>
        <f t="shared" si="24"/>
        <v>0</v>
      </c>
      <c r="CK50" s="21">
        <f t="shared" si="25"/>
        <v>0</v>
      </c>
      <c r="CL50" s="21">
        <f t="shared" si="26"/>
        <v>0</v>
      </c>
      <c r="CN50" s="44"/>
      <c r="CO50" s="44"/>
    </row>
    <row r="51" spans="1:93" ht="15" customHeight="1" outlineLevel="1" x14ac:dyDescent="0.25">
      <c r="A51" s="25">
        <f t="shared" si="0"/>
        <v>45</v>
      </c>
      <c r="B51" s="317"/>
      <c r="C51" s="57" t="s">
        <v>123</v>
      </c>
      <c r="D51" s="58">
        <v>728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43">
        <f t="shared" si="23"/>
        <v>0</v>
      </c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>
        <f t="shared" si="24"/>
        <v>0</v>
      </c>
      <c r="CK51" s="21">
        <f t="shared" si="25"/>
        <v>0</v>
      </c>
      <c r="CL51" s="21">
        <f t="shared" si="26"/>
        <v>0</v>
      </c>
      <c r="CN51" s="44"/>
      <c r="CO51" s="44"/>
    </row>
    <row r="52" spans="1:93" ht="15" customHeight="1" outlineLevel="1" x14ac:dyDescent="0.25">
      <c r="A52" s="25">
        <f t="shared" si="0"/>
        <v>46</v>
      </c>
      <c r="B52" s="317"/>
      <c r="C52" s="57" t="s">
        <v>124</v>
      </c>
      <c r="D52" s="58">
        <v>729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43">
        <f t="shared" si="23"/>
        <v>0</v>
      </c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>
        <f t="shared" si="24"/>
        <v>0</v>
      </c>
      <c r="CK52" s="21">
        <f t="shared" si="25"/>
        <v>0</v>
      </c>
      <c r="CL52" s="21">
        <f t="shared" si="26"/>
        <v>0</v>
      </c>
      <c r="CN52" s="44"/>
      <c r="CO52" s="44"/>
    </row>
    <row r="53" spans="1:93" ht="15" customHeight="1" outlineLevel="1" x14ac:dyDescent="0.25">
      <c r="A53" s="25">
        <f t="shared" si="0"/>
        <v>47</v>
      </c>
      <c r="B53" s="317"/>
      <c r="C53" s="57" t="s">
        <v>125</v>
      </c>
      <c r="D53" s="58">
        <v>730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43">
        <f t="shared" si="23"/>
        <v>0</v>
      </c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>
        <f t="shared" si="24"/>
        <v>0</v>
      </c>
      <c r="CK53" s="21">
        <f t="shared" si="25"/>
        <v>0</v>
      </c>
      <c r="CL53" s="21">
        <f t="shared" si="26"/>
        <v>0</v>
      </c>
      <c r="CN53" s="44"/>
      <c r="CO53" s="44"/>
    </row>
    <row r="54" spans="1:93" ht="15" customHeight="1" outlineLevel="1" x14ac:dyDescent="0.25">
      <c r="A54" s="25">
        <f t="shared" si="0"/>
        <v>48</v>
      </c>
      <c r="B54" s="317"/>
      <c r="C54" s="57" t="s">
        <v>126</v>
      </c>
      <c r="D54" s="58">
        <v>731</v>
      </c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43">
        <f t="shared" si="23"/>
        <v>0</v>
      </c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>
        <f t="shared" si="24"/>
        <v>0</v>
      </c>
      <c r="CK54" s="21">
        <f t="shared" si="25"/>
        <v>0</v>
      </c>
      <c r="CL54" s="21">
        <f t="shared" si="26"/>
        <v>0</v>
      </c>
      <c r="CN54" s="44"/>
      <c r="CO54" s="44"/>
    </row>
    <row r="55" spans="1:93" ht="15" customHeight="1" outlineLevel="1" x14ac:dyDescent="0.25">
      <c r="A55" s="25">
        <f t="shared" si="0"/>
        <v>49</v>
      </c>
      <c r="B55" s="317"/>
      <c r="C55" s="57" t="s">
        <v>127</v>
      </c>
      <c r="D55" s="58">
        <v>732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43">
        <f t="shared" si="23"/>
        <v>0</v>
      </c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>
        <f t="shared" si="24"/>
        <v>0</v>
      </c>
      <c r="CK55" s="21">
        <f t="shared" si="25"/>
        <v>0</v>
      </c>
      <c r="CL55" s="21">
        <f t="shared" si="26"/>
        <v>0</v>
      </c>
      <c r="CN55" s="44"/>
      <c r="CO55" s="44"/>
    </row>
    <row r="56" spans="1:93" ht="15" customHeight="1" outlineLevel="1" x14ac:dyDescent="0.25">
      <c r="A56" s="25">
        <f t="shared" si="0"/>
        <v>50</v>
      </c>
      <c r="B56" s="317"/>
      <c r="C56" s="57" t="s">
        <v>128</v>
      </c>
      <c r="D56" s="58">
        <v>733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43">
        <f t="shared" si="23"/>
        <v>0</v>
      </c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>
        <f t="shared" si="24"/>
        <v>0</v>
      </c>
      <c r="CK56" s="21">
        <f t="shared" si="25"/>
        <v>0</v>
      </c>
      <c r="CL56" s="21">
        <f t="shared" si="26"/>
        <v>0</v>
      </c>
      <c r="CN56" s="44"/>
      <c r="CO56" s="44"/>
    </row>
    <row r="57" spans="1:93" ht="15" customHeight="1" outlineLevel="1" x14ac:dyDescent="0.25">
      <c r="A57" s="25">
        <f t="shared" si="0"/>
        <v>51</v>
      </c>
      <c r="B57" s="317"/>
      <c r="C57" s="57" t="s">
        <v>129</v>
      </c>
      <c r="D57" s="58">
        <v>734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43">
        <f t="shared" si="23"/>
        <v>0</v>
      </c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>
        <f t="shared" si="24"/>
        <v>0</v>
      </c>
      <c r="CK57" s="21">
        <f t="shared" si="25"/>
        <v>0</v>
      </c>
      <c r="CL57" s="21">
        <f t="shared" si="26"/>
        <v>0</v>
      </c>
      <c r="CN57" s="44"/>
      <c r="CO57" s="44"/>
    </row>
    <row r="58" spans="1:93" ht="15" customHeight="1" outlineLevel="1" x14ac:dyDescent="0.25">
      <c r="A58" s="25">
        <f t="shared" si="0"/>
        <v>52</v>
      </c>
      <c r="B58" s="317"/>
      <c r="C58" s="57" t="s">
        <v>130</v>
      </c>
      <c r="D58" s="58">
        <v>735</v>
      </c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43">
        <f t="shared" si="23"/>
        <v>0</v>
      </c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>
        <f t="shared" si="24"/>
        <v>0</v>
      </c>
      <c r="CK58" s="21">
        <f t="shared" si="25"/>
        <v>0</v>
      </c>
      <c r="CL58" s="21">
        <f t="shared" si="26"/>
        <v>0</v>
      </c>
      <c r="CN58" s="44"/>
      <c r="CO58" s="44"/>
    </row>
    <row r="59" spans="1:93" ht="15" customHeight="1" outlineLevel="1" x14ac:dyDescent="0.25">
      <c r="A59" s="25">
        <f t="shared" si="0"/>
        <v>53</v>
      </c>
      <c r="B59" s="317"/>
      <c r="C59" s="57" t="s">
        <v>131</v>
      </c>
      <c r="D59" s="58">
        <v>736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43">
        <f t="shared" si="23"/>
        <v>0</v>
      </c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>
        <f t="shared" si="24"/>
        <v>0</v>
      </c>
      <c r="CK59" s="21">
        <f t="shared" si="25"/>
        <v>0</v>
      </c>
      <c r="CL59" s="21">
        <f t="shared" si="26"/>
        <v>0</v>
      </c>
      <c r="CN59" s="44"/>
      <c r="CO59" s="44"/>
    </row>
    <row r="60" spans="1:93" ht="15" customHeight="1" outlineLevel="1" x14ac:dyDescent="0.25">
      <c r="A60" s="25">
        <f t="shared" si="0"/>
        <v>54</v>
      </c>
      <c r="B60" s="317"/>
      <c r="C60" s="57" t="s">
        <v>132</v>
      </c>
      <c r="D60" s="58">
        <v>740</v>
      </c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43">
        <f t="shared" si="23"/>
        <v>0</v>
      </c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>
        <f t="shared" si="24"/>
        <v>0</v>
      </c>
      <c r="CK60" s="21">
        <f t="shared" si="25"/>
        <v>0</v>
      </c>
      <c r="CL60" s="21">
        <f t="shared" si="26"/>
        <v>0</v>
      </c>
      <c r="CN60" s="44"/>
      <c r="CO60" s="44"/>
    </row>
    <row r="61" spans="1:93" ht="15" customHeight="1" outlineLevel="1" x14ac:dyDescent="0.25">
      <c r="A61" s="25">
        <f t="shared" si="0"/>
        <v>55</v>
      </c>
      <c r="B61" s="317"/>
      <c r="C61" s="57" t="s">
        <v>133</v>
      </c>
      <c r="D61" s="58">
        <v>741</v>
      </c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43">
        <f t="shared" si="23"/>
        <v>0</v>
      </c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>
        <f t="shared" si="24"/>
        <v>0</v>
      </c>
      <c r="CK61" s="21">
        <f t="shared" si="25"/>
        <v>0</v>
      </c>
      <c r="CL61" s="21">
        <f t="shared" si="26"/>
        <v>0</v>
      </c>
      <c r="CN61" s="44"/>
      <c r="CO61" s="44"/>
    </row>
    <row r="62" spans="1:93" ht="15" customHeight="1" outlineLevel="1" x14ac:dyDescent="0.25">
      <c r="A62" s="25">
        <f t="shared" si="0"/>
        <v>56</v>
      </c>
      <c r="B62" s="317"/>
      <c r="C62" s="57" t="s">
        <v>134</v>
      </c>
      <c r="D62" s="58">
        <v>742</v>
      </c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43">
        <f t="shared" si="23"/>
        <v>0</v>
      </c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>
        <f t="shared" si="24"/>
        <v>0</v>
      </c>
      <c r="CK62" s="21">
        <f t="shared" si="25"/>
        <v>0</v>
      </c>
      <c r="CL62" s="21">
        <f t="shared" si="26"/>
        <v>0</v>
      </c>
      <c r="CN62" s="44"/>
      <c r="CO62" s="44"/>
    </row>
    <row r="63" spans="1:93" ht="15" customHeight="1" outlineLevel="1" x14ac:dyDescent="0.25">
      <c r="A63" s="25">
        <f t="shared" si="0"/>
        <v>57</v>
      </c>
      <c r="B63" s="317"/>
      <c r="C63" s="326" t="s">
        <v>135</v>
      </c>
      <c r="D63" s="327"/>
      <c r="E63" s="52">
        <f>SUM(E33:E62)</f>
        <v>175867.01</v>
      </c>
      <c r="F63" s="52">
        <f t="shared" ref="F63:CA63" si="27">SUM(F33:F62)</f>
        <v>0</v>
      </c>
      <c r="G63" s="52">
        <f t="shared" si="27"/>
        <v>0</v>
      </c>
      <c r="H63" s="52">
        <f t="shared" si="27"/>
        <v>0</v>
      </c>
      <c r="I63" s="52">
        <f t="shared" si="27"/>
        <v>0</v>
      </c>
      <c r="J63" s="52">
        <f t="shared" si="27"/>
        <v>0</v>
      </c>
      <c r="K63" s="52">
        <f t="shared" si="27"/>
        <v>0</v>
      </c>
      <c r="L63" s="52">
        <f t="shared" si="27"/>
        <v>0</v>
      </c>
      <c r="M63" s="52">
        <f t="shared" si="27"/>
        <v>0</v>
      </c>
      <c r="N63" s="52">
        <f t="shared" si="27"/>
        <v>0</v>
      </c>
      <c r="O63" s="52">
        <f t="shared" si="27"/>
        <v>0</v>
      </c>
      <c r="P63" s="52">
        <f t="shared" si="27"/>
        <v>-38.374186588937462</v>
      </c>
      <c r="Q63" s="52">
        <f t="shared" si="27"/>
        <v>0</v>
      </c>
      <c r="R63" s="52">
        <f t="shared" si="27"/>
        <v>0</v>
      </c>
      <c r="S63" s="52">
        <f t="shared" si="27"/>
        <v>0</v>
      </c>
      <c r="T63" s="52">
        <f t="shared" si="27"/>
        <v>0</v>
      </c>
      <c r="U63" s="52">
        <f t="shared" si="27"/>
        <v>0</v>
      </c>
      <c r="V63" s="52">
        <f t="shared" si="27"/>
        <v>0</v>
      </c>
      <c r="W63" s="52">
        <f t="shared" si="27"/>
        <v>3085.7129100409438</v>
      </c>
      <c r="X63" s="52">
        <f t="shared" si="27"/>
        <v>0</v>
      </c>
      <c r="Y63" s="52">
        <f t="shared" si="27"/>
        <v>0</v>
      </c>
      <c r="Z63" s="52">
        <f t="shared" si="27"/>
        <v>0</v>
      </c>
      <c r="AA63" s="52">
        <f t="shared" si="27"/>
        <v>0</v>
      </c>
      <c r="AB63" s="52">
        <f t="shared" si="27"/>
        <v>0</v>
      </c>
      <c r="AC63" s="52">
        <f t="shared" si="27"/>
        <v>0</v>
      </c>
      <c r="AD63" s="52">
        <f t="shared" si="27"/>
        <v>0</v>
      </c>
      <c r="AE63" s="52">
        <f t="shared" si="27"/>
        <v>0</v>
      </c>
      <c r="AF63" s="52">
        <f t="shared" si="27"/>
        <v>0</v>
      </c>
      <c r="AG63" s="52">
        <f t="shared" si="27"/>
        <v>0</v>
      </c>
      <c r="AH63" s="52">
        <f t="shared" si="27"/>
        <v>0</v>
      </c>
      <c r="AI63" s="52">
        <f t="shared" si="27"/>
        <v>0</v>
      </c>
      <c r="AJ63" s="52">
        <f t="shared" si="27"/>
        <v>0</v>
      </c>
      <c r="AK63" s="52">
        <f t="shared" si="27"/>
        <v>0</v>
      </c>
      <c r="AL63" s="52">
        <f t="shared" si="27"/>
        <v>0</v>
      </c>
      <c r="AM63" s="52">
        <f t="shared" si="27"/>
        <v>0</v>
      </c>
      <c r="AN63" s="52">
        <f t="shared" si="27"/>
        <v>0</v>
      </c>
      <c r="AO63" s="52">
        <f t="shared" si="27"/>
        <v>0</v>
      </c>
      <c r="AP63" s="52"/>
      <c r="AQ63" s="52">
        <f t="shared" si="27"/>
        <v>0</v>
      </c>
      <c r="AR63" s="52">
        <f t="shared" si="27"/>
        <v>0</v>
      </c>
      <c r="AS63" s="52">
        <f t="shared" si="27"/>
        <v>0</v>
      </c>
      <c r="AT63" s="52">
        <f t="shared" si="27"/>
        <v>0</v>
      </c>
      <c r="AU63" s="52">
        <f>SUM(AU33:AU62)</f>
        <v>3047.3387234520064</v>
      </c>
      <c r="AV63" s="52">
        <f t="shared" si="27"/>
        <v>0</v>
      </c>
      <c r="AW63" s="52">
        <f t="shared" si="27"/>
        <v>0</v>
      </c>
      <c r="AX63" s="52">
        <f t="shared" si="27"/>
        <v>0</v>
      </c>
      <c r="AY63" s="52">
        <f t="shared" si="27"/>
        <v>0</v>
      </c>
      <c r="AZ63" s="52">
        <f t="shared" si="27"/>
        <v>0</v>
      </c>
      <c r="BA63" s="52">
        <f t="shared" si="27"/>
        <v>0</v>
      </c>
      <c r="BB63" s="52">
        <f t="shared" si="27"/>
        <v>0</v>
      </c>
      <c r="BC63" s="52">
        <f t="shared" si="27"/>
        <v>0</v>
      </c>
      <c r="BD63" s="52">
        <f t="shared" si="27"/>
        <v>0</v>
      </c>
      <c r="BE63" s="52">
        <f t="shared" si="27"/>
        <v>0</v>
      </c>
      <c r="BF63" s="52">
        <f t="shared" si="27"/>
        <v>74.900580823963907</v>
      </c>
      <c r="BG63" s="52">
        <f t="shared" si="27"/>
        <v>0</v>
      </c>
      <c r="BH63" s="52">
        <f t="shared" si="27"/>
        <v>0</v>
      </c>
      <c r="BI63" s="52">
        <f t="shared" si="27"/>
        <v>0</v>
      </c>
      <c r="BJ63" s="52">
        <f t="shared" si="27"/>
        <v>0</v>
      </c>
      <c r="BK63" s="52">
        <f t="shared" si="27"/>
        <v>0</v>
      </c>
      <c r="BL63" s="52">
        <f t="shared" si="27"/>
        <v>0</v>
      </c>
      <c r="BM63" s="52">
        <f t="shared" si="27"/>
        <v>0</v>
      </c>
      <c r="BN63" s="52">
        <f t="shared" si="27"/>
        <v>0</v>
      </c>
      <c r="BO63" s="52">
        <f t="shared" si="27"/>
        <v>0</v>
      </c>
      <c r="BP63" s="52">
        <f t="shared" si="27"/>
        <v>0</v>
      </c>
      <c r="BQ63" s="52">
        <f t="shared" si="27"/>
        <v>0</v>
      </c>
      <c r="BR63" s="52">
        <f t="shared" si="27"/>
        <v>0</v>
      </c>
      <c r="BS63" s="52">
        <f t="shared" si="27"/>
        <v>0</v>
      </c>
      <c r="BT63" s="52">
        <f t="shared" si="27"/>
        <v>0</v>
      </c>
      <c r="BU63" s="52">
        <f t="shared" si="27"/>
        <v>0</v>
      </c>
      <c r="BV63" s="52">
        <f t="shared" si="27"/>
        <v>0</v>
      </c>
      <c r="BW63" s="52">
        <f t="shared" si="27"/>
        <v>0</v>
      </c>
      <c r="BX63" s="52">
        <f t="shared" si="27"/>
        <v>0</v>
      </c>
      <c r="BY63" s="52">
        <f t="shared" si="27"/>
        <v>0</v>
      </c>
      <c r="BZ63" s="52">
        <f t="shared" si="27"/>
        <v>0</v>
      </c>
      <c r="CA63" s="52">
        <f t="shared" si="27"/>
        <v>0</v>
      </c>
      <c r="CB63" s="52">
        <f t="shared" ref="CB63:CI63" si="28">SUM(CB33:CB62)</f>
        <v>0</v>
      </c>
      <c r="CC63" s="52">
        <f t="shared" si="28"/>
        <v>0</v>
      </c>
      <c r="CD63" s="52">
        <f t="shared" si="28"/>
        <v>0</v>
      </c>
      <c r="CE63" s="52">
        <f t="shared" si="28"/>
        <v>0</v>
      </c>
      <c r="CF63" s="52">
        <f t="shared" si="28"/>
        <v>0</v>
      </c>
      <c r="CG63" s="52">
        <f t="shared" si="28"/>
        <v>0</v>
      </c>
      <c r="CH63" s="52">
        <f t="shared" si="28"/>
        <v>0</v>
      </c>
      <c r="CI63" s="52">
        <f t="shared" si="28"/>
        <v>0</v>
      </c>
      <c r="CJ63" s="52">
        <f>SUM(CJ33:CJ62)</f>
        <v>74.900580823963907</v>
      </c>
      <c r="CK63" s="52">
        <f>SUM(CK33:CK62)</f>
        <v>3122.2393042759704</v>
      </c>
      <c r="CL63" s="52">
        <f>SUM(CL33:CL62)</f>
        <v>178989.24930427599</v>
      </c>
      <c r="CN63" s="44"/>
      <c r="CO63" s="44"/>
    </row>
    <row r="64" spans="1:93" ht="15" customHeight="1" outlineLevel="1" x14ac:dyDescent="0.25">
      <c r="A64" s="25">
        <f t="shared" si="0"/>
        <v>58</v>
      </c>
      <c r="B64" s="317"/>
      <c r="C64" s="45" t="s">
        <v>136</v>
      </c>
      <c r="D64" s="64">
        <v>800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43">
        <f t="shared" ref="AU64:AU86" si="29">SUM(F64:AT64)</f>
        <v>0</v>
      </c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>
        <f t="shared" si="24"/>
        <v>0</v>
      </c>
      <c r="CK64" s="21">
        <f t="shared" ref="CK64:CK86" si="30">CJ64+AU64</f>
        <v>0</v>
      </c>
      <c r="CL64" s="21">
        <f t="shared" ref="CL64:CL86" si="31">CK64+E64</f>
        <v>0</v>
      </c>
      <c r="CN64" s="44"/>
      <c r="CO64" s="44"/>
    </row>
    <row r="65" spans="1:93" ht="15" customHeight="1" outlineLevel="1" x14ac:dyDescent="0.25">
      <c r="A65" s="25">
        <f t="shared" si="0"/>
        <v>59</v>
      </c>
      <c r="B65" s="317"/>
      <c r="C65" s="57" t="s">
        <v>137</v>
      </c>
      <c r="D65" s="65">
        <v>800.1</v>
      </c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43">
        <f t="shared" si="29"/>
        <v>0</v>
      </c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>
        <f t="shared" si="24"/>
        <v>0</v>
      </c>
      <c r="CK65" s="21">
        <f t="shared" si="30"/>
        <v>0</v>
      </c>
      <c r="CL65" s="21">
        <f t="shared" si="31"/>
        <v>0</v>
      </c>
      <c r="CN65" s="44"/>
      <c r="CO65" s="44"/>
    </row>
    <row r="66" spans="1:93" ht="15" customHeight="1" outlineLevel="1" x14ac:dyDescent="0.25">
      <c r="A66" s="25">
        <f t="shared" si="0"/>
        <v>60</v>
      </c>
      <c r="B66" s="317"/>
      <c r="C66" s="57" t="s">
        <v>138</v>
      </c>
      <c r="D66" s="64">
        <v>801</v>
      </c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43">
        <f t="shared" si="29"/>
        <v>0</v>
      </c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>
        <f t="shared" si="24"/>
        <v>0</v>
      </c>
      <c r="CK66" s="21">
        <f t="shared" si="30"/>
        <v>0</v>
      </c>
      <c r="CL66" s="21">
        <f t="shared" si="31"/>
        <v>0</v>
      </c>
      <c r="CN66" s="44"/>
      <c r="CO66" s="44"/>
    </row>
    <row r="67" spans="1:93" ht="15" customHeight="1" outlineLevel="1" x14ac:dyDescent="0.25">
      <c r="A67" s="25">
        <f t="shared" si="0"/>
        <v>61</v>
      </c>
      <c r="B67" s="317"/>
      <c r="C67" s="66" t="s">
        <v>139</v>
      </c>
      <c r="D67" s="64">
        <v>802</v>
      </c>
      <c r="E67" s="48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43">
        <f t="shared" si="29"/>
        <v>0</v>
      </c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>
        <f t="shared" si="24"/>
        <v>0</v>
      </c>
      <c r="CK67" s="21">
        <f t="shared" si="30"/>
        <v>0</v>
      </c>
      <c r="CL67" s="21">
        <f t="shared" si="31"/>
        <v>0</v>
      </c>
      <c r="CN67" s="44"/>
      <c r="CO67" s="44"/>
    </row>
    <row r="68" spans="1:93" ht="15" customHeight="1" outlineLevel="1" x14ac:dyDescent="0.25">
      <c r="A68" s="25">
        <f t="shared" si="0"/>
        <v>62</v>
      </c>
      <c r="B68" s="317"/>
      <c r="C68" s="66" t="s">
        <v>140</v>
      </c>
      <c r="D68" s="64">
        <v>803</v>
      </c>
      <c r="E68" s="48"/>
      <c r="F68" s="48"/>
      <c r="G68" s="48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48"/>
      <c r="AM68" s="21"/>
      <c r="AN68" s="21"/>
      <c r="AO68" s="21"/>
      <c r="AP68" s="21"/>
      <c r="AQ68" s="21"/>
      <c r="AR68" s="21"/>
      <c r="AS68" s="21"/>
      <c r="AT68" s="21"/>
      <c r="AU68" s="43">
        <f t="shared" si="29"/>
        <v>0</v>
      </c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>
        <f t="shared" si="24"/>
        <v>0</v>
      </c>
      <c r="CK68" s="21">
        <f t="shared" si="30"/>
        <v>0</v>
      </c>
      <c r="CL68" s="21">
        <f t="shared" si="31"/>
        <v>0</v>
      </c>
      <c r="CN68" s="44"/>
      <c r="CO68" s="44"/>
    </row>
    <row r="69" spans="1:93" ht="15" customHeight="1" outlineLevel="1" x14ac:dyDescent="0.25">
      <c r="A69" s="25">
        <f t="shared" si="0"/>
        <v>63</v>
      </c>
      <c r="B69" s="317"/>
      <c r="C69" s="66" t="s">
        <v>141</v>
      </c>
      <c r="D69" s="64">
        <v>804</v>
      </c>
      <c r="E69" s="40">
        <v>395548289.81999999</v>
      </c>
      <c r="F69" s="40"/>
      <c r="G69" s="48">
        <v>-394984402.86000007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48"/>
      <c r="AM69" s="21"/>
      <c r="AN69" s="21"/>
      <c r="AO69" s="21"/>
      <c r="AP69" s="21"/>
      <c r="AQ69" s="21"/>
      <c r="AR69" s="21"/>
      <c r="AS69" s="21"/>
      <c r="AT69" s="21"/>
      <c r="AU69" s="43">
        <f t="shared" si="29"/>
        <v>-394984402.86000007</v>
      </c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>
        <f t="shared" si="24"/>
        <v>0</v>
      </c>
      <c r="CK69" s="21">
        <f t="shared" si="30"/>
        <v>-394984402.86000007</v>
      </c>
      <c r="CL69" s="21">
        <f t="shared" si="31"/>
        <v>563886.95999991894</v>
      </c>
      <c r="CN69" s="44"/>
      <c r="CO69" s="44"/>
    </row>
    <row r="70" spans="1:93" ht="15" customHeight="1" outlineLevel="1" x14ac:dyDescent="0.25">
      <c r="A70" s="25">
        <f t="shared" si="0"/>
        <v>64</v>
      </c>
      <c r="B70" s="317"/>
      <c r="C70" s="66" t="s">
        <v>142</v>
      </c>
      <c r="D70" s="65">
        <v>804.1</v>
      </c>
      <c r="E70" s="48"/>
      <c r="F70" s="48"/>
      <c r="G70" s="48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48"/>
      <c r="AM70" s="21"/>
      <c r="AN70" s="21"/>
      <c r="AO70" s="21"/>
      <c r="AP70" s="21"/>
      <c r="AQ70" s="21"/>
      <c r="AR70" s="21"/>
      <c r="AS70" s="21"/>
      <c r="AT70" s="21"/>
      <c r="AU70" s="43">
        <f t="shared" si="29"/>
        <v>0</v>
      </c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>
        <f t="shared" si="24"/>
        <v>0</v>
      </c>
      <c r="CK70" s="21">
        <f t="shared" si="30"/>
        <v>0</v>
      </c>
      <c r="CL70" s="21">
        <f t="shared" si="31"/>
        <v>0</v>
      </c>
      <c r="CN70" s="44"/>
      <c r="CO70" s="44"/>
    </row>
    <row r="71" spans="1:93" ht="15" customHeight="1" outlineLevel="1" x14ac:dyDescent="0.25">
      <c r="A71" s="25">
        <f t="shared" si="0"/>
        <v>65</v>
      </c>
      <c r="B71" s="317"/>
      <c r="C71" s="66" t="s">
        <v>143</v>
      </c>
      <c r="D71" s="64">
        <v>805</v>
      </c>
      <c r="E71" s="40">
        <v>129625712</v>
      </c>
      <c r="F71" s="48"/>
      <c r="G71" s="40">
        <v>-1176996.96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48"/>
      <c r="X71" s="21"/>
      <c r="Y71" s="21"/>
      <c r="Z71" s="21"/>
      <c r="AA71" s="21"/>
      <c r="AB71" s="21"/>
      <c r="AC71" s="21"/>
      <c r="AD71" s="21"/>
      <c r="AE71" s="21"/>
      <c r="AF71" s="21"/>
      <c r="AG71" s="40"/>
      <c r="AH71" s="21"/>
      <c r="AI71" s="21"/>
      <c r="AJ71" s="21"/>
      <c r="AK71" s="21"/>
      <c r="AL71" s="48">
        <v>-129012602</v>
      </c>
      <c r="AM71" s="21"/>
      <c r="AN71" s="21"/>
      <c r="AO71" s="21"/>
      <c r="AP71" s="21"/>
      <c r="AQ71" s="21"/>
      <c r="AR71" s="21"/>
      <c r="AS71" s="21"/>
      <c r="AT71" s="21"/>
      <c r="AU71" s="43">
        <f t="shared" si="29"/>
        <v>-130189598.95999999</v>
      </c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>
        <f t="shared" si="24"/>
        <v>0</v>
      </c>
      <c r="CK71" s="21">
        <f t="shared" si="30"/>
        <v>-130189598.95999999</v>
      </c>
      <c r="CL71" s="21">
        <f t="shared" si="31"/>
        <v>-563886.95999999344</v>
      </c>
      <c r="CN71" s="44"/>
      <c r="CO71" s="44"/>
    </row>
    <row r="72" spans="1:93" ht="15" customHeight="1" outlineLevel="1" x14ac:dyDescent="0.25">
      <c r="A72" s="25">
        <f t="shared" si="0"/>
        <v>66</v>
      </c>
      <c r="B72" s="317"/>
      <c r="C72" s="66" t="s">
        <v>144</v>
      </c>
      <c r="D72" s="65">
        <v>805.1</v>
      </c>
      <c r="E72" s="40">
        <v>165249951.91999999</v>
      </c>
      <c r="F72" s="48"/>
      <c r="G72" s="40">
        <f>-E72</f>
        <v>-165249951.91999999</v>
      </c>
      <c r="H72" s="21"/>
      <c r="I72" s="21"/>
      <c r="J72" s="21"/>
      <c r="K72" s="21"/>
      <c r="L72" s="21"/>
      <c r="M72" s="21"/>
      <c r="N72" s="21"/>
      <c r="O72" s="21"/>
      <c r="P72" s="48"/>
      <c r="Q72" s="21"/>
      <c r="R72" s="21"/>
      <c r="S72" s="21"/>
      <c r="T72" s="21"/>
      <c r="U72" s="21"/>
      <c r="V72" s="21"/>
      <c r="W72" s="48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48"/>
      <c r="AM72" s="21"/>
      <c r="AN72" s="21"/>
      <c r="AO72" s="21"/>
      <c r="AP72" s="21"/>
      <c r="AQ72" s="21"/>
      <c r="AR72" s="21"/>
      <c r="AS72" s="21"/>
      <c r="AT72" s="21"/>
      <c r="AU72" s="43">
        <f t="shared" si="29"/>
        <v>-165249951.91999999</v>
      </c>
      <c r="AV72" s="43"/>
      <c r="AW72" s="21"/>
      <c r="AX72" s="21"/>
      <c r="AY72" s="21"/>
      <c r="AZ72" s="21"/>
      <c r="BA72" s="21"/>
      <c r="BB72" s="21"/>
      <c r="BC72" s="21"/>
      <c r="BD72" s="21"/>
      <c r="BE72" s="21"/>
      <c r="BF72" s="48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>
        <f t="shared" si="24"/>
        <v>0</v>
      </c>
      <c r="CK72" s="21">
        <f t="shared" si="30"/>
        <v>-165249951.91999999</v>
      </c>
      <c r="CL72" s="21">
        <f t="shared" si="31"/>
        <v>0</v>
      </c>
      <c r="CN72" s="44"/>
      <c r="CO72" s="44"/>
    </row>
    <row r="73" spans="1:93" ht="15" customHeight="1" outlineLevel="1" x14ac:dyDescent="0.25">
      <c r="A73" s="25">
        <f t="shared" ref="A73:A136" si="32">A72+1</f>
        <v>67</v>
      </c>
      <c r="B73" s="317"/>
      <c r="C73" s="66" t="s">
        <v>145</v>
      </c>
      <c r="D73" s="64">
        <v>806</v>
      </c>
      <c r="E73" s="48"/>
      <c r="F73" s="48"/>
      <c r="G73" s="48"/>
      <c r="H73" s="21"/>
      <c r="I73" s="21"/>
      <c r="J73" s="21"/>
      <c r="K73" s="21"/>
      <c r="L73" s="21"/>
      <c r="M73" s="21"/>
      <c r="N73" s="21"/>
      <c r="O73" s="21"/>
      <c r="P73" s="48"/>
      <c r="Q73" s="21"/>
      <c r="R73" s="21"/>
      <c r="S73" s="21"/>
      <c r="T73" s="21"/>
      <c r="U73" s="21"/>
      <c r="V73" s="21"/>
      <c r="W73" s="48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48"/>
      <c r="AM73" s="21"/>
      <c r="AN73" s="21"/>
      <c r="AO73" s="21"/>
      <c r="AP73" s="21"/>
      <c r="AQ73" s="21"/>
      <c r="AR73" s="21"/>
      <c r="AS73" s="21"/>
      <c r="AT73" s="21"/>
      <c r="AU73" s="43">
        <f t="shared" si="29"/>
        <v>0</v>
      </c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48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>
        <f t="shared" si="24"/>
        <v>0</v>
      </c>
      <c r="CK73" s="21">
        <f t="shared" si="30"/>
        <v>0</v>
      </c>
      <c r="CL73" s="21">
        <f t="shared" si="31"/>
        <v>0</v>
      </c>
      <c r="CN73" s="44"/>
      <c r="CO73" s="44"/>
    </row>
    <row r="74" spans="1:93" ht="15" customHeight="1" outlineLevel="1" x14ac:dyDescent="0.25">
      <c r="A74" s="25">
        <f t="shared" si="32"/>
        <v>68</v>
      </c>
      <c r="B74" s="317"/>
      <c r="C74" s="66" t="s">
        <v>146</v>
      </c>
      <c r="D74" s="65">
        <v>807.1</v>
      </c>
      <c r="E74" s="40">
        <v>437786.13</v>
      </c>
      <c r="F74" s="67"/>
      <c r="G74" s="67"/>
      <c r="H74" s="42"/>
      <c r="I74" s="42"/>
      <c r="J74" s="42"/>
      <c r="K74" s="42"/>
      <c r="L74" s="42"/>
      <c r="M74" s="42"/>
      <c r="N74" s="42"/>
      <c r="O74" s="42"/>
      <c r="P74" s="40">
        <v>-298.19052336135462</v>
      </c>
      <c r="Q74" s="42"/>
      <c r="R74" s="42"/>
      <c r="S74" s="42"/>
      <c r="T74" s="42"/>
      <c r="U74" s="42"/>
      <c r="V74" s="42"/>
      <c r="W74" s="40">
        <v>23977.846291424805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67"/>
      <c r="AM74" s="42"/>
      <c r="AN74" s="42"/>
      <c r="AO74" s="42"/>
      <c r="AP74" s="42"/>
      <c r="AQ74" s="42"/>
      <c r="AR74" s="42"/>
      <c r="AS74" s="42"/>
      <c r="AT74" s="42"/>
      <c r="AU74" s="43">
        <f t="shared" si="29"/>
        <v>23679.655768063451</v>
      </c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40">
        <v>45.695403579147992</v>
      </c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>
        <f t="shared" si="24"/>
        <v>45.695403579147992</v>
      </c>
      <c r="CK74" s="21">
        <f t="shared" si="30"/>
        <v>23725.3511716426</v>
      </c>
      <c r="CL74" s="21">
        <f t="shared" si="31"/>
        <v>461511.4811716426</v>
      </c>
      <c r="CN74" s="44"/>
      <c r="CO74" s="44"/>
    </row>
    <row r="75" spans="1:93" ht="15" customHeight="1" outlineLevel="1" x14ac:dyDescent="0.25">
      <c r="A75" s="25">
        <f t="shared" si="32"/>
        <v>69</v>
      </c>
      <c r="B75" s="317"/>
      <c r="C75" s="66" t="s">
        <v>147</v>
      </c>
      <c r="D75" s="65">
        <v>807.2</v>
      </c>
      <c r="E75" s="48"/>
      <c r="F75" s="48"/>
      <c r="G75" s="48"/>
      <c r="H75" s="21"/>
      <c r="I75" s="21"/>
      <c r="J75" s="21"/>
      <c r="K75" s="21"/>
      <c r="L75" s="21"/>
      <c r="M75" s="21"/>
      <c r="N75" s="21"/>
      <c r="O75" s="21"/>
      <c r="P75" s="48"/>
      <c r="Q75" s="21"/>
      <c r="R75" s="21"/>
      <c r="S75" s="21"/>
      <c r="T75" s="21"/>
      <c r="U75" s="21"/>
      <c r="V75" s="21"/>
      <c r="W75" s="48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48"/>
      <c r="AM75" s="21"/>
      <c r="AN75" s="21"/>
      <c r="AO75" s="21"/>
      <c r="AP75" s="21"/>
      <c r="AQ75" s="21"/>
      <c r="AR75" s="21"/>
      <c r="AS75" s="21"/>
      <c r="AT75" s="21"/>
      <c r="AU75" s="43">
        <f t="shared" si="29"/>
        <v>0</v>
      </c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48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>
        <f t="shared" si="24"/>
        <v>0</v>
      </c>
      <c r="CK75" s="21">
        <f t="shared" si="30"/>
        <v>0</v>
      </c>
      <c r="CL75" s="21">
        <f t="shared" si="31"/>
        <v>0</v>
      </c>
      <c r="CN75" s="44"/>
      <c r="CO75" s="44"/>
    </row>
    <row r="76" spans="1:93" ht="15" customHeight="1" outlineLevel="1" x14ac:dyDescent="0.25">
      <c r="A76" s="25">
        <f t="shared" si="32"/>
        <v>70</v>
      </c>
      <c r="B76" s="317"/>
      <c r="C76" s="66" t="s">
        <v>148</v>
      </c>
      <c r="D76" s="65">
        <v>807.3</v>
      </c>
      <c r="E76" s="48"/>
      <c r="F76" s="48"/>
      <c r="G76" s="48"/>
      <c r="H76" s="21"/>
      <c r="I76" s="21"/>
      <c r="J76" s="21"/>
      <c r="K76" s="21"/>
      <c r="L76" s="21"/>
      <c r="M76" s="21"/>
      <c r="N76" s="21"/>
      <c r="O76" s="21"/>
      <c r="P76" s="48"/>
      <c r="Q76" s="21"/>
      <c r="R76" s="21"/>
      <c r="S76" s="21"/>
      <c r="T76" s="21"/>
      <c r="U76" s="21"/>
      <c r="V76" s="21"/>
      <c r="W76" s="48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48"/>
      <c r="AM76" s="21"/>
      <c r="AN76" s="21"/>
      <c r="AO76" s="21"/>
      <c r="AP76" s="21"/>
      <c r="AQ76" s="21"/>
      <c r="AR76" s="21"/>
      <c r="AS76" s="21"/>
      <c r="AT76" s="21"/>
      <c r="AU76" s="43">
        <f t="shared" si="29"/>
        <v>0</v>
      </c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48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>
        <f t="shared" si="24"/>
        <v>0</v>
      </c>
      <c r="CK76" s="21">
        <f t="shared" si="30"/>
        <v>0</v>
      </c>
      <c r="CL76" s="21">
        <f t="shared" si="31"/>
        <v>0</v>
      </c>
      <c r="CN76" s="44"/>
      <c r="CO76" s="44"/>
    </row>
    <row r="77" spans="1:93" ht="15" customHeight="1" outlineLevel="1" x14ac:dyDescent="0.25">
      <c r="A77" s="25">
        <f t="shared" si="32"/>
        <v>71</v>
      </c>
      <c r="B77" s="317"/>
      <c r="C77" s="66" t="s">
        <v>149</v>
      </c>
      <c r="D77" s="65">
        <v>807.4</v>
      </c>
      <c r="E77" s="48"/>
      <c r="F77" s="48"/>
      <c r="G77" s="48"/>
      <c r="H77" s="21"/>
      <c r="I77" s="21"/>
      <c r="J77" s="21"/>
      <c r="K77" s="21"/>
      <c r="L77" s="21"/>
      <c r="M77" s="21"/>
      <c r="N77" s="21"/>
      <c r="O77" s="21"/>
      <c r="P77" s="48"/>
      <c r="Q77" s="21"/>
      <c r="R77" s="21"/>
      <c r="S77" s="21"/>
      <c r="T77" s="21"/>
      <c r="U77" s="21"/>
      <c r="V77" s="21"/>
      <c r="W77" s="48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48"/>
      <c r="AM77" s="21"/>
      <c r="AN77" s="21"/>
      <c r="AO77" s="21"/>
      <c r="AP77" s="21"/>
      <c r="AQ77" s="21"/>
      <c r="AR77" s="21"/>
      <c r="AS77" s="21"/>
      <c r="AT77" s="21"/>
      <c r="AU77" s="43">
        <f t="shared" si="29"/>
        <v>0</v>
      </c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48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>
        <f t="shared" si="24"/>
        <v>0</v>
      </c>
      <c r="CK77" s="21">
        <f t="shared" si="30"/>
        <v>0</v>
      </c>
      <c r="CL77" s="21">
        <f t="shared" si="31"/>
        <v>0</v>
      </c>
      <c r="CN77" s="44"/>
      <c r="CO77" s="44"/>
    </row>
    <row r="78" spans="1:93" ht="15" customHeight="1" outlineLevel="1" x14ac:dyDescent="0.25">
      <c r="A78" s="25">
        <f t="shared" si="32"/>
        <v>72</v>
      </c>
      <c r="B78" s="317"/>
      <c r="C78" s="66" t="s">
        <v>150</v>
      </c>
      <c r="D78" s="65">
        <v>807.5</v>
      </c>
      <c r="E78" s="40">
        <v>2940362.6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0">
        <v>-2043.2745382952262</v>
      </c>
      <c r="Q78" s="42"/>
      <c r="R78" s="42"/>
      <c r="S78" s="42"/>
      <c r="T78" s="42"/>
      <c r="U78" s="42"/>
      <c r="V78" s="42"/>
      <c r="W78" s="40">
        <v>164302.07861117576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3">
        <f t="shared" si="29"/>
        <v>162258.80407288054</v>
      </c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40">
        <v>313.11610308035074</v>
      </c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>
        <f t="shared" si="24"/>
        <v>313.11610308035074</v>
      </c>
      <c r="CK78" s="21">
        <f t="shared" si="30"/>
        <v>162571.9201759609</v>
      </c>
      <c r="CL78" s="21">
        <f t="shared" si="31"/>
        <v>3102934.5201759608</v>
      </c>
      <c r="CN78" s="44"/>
      <c r="CO78" s="44"/>
    </row>
    <row r="79" spans="1:93" ht="15" customHeight="1" outlineLevel="1" x14ac:dyDescent="0.25">
      <c r="A79" s="25">
        <f t="shared" si="32"/>
        <v>73</v>
      </c>
      <c r="B79" s="317"/>
      <c r="C79" s="66" t="s">
        <v>151</v>
      </c>
      <c r="D79" s="65">
        <v>808.1</v>
      </c>
      <c r="E79" s="40">
        <v>100455054.7</v>
      </c>
      <c r="F79" s="21"/>
      <c r="G79" s="43">
        <f>-E79</f>
        <v>-100455054.7</v>
      </c>
      <c r="H79" s="21"/>
      <c r="I79" s="21"/>
      <c r="J79" s="21"/>
      <c r="K79" s="21"/>
      <c r="L79" s="21"/>
      <c r="M79" s="21"/>
      <c r="N79" s="21"/>
      <c r="O79" s="21"/>
      <c r="P79" s="48"/>
      <c r="Q79" s="21"/>
      <c r="R79" s="21"/>
      <c r="S79" s="21"/>
      <c r="T79" s="21"/>
      <c r="U79" s="21"/>
      <c r="V79" s="21"/>
      <c r="W79" s="48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43">
        <f t="shared" si="29"/>
        <v>-100455054.7</v>
      </c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48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>
        <f t="shared" si="24"/>
        <v>0</v>
      </c>
      <c r="CK79" s="21">
        <f t="shared" si="30"/>
        <v>-100455054.7</v>
      </c>
      <c r="CL79" s="21">
        <f t="shared" si="31"/>
        <v>0</v>
      </c>
      <c r="CN79" s="44"/>
      <c r="CO79" s="44"/>
    </row>
    <row r="80" spans="1:93" ht="15" customHeight="1" outlineLevel="1" x14ac:dyDescent="0.25">
      <c r="A80" s="25">
        <f t="shared" si="32"/>
        <v>74</v>
      </c>
      <c r="B80" s="317"/>
      <c r="C80" s="66" t="s">
        <v>152</v>
      </c>
      <c r="D80" s="65">
        <v>808.2</v>
      </c>
      <c r="E80" s="40">
        <v>-80404467.060000002</v>
      </c>
      <c r="F80" s="21"/>
      <c r="G80" s="21">
        <f>-E80</f>
        <v>80404467.060000002</v>
      </c>
      <c r="H80" s="21"/>
      <c r="I80" s="21"/>
      <c r="J80" s="21"/>
      <c r="K80" s="21"/>
      <c r="L80" s="21"/>
      <c r="M80" s="21"/>
      <c r="N80" s="21"/>
      <c r="O80" s="21"/>
      <c r="P80" s="48"/>
      <c r="Q80" s="21"/>
      <c r="R80" s="21"/>
      <c r="S80" s="21"/>
      <c r="T80" s="21"/>
      <c r="U80" s="21"/>
      <c r="V80" s="21"/>
      <c r="W80" s="48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43">
        <f t="shared" si="29"/>
        <v>80404467.060000002</v>
      </c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48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>
        <f t="shared" si="24"/>
        <v>0</v>
      </c>
      <c r="CK80" s="21">
        <f t="shared" si="30"/>
        <v>80404467.060000002</v>
      </c>
      <c r="CL80" s="21">
        <f t="shared" si="31"/>
        <v>0</v>
      </c>
      <c r="CN80" s="44"/>
      <c r="CO80" s="44"/>
    </row>
    <row r="81" spans="1:93" ht="15" customHeight="1" outlineLevel="1" x14ac:dyDescent="0.25">
      <c r="A81" s="25">
        <f t="shared" si="32"/>
        <v>75</v>
      </c>
      <c r="B81" s="317"/>
      <c r="C81" s="66" t="s">
        <v>153</v>
      </c>
      <c r="D81" s="65">
        <v>809.1</v>
      </c>
      <c r="E81" s="48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48"/>
      <c r="Q81" s="21"/>
      <c r="R81" s="21"/>
      <c r="S81" s="21"/>
      <c r="T81" s="21"/>
      <c r="U81" s="21"/>
      <c r="V81" s="21"/>
      <c r="W81" s="48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43">
        <f t="shared" si="29"/>
        <v>0</v>
      </c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48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>
        <f t="shared" si="24"/>
        <v>0</v>
      </c>
      <c r="CK81" s="21">
        <f t="shared" si="30"/>
        <v>0</v>
      </c>
      <c r="CL81" s="21">
        <f t="shared" si="31"/>
        <v>0</v>
      </c>
      <c r="CN81" s="44"/>
      <c r="CO81" s="44"/>
    </row>
    <row r="82" spans="1:93" ht="15" customHeight="1" outlineLevel="1" x14ac:dyDescent="0.25">
      <c r="A82" s="25">
        <f t="shared" si="32"/>
        <v>76</v>
      </c>
      <c r="B82" s="317"/>
      <c r="C82" s="66" t="s">
        <v>154</v>
      </c>
      <c r="D82" s="65">
        <v>809.2</v>
      </c>
      <c r="E82" s="48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48"/>
      <c r="Q82" s="21"/>
      <c r="R82" s="21"/>
      <c r="S82" s="21"/>
      <c r="T82" s="21"/>
      <c r="U82" s="21"/>
      <c r="V82" s="21"/>
      <c r="W82" s="48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43">
        <f t="shared" si="29"/>
        <v>0</v>
      </c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>
        <f t="shared" si="24"/>
        <v>0</v>
      </c>
      <c r="CK82" s="21">
        <f t="shared" si="30"/>
        <v>0</v>
      </c>
      <c r="CL82" s="21">
        <f t="shared" si="31"/>
        <v>0</v>
      </c>
      <c r="CN82" s="44"/>
      <c r="CO82" s="44"/>
    </row>
    <row r="83" spans="1:93" ht="15" customHeight="1" outlineLevel="1" x14ac:dyDescent="0.25">
      <c r="A83" s="25">
        <f t="shared" si="32"/>
        <v>77</v>
      </c>
      <c r="B83" s="317"/>
      <c r="C83" s="57" t="s">
        <v>155</v>
      </c>
      <c r="D83" s="64">
        <v>810</v>
      </c>
      <c r="E83" s="48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48"/>
      <c r="Q83" s="21"/>
      <c r="R83" s="21"/>
      <c r="S83" s="21"/>
      <c r="T83" s="21"/>
      <c r="U83" s="21"/>
      <c r="V83" s="21"/>
      <c r="W83" s="48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43">
        <f t="shared" si="29"/>
        <v>0</v>
      </c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>
        <f t="shared" si="24"/>
        <v>0</v>
      </c>
      <c r="CK83" s="21">
        <f t="shared" si="30"/>
        <v>0</v>
      </c>
      <c r="CL83" s="21">
        <f t="shared" si="31"/>
        <v>0</v>
      </c>
      <c r="CN83" s="44"/>
      <c r="CO83" s="44"/>
    </row>
    <row r="84" spans="1:93" ht="15" customHeight="1" outlineLevel="1" x14ac:dyDescent="0.25">
      <c r="A84" s="25">
        <f t="shared" si="32"/>
        <v>78</v>
      </c>
      <c r="B84" s="317"/>
      <c r="C84" s="57" t="s">
        <v>156</v>
      </c>
      <c r="D84" s="64">
        <v>811</v>
      </c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48"/>
      <c r="Q84" s="21"/>
      <c r="R84" s="21"/>
      <c r="S84" s="21"/>
      <c r="T84" s="21"/>
      <c r="U84" s="21"/>
      <c r="V84" s="21"/>
      <c r="W84" s="48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43">
        <f t="shared" si="29"/>
        <v>0</v>
      </c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>
        <f t="shared" si="24"/>
        <v>0</v>
      </c>
      <c r="CK84" s="21">
        <f t="shared" si="30"/>
        <v>0</v>
      </c>
      <c r="CL84" s="21">
        <f t="shared" si="31"/>
        <v>0</v>
      </c>
      <c r="CN84" s="44"/>
      <c r="CO84" s="44"/>
    </row>
    <row r="85" spans="1:93" ht="15" customHeight="1" outlineLevel="1" x14ac:dyDescent="0.25">
      <c r="A85" s="25">
        <f t="shared" si="32"/>
        <v>79</v>
      </c>
      <c r="B85" s="317"/>
      <c r="C85" s="57" t="s">
        <v>157</v>
      </c>
      <c r="D85" s="64">
        <v>812</v>
      </c>
      <c r="E85" s="40">
        <v>-54919.33</v>
      </c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48"/>
      <c r="Q85" s="21"/>
      <c r="R85" s="21"/>
      <c r="S85" s="21"/>
      <c r="T85" s="21"/>
      <c r="U85" s="21"/>
      <c r="V85" s="21"/>
      <c r="W85" s="48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43">
        <f t="shared" si="29"/>
        <v>0</v>
      </c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>
        <f t="shared" si="24"/>
        <v>0</v>
      </c>
      <c r="CK85" s="21">
        <f t="shared" si="30"/>
        <v>0</v>
      </c>
      <c r="CL85" s="21">
        <f t="shared" si="31"/>
        <v>-54919.33</v>
      </c>
      <c r="CN85" s="44"/>
      <c r="CO85" s="44"/>
    </row>
    <row r="86" spans="1:93" ht="15" customHeight="1" outlineLevel="1" x14ac:dyDescent="0.25">
      <c r="A86" s="25">
        <f t="shared" si="32"/>
        <v>80</v>
      </c>
      <c r="B86" s="317"/>
      <c r="C86" s="57" t="s">
        <v>158</v>
      </c>
      <c r="D86" s="64">
        <v>813</v>
      </c>
      <c r="E86" s="40">
        <v>468847.22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0">
        <v>-58717.905080501165</v>
      </c>
      <c r="Q86" s="42"/>
      <c r="R86" s="42"/>
      <c r="S86" s="42"/>
      <c r="T86" s="42"/>
      <c r="U86" s="42"/>
      <c r="V86" s="42"/>
      <c r="W86" s="40">
        <v>22298.440556830057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3">
        <f t="shared" si="29"/>
        <v>-36419.464523671108</v>
      </c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40">
        <v>10088.234782643995</v>
      </c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>
        <f t="shared" si="24"/>
        <v>10088.234782643995</v>
      </c>
      <c r="CK86" s="21">
        <f t="shared" si="30"/>
        <v>-26331.229741027113</v>
      </c>
      <c r="CL86" s="21">
        <f t="shared" si="31"/>
        <v>442515.99025897286</v>
      </c>
      <c r="CN86" s="44"/>
      <c r="CO86" s="44"/>
    </row>
    <row r="87" spans="1:93" ht="15" customHeight="1" outlineLevel="1" x14ac:dyDescent="0.25">
      <c r="A87" s="25">
        <f t="shared" si="32"/>
        <v>81</v>
      </c>
      <c r="B87" s="318"/>
      <c r="C87" s="326" t="s">
        <v>159</v>
      </c>
      <c r="D87" s="327"/>
      <c r="E87" s="52">
        <f>SUM(E64:E86)</f>
        <v>714266618.00000012</v>
      </c>
      <c r="F87" s="52">
        <f t="shared" ref="F87:CA87" si="33">SUM(F64:F86)</f>
        <v>0</v>
      </c>
      <c r="G87" s="52">
        <f t="shared" si="33"/>
        <v>-581461939.38000011</v>
      </c>
      <c r="H87" s="52">
        <f t="shared" si="33"/>
        <v>0</v>
      </c>
      <c r="I87" s="52">
        <f t="shared" si="33"/>
        <v>0</v>
      </c>
      <c r="J87" s="52">
        <f t="shared" si="33"/>
        <v>0</v>
      </c>
      <c r="K87" s="52">
        <f t="shared" si="33"/>
        <v>0</v>
      </c>
      <c r="L87" s="52">
        <f t="shared" si="33"/>
        <v>0</v>
      </c>
      <c r="M87" s="52">
        <f t="shared" si="33"/>
        <v>0</v>
      </c>
      <c r="N87" s="52">
        <f t="shared" si="33"/>
        <v>0</v>
      </c>
      <c r="O87" s="52">
        <f t="shared" si="33"/>
        <v>0</v>
      </c>
      <c r="P87" s="52">
        <f t="shared" si="33"/>
        <v>-61059.370142157743</v>
      </c>
      <c r="Q87" s="52">
        <f t="shared" si="33"/>
        <v>0</v>
      </c>
      <c r="R87" s="52">
        <f t="shared" si="33"/>
        <v>0</v>
      </c>
      <c r="S87" s="52">
        <f t="shared" si="33"/>
        <v>0</v>
      </c>
      <c r="T87" s="52">
        <f t="shared" si="33"/>
        <v>0</v>
      </c>
      <c r="U87" s="52">
        <f t="shared" si="33"/>
        <v>0</v>
      </c>
      <c r="V87" s="52">
        <f t="shared" si="33"/>
        <v>0</v>
      </c>
      <c r="W87" s="52">
        <f t="shared" si="33"/>
        <v>210578.36545943061</v>
      </c>
      <c r="X87" s="52">
        <f t="shared" si="33"/>
        <v>0</v>
      </c>
      <c r="Y87" s="52">
        <f t="shared" si="33"/>
        <v>0</v>
      </c>
      <c r="Z87" s="52">
        <f t="shared" si="33"/>
        <v>0</v>
      </c>
      <c r="AA87" s="52">
        <f t="shared" si="33"/>
        <v>0</v>
      </c>
      <c r="AB87" s="52">
        <f t="shared" si="33"/>
        <v>0</v>
      </c>
      <c r="AC87" s="52">
        <f t="shared" si="33"/>
        <v>0</v>
      </c>
      <c r="AD87" s="52">
        <f t="shared" si="33"/>
        <v>0</v>
      </c>
      <c r="AE87" s="52">
        <f t="shared" si="33"/>
        <v>0</v>
      </c>
      <c r="AF87" s="52">
        <f t="shared" si="33"/>
        <v>0</v>
      </c>
      <c r="AG87" s="52">
        <f t="shared" si="33"/>
        <v>0</v>
      </c>
      <c r="AH87" s="52">
        <f t="shared" si="33"/>
        <v>0</v>
      </c>
      <c r="AI87" s="52">
        <f t="shared" si="33"/>
        <v>0</v>
      </c>
      <c r="AJ87" s="52">
        <f t="shared" si="33"/>
        <v>0</v>
      </c>
      <c r="AK87" s="52">
        <f t="shared" si="33"/>
        <v>0</v>
      </c>
      <c r="AL87" s="52">
        <f t="shared" si="33"/>
        <v>-129012602</v>
      </c>
      <c r="AM87" s="52">
        <f t="shared" si="33"/>
        <v>0</v>
      </c>
      <c r="AN87" s="52">
        <f t="shared" si="33"/>
        <v>0</v>
      </c>
      <c r="AO87" s="52">
        <f t="shared" si="33"/>
        <v>0</v>
      </c>
      <c r="AP87" s="52"/>
      <c r="AQ87" s="52">
        <f t="shared" si="33"/>
        <v>0</v>
      </c>
      <c r="AR87" s="52">
        <f t="shared" si="33"/>
        <v>0</v>
      </c>
      <c r="AS87" s="52">
        <f t="shared" si="33"/>
        <v>0</v>
      </c>
      <c r="AT87" s="52">
        <f t="shared" si="33"/>
        <v>0</v>
      </c>
      <c r="AU87" s="52">
        <f>SUM(AU64:AU86)</f>
        <v>-710325022.38468277</v>
      </c>
      <c r="AV87" s="52">
        <f t="shared" si="33"/>
        <v>0</v>
      </c>
      <c r="AW87" s="52">
        <f t="shared" si="33"/>
        <v>0</v>
      </c>
      <c r="AX87" s="52">
        <f t="shared" si="33"/>
        <v>0</v>
      </c>
      <c r="AY87" s="52">
        <f t="shared" si="33"/>
        <v>0</v>
      </c>
      <c r="AZ87" s="52">
        <f t="shared" si="33"/>
        <v>0</v>
      </c>
      <c r="BA87" s="52">
        <f t="shared" si="33"/>
        <v>0</v>
      </c>
      <c r="BB87" s="52">
        <f t="shared" si="33"/>
        <v>0</v>
      </c>
      <c r="BC87" s="52">
        <f t="shared" si="33"/>
        <v>0</v>
      </c>
      <c r="BD87" s="52">
        <f t="shared" si="33"/>
        <v>0</v>
      </c>
      <c r="BE87" s="52">
        <f t="shared" si="33"/>
        <v>0</v>
      </c>
      <c r="BF87" s="52">
        <f t="shared" si="33"/>
        <v>10447.046289303493</v>
      </c>
      <c r="BG87" s="52">
        <f t="shared" si="33"/>
        <v>0</v>
      </c>
      <c r="BH87" s="52">
        <f t="shared" si="33"/>
        <v>0</v>
      </c>
      <c r="BI87" s="52">
        <f t="shared" si="33"/>
        <v>0</v>
      </c>
      <c r="BJ87" s="52">
        <f t="shared" si="33"/>
        <v>0</v>
      </c>
      <c r="BK87" s="52">
        <f t="shared" si="33"/>
        <v>0</v>
      </c>
      <c r="BL87" s="52">
        <f t="shared" si="33"/>
        <v>0</v>
      </c>
      <c r="BM87" s="52">
        <f t="shared" si="33"/>
        <v>0</v>
      </c>
      <c r="BN87" s="52">
        <f t="shared" si="33"/>
        <v>0</v>
      </c>
      <c r="BO87" s="52">
        <f t="shared" si="33"/>
        <v>0</v>
      </c>
      <c r="BP87" s="52">
        <f t="shared" si="33"/>
        <v>0</v>
      </c>
      <c r="BQ87" s="52">
        <f t="shared" si="33"/>
        <v>0</v>
      </c>
      <c r="BR87" s="52">
        <f t="shared" si="33"/>
        <v>0</v>
      </c>
      <c r="BS87" s="52">
        <f t="shared" si="33"/>
        <v>0</v>
      </c>
      <c r="BT87" s="52">
        <f t="shared" si="33"/>
        <v>0</v>
      </c>
      <c r="BU87" s="52">
        <f t="shared" si="33"/>
        <v>0</v>
      </c>
      <c r="BV87" s="52">
        <f t="shared" si="33"/>
        <v>0</v>
      </c>
      <c r="BW87" s="52">
        <f t="shared" si="33"/>
        <v>0</v>
      </c>
      <c r="BX87" s="52">
        <f t="shared" si="33"/>
        <v>0</v>
      </c>
      <c r="BY87" s="52">
        <f t="shared" si="33"/>
        <v>0</v>
      </c>
      <c r="BZ87" s="52">
        <f t="shared" si="33"/>
        <v>0</v>
      </c>
      <c r="CA87" s="52">
        <f t="shared" si="33"/>
        <v>0</v>
      </c>
      <c r="CB87" s="52">
        <f t="shared" ref="CB87:CK87" si="34">SUM(CB64:CB86)</f>
        <v>0</v>
      </c>
      <c r="CC87" s="52">
        <f t="shared" si="34"/>
        <v>0</v>
      </c>
      <c r="CD87" s="52">
        <f t="shared" si="34"/>
        <v>0</v>
      </c>
      <c r="CE87" s="52">
        <f t="shared" si="34"/>
        <v>0</v>
      </c>
      <c r="CF87" s="52">
        <f t="shared" si="34"/>
        <v>0</v>
      </c>
      <c r="CG87" s="52">
        <f t="shared" si="34"/>
        <v>0</v>
      </c>
      <c r="CH87" s="52">
        <f t="shared" si="34"/>
        <v>0</v>
      </c>
      <c r="CI87" s="52">
        <f t="shared" si="34"/>
        <v>0</v>
      </c>
      <c r="CJ87" s="52">
        <f t="shared" si="34"/>
        <v>10447.046289303493</v>
      </c>
      <c r="CK87" s="52">
        <f t="shared" si="34"/>
        <v>-710314575.33839357</v>
      </c>
      <c r="CL87" s="52">
        <f>SUM(CL64:CL86)</f>
        <v>3952042.6616065018</v>
      </c>
      <c r="CN87" s="44"/>
      <c r="CO87" s="44"/>
    </row>
    <row r="88" spans="1:93" ht="15" customHeight="1" outlineLevel="1" x14ac:dyDescent="0.25">
      <c r="A88" s="25">
        <f t="shared" si="32"/>
        <v>82</v>
      </c>
      <c r="B88" s="325" t="s">
        <v>160</v>
      </c>
      <c r="C88" s="325"/>
      <c r="D88" s="325"/>
      <c r="E88" s="52">
        <f>+E87+E63</f>
        <v>714442485.01000011</v>
      </c>
      <c r="F88" s="52">
        <f t="shared" ref="F88:CA88" si="35">+F87+F63</f>
        <v>0</v>
      </c>
      <c r="G88" s="52">
        <f t="shared" si="35"/>
        <v>-581461939.38000011</v>
      </c>
      <c r="H88" s="52">
        <f t="shared" si="35"/>
        <v>0</v>
      </c>
      <c r="I88" s="52">
        <f t="shared" si="35"/>
        <v>0</v>
      </c>
      <c r="J88" s="52">
        <f t="shared" si="35"/>
        <v>0</v>
      </c>
      <c r="K88" s="52">
        <f t="shared" si="35"/>
        <v>0</v>
      </c>
      <c r="L88" s="52">
        <f t="shared" si="35"/>
        <v>0</v>
      </c>
      <c r="M88" s="52">
        <f t="shared" si="35"/>
        <v>0</v>
      </c>
      <c r="N88" s="52">
        <f t="shared" si="35"/>
        <v>0</v>
      </c>
      <c r="O88" s="52">
        <f t="shared" si="35"/>
        <v>0</v>
      </c>
      <c r="P88" s="52">
        <f t="shared" si="35"/>
        <v>-61097.744328746681</v>
      </c>
      <c r="Q88" s="52">
        <f t="shared" si="35"/>
        <v>0</v>
      </c>
      <c r="R88" s="52">
        <f t="shared" si="35"/>
        <v>0</v>
      </c>
      <c r="S88" s="52">
        <f t="shared" si="35"/>
        <v>0</v>
      </c>
      <c r="T88" s="52">
        <f t="shared" si="35"/>
        <v>0</v>
      </c>
      <c r="U88" s="52">
        <f t="shared" si="35"/>
        <v>0</v>
      </c>
      <c r="V88" s="52">
        <f t="shared" si="35"/>
        <v>0</v>
      </c>
      <c r="W88" s="52">
        <f t="shared" si="35"/>
        <v>213664.07836947156</v>
      </c>
      <c r="X88" s="52">
        <f t="shared" si="35"/>
        <v>0</v>
      </c>
      <c r="Y88" s="52">
        <f t="shared" si="35"/>
        <v>0</v>
      </c>
      <c r="Z88" s="52">
        <f t="shared" si="35"/>
        <v>0</v>
      </c>
      <c r="AA88" s="52">
        <f t="shared" si="35"/>
        <v>0</v>
      </c>
      <c r="AB88" s="52">
        <f t="shared" si="35"/>
        <v>0</v>
      </c>
      <c r="AC88" s="52">
        <f t="shared" si="35"/>
        <v>0</v>
      </c>
      <c r="AD88" s="52">
        <f t="shared" si="35"/>
        <v>0</v>
      </c>
      <c r="AE88" s="52">
        <f t="shared" si="35"/>
        <v>0</v>
      </c>
      <c r="AF88" s="52">
        <f t="shared" si="35"/>
        <v>0</v>
      </c>
      <c r="AG88" s="52">
        <f t="shared" si="35"/>
        <v>0</v>
      </c>
      <c r="AH88" s="52">
        <f t="shared" si="35"/>
        <v>0</v>
      </c>
      <c r="AI88" s="52">
        <f t="shared" si="35"/>
        <v>0</v>
      </c>
      <c r="AJ88" s="52">
        <f t="shared" si="35"/>
        <v>0</v>
      </c>
      <c r="AK88" s="52">
        <f t="shared" si="35"/>
        <v>0</v>
      </c>
      <c r="AL88" s="52">
        <f t="shared" si="35"/>
        <v>-129012602</v>
      </c>
      <c r="AM88" s="52">
        <f t="shared" si="35"/>
        <v>0</v>
      </c>
      <c r="AN88" s="52">
        <f t="shared" si="35"/>
        <v>0</v>
      </c>
      <c r="AO88" s="52">
        <f t="shared" si="35"/>
        <v>0</v>
      </c>
      <c r="AP88" s="52"/>
      <c r="AQ88" s="52">
        <f t="shared" si="35"/>
        <v>0</v>
      </c>
      <c r="AR88" s="52">
        <f t="shared" si="35"/>
        <v>0</v>
      </c>
      <c r="AS88" s="52">
        <f t="shared" si="35"/>
        <v>0</v>
      </c>
      <c r="AT88" s="52">
        <f t="shared" si="35"/>
        <v>0</v>
      </c>
      <c r="AU88" s="52">
        <f t="shared" si="35"/>
        <v>-710321975.04595935</v>
      </c>
      <c r="AV88" s="52">
        <f t="shared" si="35"/>
        <v>0</v>
      </c>
      <c r="AW88" s="52">
        <f t="shared" si="35"/>
        <v>0</v>
      </c>
      <c r="AX88" s="52">
        <f t="shared" si="35"/>
        <v>0</v>
      </c>
      <c r="AY88" s="52">
        <f t="shared" si="35"/>
        <v>0</v>
      </c>
      <c r="AZ88" s="52">
        <f t="shared" si="35"/>
        <v>0</v>
      </c>
      <c r="BA88" s="52">
        <f t="shared" si="35"/>
        <v>0</v>
      </c>
      <c r="BB88" s="52">
        <f t="shared" si="35"/>
        <v>0</v>
      </c>
      <c r="BC88" s="52">
        <f t="shared" si="35"/>
        <v>0</v>
      </c>
      <c r="BD88" s="52">
        <f t="shared" si="35"/>
        <v>0</v>
      </c>
      <c r="BE88" s="52">
        <f t="shared" si="35"/>
        <v>0</v>
      </c>
      <c r="BF88" s="52">
        <f t="shared" si="35"/>
        <v>10521.946870127456</v>
      </c>
      <c r="BG88" s="52">
        <f t="shared" si="35"/>
        <v>0</v>
      </c>
      <c r="BH88" s="52">
        <f t="shared" si="35"/>
        <v>0</v>
      </c>
      <c r="BI88" s="52">
        <f t="shared" si="35"/>
        <v>0</v>
      </c>
      <c r="BJ88" s="52">
        <f t="shared" si="35"/>
        <v>0</v>
      </c>
      <c r="BK88" s="52">
        <f t="shared" si="35"/>
        <v>0</v>
      </c>
      <c r="BL88" s="52">
        <f t="shared" si="35"/>
        <v>0</v>
      </c>
      <c r="BM88" s="52">
        <f t="shared" si="35"/>
        <v>0</v>
      </c>
      <c r="BN88" s="52">
        <f t="shared" si="35"/>
        <v>0</v>
      </c>
      <c r="BO88" s="52">
        <f t="shared" si="35"/>
        <v>0</v>
      </c>
      <c r="BP88" s="52">
        <f t="shared" si="35"/>
        <v>0</v>
      </c>
      <c r="BQ88" s="52">
        <f t="shared" si="35"/>
        <v>0</v>
      </c>
      <c r="BR88" s="52">
        <f t="shared" si="35"/>
        <v>0</v>
      </c>
      <c r="BS88" s="52">
        <f t="shared" si="35"/>
        <v>0</v>
      </c>
      <c r="BT88" s="52">
        <f t="shared" si="35"/>
        <v>0</v>
      </c>
      <c r="BU88" s="52">
        <f t="shared" si="35"/>
        <v>0</v>
      </c>
      <c r="BV88" s="52">
        <f t="shared" si="35"/>
        <v>0</v>
      </c>
      <c r="BW88" s="52">
        <f t="shared" si="35"/>
        <v>0</v>
      </c>
      <c r="BX88" s="52">
        <f t="shared" si="35"/>
        <v>0</v>
      </c>
      <c r="BY88" s="52">
        <f t="shared" si="35"/>
        <v>0</v>
      </c>
      <c r="BZ88" s="52">
        <f t="shared" si="35"/>
        <v>0</v>
      </c>
      <c r="CA88" s="52">
        <f t="shared" si="35"/>
        <v>0</v>
      </c>
      <c r="CB88" s="52">
        <f t="shared" ref="CB88:CL88" si="36">+CB87+CB63</f>
        <v>0</v>
      </c>
      <c r="CC88" s="52">
        <f t="shared" si="36"/>
        <v>0</v>
      </c>
      <c r="CD88" s="52">
        <f t="shared" si="36"/>
        <v>0</v>
      </c>
      <c r="CE88" s="52">
        <f t="shared" si="36"/>
        <v>0</v>
      </c>
      <c r="CF88" s="52">
        <f t="shared" si="36"/>
        <v>0</v>
      </c>
      <c r="CG88" s="52">
        <f t="shared" si="36"/>
        <v>0</v>
      </c>
      <c r="CH88" s="52">
        <f t="shared" si="36"/>
        <v>0</v>
      </c>
      <c r="CI88" s="52">
        <f t="shared" si="36"/>
        <v>0</v>
      </c>
      <c r="CJ88" s="52">
        <f t="shared" si="36"/>
        <v>10521.946870127456</v>
      </c>
      <c r="CK88" s="52">
        <f t="shared" si="36"/>
        <v>-710311453.09908926</v>
      </c>
      <c r="CL88" s="52">
        <f t="shared" si="36"/>
        <v>4131031.9109107777</v>
      </c>
      <c r="CN88" s="44"/>
      <c r="CO88" s="44"/>
    </row>
    <row r="89" spans="1:93" ht="15" customHeight="1" outlineLevel="1" x14ac:dyDescent="0.25">
      <c r="A89" s="25">
        <f t="shared" si="32"/>
        <v>83</v>
      </c>
      <c r="B89" s="296" t="s">
        <v>161</v>
      </c>
      <c r="C89" s="57" t="s">
        <v>162</v>
      </c>
      <c r="D89" s="58">
        <v>814</v>
      </c>
      <c r="E89" s="40">
        <v>230319.17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48">
        <v>-7070.0076544397998</v>
      </c>
      <c r="Q89" s="21"/>
      <c r="R89" s="21"/>
      <c r="S89" s="21"/>
      <c r="T89" s="21"/>
      <c r="U89" s="21"/>
      <c r="V89" s="21"/>
      <c r="W89" s="40">
        <v>12295.258032019859</v>
      </c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43">
        <f t="shared" ref="AU89:AU101" si="37">SUM(F89:AT89)</f>
        <v>5225.2503775800596</v>
      </c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48">
        <v>1150.9934788099204</v>
      </c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>
        <f>SUM(AV89:CI89)</f>
        <v>1150.9934788099204</v>
      </c>
      <c r="CK89" s="21">
        <f t="shared" ref="CK89:CK101" si="38">CJ89+AU89</f>
        <v>6376.2438563899796</v>
      </c>
      <c r="CL89" s="21">
        <f t="shared" ref="CL89:CL101" si="39">CK89+E89</f>
        <v>236695.41385638999</v>
      </c>
      <c r="CN89" s="44"/>
      <c r="CO89" s="44"/>
    </row>
    <row r="90" spans="1:93" ht="15" customHeight="1" outlineLevel="1" x14ac:dyDescent="0.25">
      <c r="A90" s="25">
        <f t="shared" si="32"/>
        <v>84</v>
      </c>
      <c r="B90" s="317"/>
      <c r="C90" s="57" t="s">
        <v>163</v>
      </c>
      <c r="D90" s="58">
        <v>815</v>
      </c>
      <c r="E90" s="40">
        <v>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48"/>
      <c r="Q90" s="21"/>
      <c r="R90" s="21"/>
      <c r="S90" s="21"/>
      <c r="T90" s="21"/>
      <c r="U90" s="21"/>
      <c r="V90" s="21"/>
      <c r="W90" s="48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43">
        <f t="shared" si="37"/>
        <v>0</v>
      </c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48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>
        <f t="shared" ref="CJ90:CJ130" si="40">SUM(AV90:CI90)</f>
        <v>0</v>
      </c>
      <c r="CK90" s="21">
        <f t="shared" si="38"/>
        <v>0</v>
      </c>
      <c r="CL90" s="21">
        <f t="shared" si="39"/>
        <v>0</v>
      </c>
      <c r="CN90" s="44"/>
      <c r="CO90" s="44"/>
    </row>
    <row r="91" spans="1:93" ht="15" customHeight="1" outlineLevel="1" x14ac:dyDescent="0.25">
      <c r="A91" s="25">
        <f t="shared" si="32"/>
        <v>85</v>
      </c>
      <c r="B91" s="317"/>
      <c r="C91" s="57" t="s">
        <v>164</v>
      </c>
      <c r="D91" s="58">
        <v>816</v>
      </c>
      <c r="E91" s="40">
        <v>15606.54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48"/>
      <c r="Q91" s="21"/>
      <c r="R91" s="21"/>
      <c r="S91" s="21"/>
      <c r="T91" s="21"/>
      <c r="U91" s="21"/>
      <c r="V91" s="21"/>
      <c r="W91" s="48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43">
        <f t="shared" si="37"/>
        <v>0</v>
      </c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48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>
        <f t="shared" si="40"/>
        <v>0</v>
      </c>
      <c r="CK91" s="21">
        <f t="shared" si="38"/>
        <v>0</v>
      </c>
      <c r="CL91" s="21">
        <f t="shared" si="39"/>
        <v>15606.54</v>
      </c>
      <c r="CN91" s="44"/>
      <c r="CO91" s="44"/>
    </row>
    <row r="92" spans="1:93" ht="15" customHeight="1" outlineLevel="1" x14ac:dyDescent="0.25">
      <c r="A92" s="25">
        <f t="shared" si="32"/>
        <v>86</v>
      </c>
      <c r="B92" s="317"/>
      <c r="C92" s="57" t="s">
        <v>165</v>
      </c>
      <c r="D92" s="58">
        <v>817</v>
      </c>
      <c r="E92" s="40">
        <v>25788.5</v>
      </c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48"/>
      <c r="Q92" s="21"/>
      <c r="R92" s="21"/>
      <c r="S92" s="21"/>
      <c r="T92" s="21"/>
      <c r="U92" s="21"/>
      <c r="V92" s="21"/>
      <c r="W92" s="48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43">
        <f t="shared" si="37"/>
        <v>0</v>
      </c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48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>
        <f t="shared" si="40"/>
        <v>0</v>
      </c>
      <c r="CK92" s="21">
        <f t="shared" si="38"/>
        <v>0</v>
      </c>
      <c r="CL92" s="21">
        <f t="shared" si="39"/>
        <v>25788.5</v>
      </c>
      <c r="CN92" s="44"/>
      <c r="CO92" s="44"/>
    </row>
    <row r="93" spans="1:93" ht="15" customHeight="1" outlineLevel="1" x14ac:dyDescent="0.25">
      <c r="A93" s="25">
        <f t="shared" si="32"/>
        <v>87</v>
      </c>
      <c r="B93" s="317"/>
      <c r="C93" s="57" t="s">
        <v>166</v>
      </c>
      <c r="D93" s="58">
        <v>818</v>
      </c>
      <c r="E93" s="40">
        <v>303438.65000000002</v>
      </c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48">
        <v>-1020.2177530064437</v>
      </c>
      <c r="Q93" s="21"/>
      <c r="R93" s="21"/>
      <c r="S93" s="21"/>
      <c r="T93" s="21"/>
      <c r="U93" s="21"/>
      <c r="V93" s="21"/>
      <c r="W93" s="40">
        <v>1774.2329478504162</v>
      </c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43">
        <f t="shared" si="37"/>
        <v>754.01519484397249</v>
      </c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48">
        <v>166.09090655497616</v>
      </c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>
        <f t="shared" si="40"/>
        <v>166.09090655497616</v>
      </c>
      <c r="CK93" s="21">
        <f t="shared" si="38"/>
        <v>920.10610139894868</v>
      </c>
      <c r="CL93" s="21">
        <f t="shared" si="39"/>
        <v>304358.75610139896</v>
      </c>
      <c r="CN93" s="44"/>
      <c r="CO93" s="44"/>
    </row>
    <row r="94" spans="1:93" ht="15" customHeight="1" outlineLevel="1" x14ac:dyDescent="0.25">
      <c r="A94" s="25">
        <f t="shared" si="32"/>
        <v>88</v>
      </c>
      <c r="B94" s="317"/>
      <c r="C94" s="57" t="s">
        <v>167</v>
      </c>
      <c r="D94" s="58">
        <v>819</v>
      </c>
      <c r="E94" s="40">
        <v>59775.06</v>
      </c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48"/>
      <c r="Q94" s="21"/>
      <c r="R94" s="21"/>
      <c r="S94" s="21"/>
      <c r="T94" s="21"/>
      <c r="U94" s="21"/>
      <c r="V94" s="21"/>
      <c r="W94" s="48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43">
        <f t="shared" si="37"/>
        <v>0</v>
      </c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48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>
        <f t="shared" si="40"/>
        <v>0</v>
      </c>
      <c r="CK94" s="21">
        <f t="shared" si="38"/>
        <v>0</v>
      </c>
      <c r="CL94" s="21">
        <f t="shared" si="39"/>
        <v>59775.06</v>
      </c>
      <c r="CN94" s="44"/>
      <c r="CO94" s="44"/>
    </row>
    <row r="95" spans="1:93" ht="15" customHeight="1" outlineLevel="1" x14ac:dyDescent="0.25">
      <c r="A95" s="25">
        <f t="shared" si="32"/>
        <v>89</v>
      </c>
      <c r="B95" s="317"/>
      <c r="C95" s="57" t="s">
        <v>168</v>
      </c>
      <c r="D95" s="58">
        <v>820</v>
      </c>
      <c r="E95" s="40">
        <v>-9.33</v>
      </c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48"/>
      <c r="Q95" s="21"/>
      <c r="R95" s="21"/>
      <c r="S95" s="21"/>
      <c r="T95" s="21"/>
      <c r="U95" s="21"/>
      <c r="V95" s="21"/>
      <c r="W95" s="48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43">
        <f t="shared" si="37"/>
        <v>0</v>
      </c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48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>
        <f t="shared" si="40"/>
        <v>0</v>
      </c>
      <c r="CK95" s="21">
        <f t="shared" si="38"/>
        <v>0</v>
      </c>
      <c r="CL95" s="21">
        <f t="shared" si="39"/>
        <v>-9.33</v>
      </c>
      <c r="CN95" s="44"/>
      <c r="CO95" s="44"/>
    </row>
    <row r="96" spans="1:93" ht="15" customHeight="1" outlineLevel="1" x14ac:dyDescent="0.25">
      <c r="A96" s="25">
        <f t="shared" si="32"/>
        <v>90</v>
      </c>
      <c r="B96" s="317"/>
      <c r="C96" s="57" t="s">
        <v>127</v>
      </c>
      <c r="D96" s="58">
        <v>821</v>
      </c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48"/>
      <c r="Q96" s="21"/>
      <c r="R96" s="21"/>
      <c r="S96" s="21"/>
      <c r="T96" s="21"/>
      <c r="U96" s="21"/>
      <c r="V96" s="21"/>
      <c r="W96" s="48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43">
        <f t="shared" si="37"/>
        <v>0</v>
      </c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48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>
        <f t="shared" si="40"/>
        <v>0</v>
      </c>
      <c r="CK96" s="21">
        <f t="shared" si="38"/>
        <v>0</v>
      </c>
      <c r="CL96" s="21">
        <f t="shared" si="39"/>
        <v>0</v>
      </c>
      <c r="CN96" s="44"/>
      <c r="CO96" s="44"/>
    </row>
    <row r="97" spans="1:93" ht="15" customHeight="1" outlineLevel="1" x14ac:dyDescent="0.25">
      <c r="A97" s="25">
        <f t="shared" si="32"/>
        <v>91</v>
      </c>
      <c r="B97" s="317"/>
      <c r="C97" s="57" t="s">
        <v>169</v>
      </c>
      <c r="D97" s="58">
        <v>822</v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48"/>
      <c r="Q97" s="21"/>
      <c r="R97" s="21"/>
      <c r="S97" s="21"/>
      <c r="T97" s="21"/>
      <c r="U97" s="21"/>
      <c r="V97" s="21"/>
      <c r="W97" s="48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43">
        <f t="shared" si="37"/>
        <v>0</v>
      </c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48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>
        <f t="shared" si="40"/>
        <v>0</v>
      </c>
      <c r="CK97" s="21">
        <f t="shared" si="38"/>
        <v>0</v>
      </c>
      <c r="CL97" s="21">
        <f t="shared" si="39"/>
        <v>0</v>
      </c>
      <c r="CN97" s="44"/>
      <c r="CO97" s="44"/>
    </row>
    <row r="98" spans="1:93" ht="15" customHeight="1" outlineLevel="1" x14ac:dyDescent="0.25">
      <c r="A98" s="25">
        <f t="shared" si="32"/>
        <v>92</v>
      </c>
      <c r="B98" s="317"/>
      <c r="C98" s="57" t="s">
        <v>170</v>
      </c>
      <c r="D98" s="58">
        <v>823</v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48"/>
      <c r="Q98" s="21"/>
      <c r="R98" s="21"/>
      <c r="S98" s="21"/>
      <c r="T98" s="21"/>
      <c r="U98" s="21"/>
      <c r="V98" s="21"/>
      <c r="W98" s="48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43">
        <f t="shared" si="37"/>
        <v>0</v>
      </c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48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>
        <f t="shared" si="40"/>
        <v>0</v>
      </c>
      <c r="CK98" s="21">
        <f t="shared" si="38"/>
        <v>0</v>
      </c>
      <c r="CL98" s="21">
        <f t="shared" si="39"/>
        <v>0</v>
      </c>
      <c r="CN98" s="44"/>
      <c r="CO98" s="44"/>
    </row>
    <row r="99" spans="1:93" ht="15" customHeight="1" outlineLevel="1" x14ac:dyDescent="0.25">
      <c r="A99" s="25">
        <f t="shared" si="32"/>
        <v>93</v>
      </c>
      <c r="B99" s="317"/>
      <c r="C99" s="57" t="s">
        <v>171</v>
      </c>
      <c r="D99" s="58">
        <v>824</v>
      </c>
      <c r="E99" s="43">
        <v>64055.46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0">
        <v>-269.10891773568278</v>
      </c>
      <c r="Q99" s="42"/>
      <c r="R99" s="42"/>
      <c r="S99" s="42"/>
      <c r="T99" s="42"/>
      <c r="U99" s="42"/>
      <c r="V99" s="42"/>
      <c r="W99" s="40">
        <v>468.34003348113424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3">
        <f t="shared" si="37"/>
        <v>199.23111574545146</v>
      </c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40">
        <v>43.810788409663914</v>
      </c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>
        <f t="shared" si="40"/>
        <v>43.810788409663914</v>
      </c>
      <c r="CK99" s="21">
        <f t="shared" si="38"/>
        <v>243.04190415511539</v>
      </c>
      <c r="CL99" s="21">
        <f t="shared" si="39"/>
        <v>64298.501904155113</v>
      </c>
      <c r="CN99" s="44"/>
      <c r="CO99" s="44"/>
    </row>
    <row r="100" spans="1:93" ht="15" customHeight="1" outlineLevel="1" x14ac:dyDescent="0.25">
      <c r="A100" s="25">
        <f t="shared" si="32"/>
        <v>94</v>
      </c>
      <c r="B100" s="317"/>
      <c r="C100" s="57" t="s">
        <v>172</v>
      </c>
      <c r="D100" s="58">
        <v>825</v>
      </c>
      <c r="E100" s="43">
        <v>21646.17</v>
      </c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48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43">
        <f t="shared" si="37"/>
        <v>0</v>
      </c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48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>
        <f t="shared" si="40"/>
        <v>0</v>
      </c>
      <c r="CK100" s="21">
        <f t="shared" si="38"/>
        <v>0</v>
      </c>
      <c r="CL100" s="21">
        <f t="shared" si="39"/>
        <v>21646.17</v>
      </c>
      <c r="CN100" s="44"/>
      <c r="CO100" s="44"/>
    </row>
    <row r="101" spans="1:93" ht="15" customHeight="1" outlineLevel="1" x14ac:dyDescent="0.25">
      <c r="A101" s="25">
        <f t="shared" si="32"/>
        <v>95</v>
      </c>
      <c r="B101" s="317"/>
      <c r="C101" s="57" t="s">
        <v>131</v>
      </c>
      <c r="D101" s="58">
        <v>826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43">
        <f t="shared" si="37"/>
        <v>0</v>
      </c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>
        <f t="shared" si="40"/>
        <v>0</v>
      </c>
      <c r="CK101" s="21">
        <f t="shared" si="38"/>
        <v>0</v>
      </c>
      <c r="CL101" s="21">
        <f t="shared" si="39"/>
        <v>0</v>
      </c>
      <c r="CN101" s="44"/>
      <c r="CO101" s="44"/>
    </row>
    <row r="102" spans="1:93" ht="15" customHeight="1" outlineLevel="1" x14ac:dyDescent="0.25">
      <c r="A102" s="25">
        <f t="shared" si="32"/>
        <v>96</v>
      </c>
      <c r="B102" s="317"/>
      <c r="C102" s="322" t="s">
        <v>173</v>
      </c>
      <c r="D102" s="323"/>
      <c r="E102" s="52">
        <f>SUM(E89:E101)</f>
        <v>720620.2200000002</v>
      </c>
      <c r="F102" s="52">
        <f t="shared" ref="F102:CA102" si="41">SUM(F89:F101)</f>
        <v>0</v>
      </c>
      <c r="G102" s="52">
        <f t="shared" si="41"/>
        <v>0</v>
      </c>
      <c r="H102" s="52">
        <f t="shared" si="41"/>
        <v>0</v>
      </c>
      <c r="I102" s="52">
        <f t="shared" si="41"/>
        <v>0</v>
      </c>
      <c r="J102" s="52">
        <f t="shared" si="41"/>
        <v>0</v>
      </c>
      <c r="K102" s="52">
        <f t="shared" si="41"/>
        <v>0</v>
      </c>
      <c r="L102" s="52">
        <f t="shared" si="41"/>
        <v>0</v>
      </c>
      <c r="M102" s="52">
        <f t="shared" si="41"/>
        <v>0</v>
      </c>
      <c r="N102" s="52">
        <f t="shared" si="41"/>
        <v>0</v>
      </c>
      <c r="O102" s="52">
        <f t="shared" si="41"/>
        <v>0</v>
      </c>
      <c r="P102" s="52">
        <f t="shared" si="41"/>
        <v>-8359.334325181926</v>
      </c>
      <c r="Q102" s="52">
        <f t="shared" si="41"/>
        <v>0</v>
      </c>
      <c r="R102" s="52">
        <f t="shared" si="41"/>
        <v>0</v>
      </c>
      <c r="S102" s="52">
        <f t="shared" si="41"/>
        <v>0</v>
      </c>
      <c r="T102" s="52">
        <f t="shared" si="41"/>
        <v>0</v>
      </c>
      <c r="U102" s="52">
        <f t="shared" si="41"/>
        <v>0</v>
      </c>
      <c r="V102" s="52">
        <f t="shared" si="41"/>
        <v>0</v>
      </c>
      <c r="W102" s="52">
        <f t="shared" si="41"/>
        <v>14537.83101335141</v>
      </c>
      <c r="X102" s="52">
        <f t="shared" si="41"/>
        <v>0</v>
      </c>
      <c r="Y102" s="52">
        <f t="shared" si="41"/>
        <v>0</v>
      </c>
      <c r="Z102" s="52">
        <f t="shared" si="41"/>
        <v>0</v>
      </c>
      <c r="AA102" s="52">
        <f t="shared" si="41"/>
        <v>0</v>
      </c>
      <c r="AB102" s="52">
        <f t="shared" si="41"/>
        <v>0</v>
      </c>
      <c r="AC102" s="52">
        <f t="shared" si="41"/>
        <v>0</v>
      </c>
      <c r="AD102" s="52">
        <f t="shared" si="41"/>
        <v>0</v>
      </c>
      <c r="AE102" s="52">
        <f t="shared" si="41"/>
        <v>0</v>
      </c>
      <c r="AF102" s="52">
        <f t="shared" si="41"/>
        <v>0</v>
      </c>
      <c r="AG102" s="52">
        <f t="shared" si="41"/>
        <v>0</v>
      </c>
      <c r="AH102" s="52">
        <f t="shared" si="41"/>
        <v>0</v>
      </c>
      <c r="AI102" s="52">
        <f t="shared" si="41"/>
        <v>0</v>
      </c>
      <c r="AJ102" s="52">
        <f t="shared" si="41"/>
        <v>0</v>
      </c>
      <c r="AK102" s="52">
        <f t="shared" si="41"/>
        <v>0</v>
      </c>
      <c r="AL102" s="52">
        <f t="shared" si="41"/>
        <v>0</v>
      </c>
      <c r="AM102" s="52">
        <f t="shared" si="41"/>
        <v>0</v>
      </c>
      <c r="AN102" s="52">
        <f t="shared" si="41"/>
        <v>0</v>
      </c>
      <c r="AO102" s="52">
        <f t="shared" si="41"/>
        <v>0</v>
      </c>
      <c r="AP102" s="52"/>
      <c r="AQ102" s="52">
        <f t="shared" si="41"/>
        <v>0</v>
      </c>
      <c r="AR102" s="52">
        <f t="shared" si="41"/>
        <v>0</v>
      </c>
      <c r="AS102" s="52">
        <f t="shared" si="41"/>
        <v>0</v>
      </c>
      <c r="AT102" s="52">
        <f t="shared" si="41"/>
        <v>0</v>
      </c>
      <c r="AU102" s="52">
        <f t="shared" si="41"/>
        <v>6178.4966881694836</v>
      </c>
      <c r="AV102" s="52">
        <f t="shared" si="41"/>
        <v>0</v>
      </c>
      <c r="AW102" s="52">
        <f t="shared" si="41"/>
        <v>0</v>
      </c>
      <c r="AX102" s="52">
        <f t="shared" si="41"/>
        <v>0</v>
      </c>
      <c r="AY102" s="52">
        <f t="shared" si="41"/>
        <v>0</v>
      </c>
      <c r="AZ102" s="52">
        <f t="shared" si="41"/>
        <v>0</v>
      </c>
      <c r="BA102" s="52">
        <f t="shared" si="41"/>
        <v>0</v>
      </c>
      <c r="BB102" s="52">
        <f t="shared" si="41"/>
        <v>0</v>
      </c>
      <c r="BC102" s="52">
        <f t="shared" si="41"/>
        <v>0</v>
      </c>
      <c r="BD102" s="52">
        <f t="shared" si="41"/>
        <v>0</v>
      </c>
      <c r="BE102" s="52">
        <f t="shared" si="41"/>
        <v>0</v>
      </c>
      <c r="BF102" s="52">
        <f t="shared" si="41"/>
        <v>1360.8951737745604</v>
      </c>
      <c r="BG102" s="52">
        <f t="shared" si="41"/>
        <v>0</v>
      </c>
      <c r="BH102" s="52">
        <f t="shared" si="41"/>
        <v>0</v>
      </c>
      <c r="BI102" s="52">
        <f t="shared" si="41"/>
        <v>0</v>
      </c>
      <c r="BJ102" s="52">
        <f t="shared" si="41"/>
        <v>0</v>
      </c>
      <c r="BK102" s="52">
        <f t="shared" si="41"/>
        <v>0</v>
      </c>
      <c r="BL102" s="52">
        <f t="shared" si="41"/>
        <v>0</v>
      </c>
      <c r="BM102" s="52">
        <f t="shared" si="41"/>
        <v>0</v>
      </c>
      <c r="BN102" s="52">
        <f t="shared" si="41"/>
        <v>0</v>
      </c>
      <c r="BO102" s="52">
        <f t="shared" si="41"/>
        <v>0</v>
      </c>
      <c r="BP102" s="52">
        <f t="shared" si="41"/>
        <v>0</v>
      </c>
      <c r="BQ102" s="52">
        <f t="shared" si="41"/>
        <v>0</v>
      </c>
      <c r="BR102" s="52">
        <f t="shared" si="41"/>
        <v>0</v>
      </c>
      <c r="BS102" s="52">
        <f t="shared" si="41"/>
        <v>0</v>
      </c>
      <c r="BT102" s="52">
        <f t="shared" si="41"/>
        <v>0</v>
      </c>
      <c r="BU102" s="52">
        <f t="shared" si="41"/>
        <v>0</v>
      </c>
      <c r="BV102" s="52">
        <f t="shared" si="41"/>
        <v>0</v>
      </c>
      <c r="BW102" s="52">
        <f t="shared" si="41"/>
        <v>0</v>
      </c>
      <c r="BX102" s="52">
        <f t="shared" si="41"/>
        <v>0</v>
      </c>
      <c r="BY102" s="52">
        <f t="shared" si="41"/>
        <v>0</v>
      </c>
      <c r="BZ102" s="52">
        <f t="shared" si="41"/>
        <v>0</v>
      </c>
      <c r="CA102" s="52">
        <f t="shared" si="41"/>
        <v>0</v>
      </c>
      <c r="CB102" s="52">
        <f t="shared" ref="CB102:CL102" si="42">SUM(CB89:CB101)</f>
        <v>0</v>
      </c>
      <c r="CC102" s="52">
        <f t="shared" si="42"/>
        <v>0</v>
      </c>
      <c r="CD102" s="52">
        <f t="shared" si="42"/>
        <v>0</v>
      </c>
      <c r="CE102" s="52">
        <f t="shared" si="42"/>
        <v>0</v>
      </c>
      <c r="CF102" s="52">
        <f t="shared" si="42"/>
        <v>0</v>
      </c>
      <c r="CG102" s="52">
        <f t="shared" si="42"/>
        <v>0</v>
      </c>
      <c r="CH102" s="52">
        <f t="shared" si="42"/>
        <v>0</v>
      </c>
      <c r="CI102" s="52">
        <f t="shared" si="42"/>
        <v>0</v>
      </c>
      <c r="CJ102" s="52">
        <f t="shared" si="42"/>
        <v>1360.8951737745604</v>
      </c>
      <c r="CK102" s="52">
        <f t="shared" si="42"/>
        <v>7539.3918619440428</v>
      </c>
      <c r="CL102" s="52">
        <f t="shared" si="42"/>
        <v>728159.6118619442</v>
      </c>
      <c r="CN102" s="44"/>
      <c r="CO102" s="44"/>
    </row>
    <row r="103" spans="1:93" ht="15" customHeight="1" outlineLevel="1" x14ac:dyDescent="0.25">
      <c r="A103" s="25">
        <f t="shared" si="32"/>
        <v>97</v>
      </c>
      <c r="B103" s="317"/>
      <c r="C103" s="57" t="s">
        <v>132</v>
      </c>
      <c r="D103" s="58">
        <v>830</v>
      </c>
      <c r="E103" s="43">
        <v>205758.2</v>
      </c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43">
        <v>-6725.8411920400304</v>
      </c>
      <c r="Q103" s="21"/>
      <c r="R103" s="21"/>
      <c r="S103" s="21"/>
      <c r="T103" s="21"/>
      <c r="U103" s="21"/>
      <c r="V103" s="21"/>
      <c r="W103" s="40">
        <v>11696.727497400814</v>
      </c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43">
        <f t="shared" ref="AU103:AU110" si="43">SUM(F103:AT103)</f>
        <v>4970.8863053607838</v>
      </c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43">
        <v>1094.9633621241983</v>
      </c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>
        <f t="shared" si="40"/>
        <v>1094.9633621241983</v>
      </c>
      <c r="CK103" s="21">
        <f t="shared" ref="CK103:CK110" si="44">CJ103+AU103</f>
        <v>6065.8496674849821</v>
      </c>
      <c r="CL103" s="21">
        <f t="shared" ref="CL103:CL110" si="45">CK103+E103</f>
        <v>211824.049667485</v>
      </c>
      <c r="CN103" s="44"/>
      <c r="CO103" s="44"/>
    </row>
    <row r="104" spans="1:93" ht="15" customHeight="1" outlineLevel="1" x14ac:dyDescent="0.25">
      <c r="A104" s="25">
        <f t="shared" si="32"/>
        <v>98</v>
      </c>
      <c r="B104" s="317"/>
      <c r="C104" s="57" t="s">
        <v>133</v>
      </c>
      <c r="D104" s="58">
        <v>831</v>
      </c>
      <c r="E104" s="43">
        <v>52138.53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43">
        <v>-48.781141892734453</v>
      </c>
      <c r="Q104" s="21"/>
      <c r="R104" s="21"/>
      <c r="S104" s="21"/>
      <c r="T104" s="21"/>
      <c r="U104" s="21"/>
      <c r="V104" s="21"/>
      <c r="W104" s="40">
        <v>84.833957186891865</v>
      </c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43">
        <f t="shared" si="43"/>
        <v>36.052815294157412</v>
      </c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43">
        <v>7.9415439065585609</v>
      </c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>
        <f t="shared" si="40"/>
        <v>7.9415439065585609</v>
      </c>
      <c r="CK104" s="21">
        <f t="shared" si="44"/>
        <v>43.994359200715976</v>
      </c>
      <c r="CL104" s="21">
        <f t="shared" si="45"/>
        <v>52182.524359200717</v>
      </c>
      <c r="CN104" s="44"/>
      <c r="CO104" s="44"/>
    </row>
    <row r="105" spans="1:93" ht="15" customHeight="1" outlineLevel="1" x14ac:dyDescent="0.25">
      <c r="A105" s="25">
        <f t="shared" si="32"/>
        <v>99</v>
      </c>
      <c r="B105" s="317"/>
      <c r="C105" s="57" t="s">
        <v>174</v>
      </c>
      <c r="D105" s="58">
        <v>832</v>
      </c>
      <c r="E105" s="43">
        <v>1222514.78</v>
      </c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43">
        <v>-94.584110041939766</v>
      </c>
      <c r="Q105" s="21"/>
      <c r="R105" s="21"/>
      <c r="S105" s="21"/>
      <c r="T105" s="21"/>
      <c r="U105" s="21"/>
      <c r="V105" s="21"/>
      <c r="W105" s="40">
        <v>164.48865341246318</v>
      </c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43">
        <f t="shared" si="43"/>
        <v>69.904543370523413</v>
      </c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43">
        <v>15.398242714623859</v>
      </c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>
        <f t="shared" si="40"/>
        <v>15.398242714623859</v>
      </c>
      <c r="CK105" s="21">
        <f t="shared" si="44"/>
        <v>85.302786085147275</v>
      </c>
      <c r="CL105" s="21">
        <f t="shared" si="45"/>
        <v>1222600.0827860851</v>
      </c>
      <c r="CN105" s="44"/>
      <c r="CO105" s="44"/>
    </row>
    <row r="106" spans="1:93" ht="15" customHeight="1" outlineLevel="1" x14ac:dyDescent="0.25">
      <c r="A106" s="25">
        <f t="shared" si="32"/>
        <v>100</v>
      </c>
      <c r="B106" s="317"/>
      <c r="C106" s="57" t="s">
        <v>175</v>
      </c>
      <c r="D106" s="58">
        <v>833</v>
      </c>
      <c r="E106" s="43">
        <v>14309.31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43">
        <v>-37.637840255961407</v>
      </c>
      <c r="Q106" s="21"/>
      <c r="R106" s="21"/>
      <c r="S106" s="21"/>
      <c r="T106" s="21"/>
      <c r="U106" s="21"/>
      <c r="V106" s="21"/>
      <c r="W106" s="40">
        <v>65.454944369739565</v>
      </c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43">
        <f t="shared" si="43"/>
        <v>27.817104113778157</v>
      </c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43">
        <v>6.1274203379251757</v>
      </c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>
        <f t="shared" si="40"/>
        <v>6.1274203379251757</v>
      </c>
      <c r="CK106" s="21">
        <f t="shared" si="44"/>
        <v>33.94452445170333</v>
      </c>
      <c r="CL106" s="21">
        <f t="shared" si="45"/>
        <v>14343.254524451702</v>
      </c>
      <c r="CN106" s="44"/>
      <c r="CO106" s="44"/>
    </row>
    <row r="107" spans="1:93" ht="15" customHeight="1" outlineLevel="1" x14ac:dyDescent="0.25">
      <c r="A107" s="25">
        <f t="shared" si="32"/>
        <v>101</v>
      </c>
      <c r="B107" s="317"/>
      <c r="C107" s="57" t="s">
        <v>176</v>
      </c>
      <c r="D107" s="58">
        <v>834</v>
      </c>
      <c r="E107" s="43">
        <v>531381.51</v>
      </c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43">
        <v>-744.51477154900158</v>
      </c>
      <c r="Q107" s="21"/>
      <c r="R107" s="21"/>
      <c r="S107" s="21"/>
      <c r="T107" s="21"/>
      <c r="U107" s="21"/>
      <c r="V107" s="21"/>
      <c r="W107" s="40">
        <v>1294.7653909676878</v>
      </c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43">
        <f t="shared" si="43"/>
        <v>550.25061941868626</v>
      </c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43">
        <v>121.20660808513065</v>
      </c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>
        <f t="shared" si="40"/>
        <v>121.20660808513065</v>
      </c>
      <c r="CK107" s="21">
        <f t="shared" si="44"/>
        <v>671.45722750381697</v>
      </c>
      <c r="CL107" s="21">
        <f t="shared" si="45"/>
        <v>532052.96722750377</v>
      </c>
      <c r="CN107" s="44"/>
      <c r="CO107" s="44"/>
    </row>
    <row r="108" spans="1:93" ht="15" customHeight="1" outlineLevel="1" x14ac:dyDescent="0.25">
      <c r="A108" s="25">
        <f t="shared" si="32"/>
        <v>102</v>
      </c>
      <c r="B108" s="317"/>
      <c r="C108" s="57" t="s">
        <v>177</v>
      </c>
      <c r="D108" s="58">
        <v>835</v>
      </c>
      <c r="E108" s="43">
        <v>5761.57</v>
      </c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43">
        <v>-29.08538886473292</v>
      </c>
      <c r="Q108" s="21"/>
      <c r="R108" s="21"/>
      <c r="S108" s="21"/>
      <c r="T108" s="21"/>
      <c r="U108" s="21"/>
      <c r="V108" s="21"/>
      <c r="W108" s="40">
        <v>50.581608752425637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43">
        <f t="shared" si="43"/>
        <v>21.496219887692718</v>
      </c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43">
        <v>4.7350858087028289</v>
      </c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>
        <f t="shared" si="40"/>
        <v>4.7350858087028289</v>
      </c>
      <c r="CK108" s="21">
        <f t="shared" si="44"/>
        <v>26.231305696395545</v>
      </c>
      <c r="CL108" s="21">
        <f t="shared" si="45"/>
        <v>5787.8013056963955</v>
      </c>
      <c r="CN108" s="44"/>
      <c r="CO108" s="44"/>
    </row>
    <row r="109" spans="1:93" ht="15" customHeight="1" outlineLevel="1" x14ac:dyDescent="0.25">
      <c r="A109" s="25">
        <f t="shared" si="32"/>
        <v>103</v>
      </c>
      <c r="B109" s="317"/>
      <c r="C109" s="57" t="s">
        <v>178</v>
      </c>
      <c r="D109" s="58">
        <v>836</v>
      </c>
      <c r="E109" s="43">
        <v>7549.06</v>
      </c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43">
        <v>-30.332025320924473</v>
      </c>
      <c r="Q109" s="21"/>
      <c r="R109" s="21"/>
      <c r="S109" s="21"/>
      <c r="T109" s="21"/>
      <c r="U109" s="21"/>
      <c r="V109" s="21"/>
      <c r="W109" s="40">
        <v>52.749600309177701</v>
      </c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43">
        <f t="shared" si="43"/>
        <v>22.417574988253229</v>
      </c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43">
        <v>4.9380375594865953</v>
      </c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>
        <f t="shared" si="40"/>
        <v>4.9380375594865953</v>
      </c>
      <c r="CK109" s="21">
        <f t="shared" si="44"/>
        <v>27.355612547739824</v>
      </c>
      <c r="CL109" s="21">
        <f t="shared" si="45"/>
        <v>7576.4156125477402</v>
      </c>
      <c r="CN109" s="44"/>
      <c r="CO109" s="44"/>
    </row>
    <row r="110" spans="1:93" ht="15" customHeight="1" outlineLevel="1" x14ac:dyDescent="0.25">
      <c r="A110" s="25">
        <f t="shared" si="32"/>
        <v>104</v>
      </c>
      <c r="B110" s="317"/>
      <c r="C110" s="57" t="s">
        <v>179</v>
      </c>
      <c r="D110" s="58">
        <v>837</v>
      </c>
      <c r="E110" s="43">
        <v>12995.18</v>
      </c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43">
        <v>-11.513245429407995</v>
      </c>
      <c r="Q110" s="21"/>
      <c r="R110" s="21"/>
      <c r="S110" s="21"/>
      <c r="T110" s="21"/>
      <c r="U110" s="21"/>
      <c r="V110" s="21"/>
      <c r="W110" s="40">
        <v>20.022372005728915</v>
      </c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43">
        <f t="shared" si="43"/>
        <v>8.5091265763209201</v>
      </c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43">
        <v>1.8743502209456573</v>
      </c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>
        <f t="shared" si="40"/>
        <v>1.8743502209456573</v>
      </c>
      <c r="CK110" s="21">
        <f t="shared" si="44"/>
        <v>10.383476797266578</v>
      </c>
      <c r="CL110" s="21">
        <f t="shared" si="45"/>
        <v>13005.563476797266</v>
      </c>
      <c r="CN110" s="44"/>
      <c r="CO110" s="44"/>
    </row>
    <row r="111" spans="1:93" ht="15" customHeight="1" outlineLevel="1" x14ac:dyDescent="0.25">
      <c r="A111" s="25">
        <f t="shared" si="32"/>
        <v>105</v>
      </c>
      <c r="B111" s="317"/>
      <c r="C111" s="324" t="s">
        <v>180</v>
      </c>
      <c r="D111" s="323"/>
      <c r="E111" s="52">
        <f>SUM(E103:E110)</f>
        <v>2052408.1400000001</v>
      </c>
      <c r="F111" s="52">
        <f t="shared" ref="F111:CA111" si="46">SUM(F103:F110)</f>
        <v>0</v>
      </c>
      <c r="G111" s="52">
        <f t="shared" si="46"/>
        <v>0</v>
      </c>
      <c r="H111" s="52">
        <f t="shared" si="46"/>
        <v>0</v>
      </c>
      <c r="I111" s="52">
        <f t="shared" si="46"/>
        <v>0</v>
      </c>
      <c r="J111" s="52">
        <f t="shared" si="46"/>
        <v>0</v>
      </c>
      <c r="K111" s="52">
        <f t="shared" si="46"/>
        <v>0</v>
      </c>
      <c r="L111" s="52">
        <f t="shared" si="46"/>
        <v>0</v>
      </c>
      <c r="M111" s="52">
        <f t="shared" si="46"/>
        <v>0</v>
      </c>
      <c r="N111" s="52">
        <f t="shared" si="46"/>
        <v>0</v>
      </c>
      <c r="O111" s="52">
        <f t="shared" si="46"/>
        <v>0</v>
      </c>
      <c r="P111" s="52">
        <f t="shared" si="46"/>
        <v>-7722.2897153947324</v>
      </c>
      <c r="Q111" s="52">
        <f t="shared" si="46"/>
        <v>0</v>
      </c>
      <c r="R111" s="52">
        <f t="shared" si="46"/>
        <v>0</v>
      </c>
      <c r="S111" s="52">
        <f t="shared" si="46"/>
        <v>0</v>
      </c>
      <c r="T111" s="52">
        <f t="shared" si="46"/>
        <v>0</v>
      </c>
      <c r="U111" s="52">
        <f t="shared" si="46"/>
        <v>0</v>
      </c>
      <c r="V111" s="52">
        <f t="shared" si="46"/>
        <v>0</v>
      </c>
      <c r="W111" s="52">
        <f t="shared" si="46"/>
        <v>13429.62402440493</v>
      </c>
      <c r="X111" s="52">
        <f t="shared" si="46"/>
        <v>0</v>
      </c>
      <c r="Y111" s="52">
        <f t="shared" si="46"/>
        <v>0</v>
      </c>
      <c r="Z111" s="52">
        <f t="shared" si="46"/>
        <v>0</v>
      </c>
      <c r="AA111" s="52">
        <f t="shared" si="46"/>
        <v>0</v>
      </c>
      <c r="AB111" s="52">
        <f t="shared" si="46"/>
        <v>0</v>
      </c>
      <c r="AC111" s="52">
        <f t="shared" si="46"/>
        <v>0</v>
      </c>
      <c r="AD111" s="52">
        <f t="shared" si="46"/>
        <v>0</v>
      </c>
      <c r="AE111" s="52">
        <f t="shared" si="46"/>
        <v>0</v>
      </c>
      <c r="AF111" s="52">
        <f t="shared" si="46"/>
        <v>0</v>
      </c>
      <c r="AG111" s="52">
        <f t="shared" si="46"/>
        <v>0</v>
      </c>
      <c r="AH111" s="52">
        <f t="shared" si="46"/>
        <v>0</v>
      </c>
      <c r="AI111" s="52">
        <f t="shared" si="46"/>
        <v>0</v>
      </c>
      <c r="AJ111" s="52">
        <f t="shared" si="46"/>
        <v>0</v>
      </c>
      <c r="AK111" s="52">
        <f t="shared" si="46"/>
        <v>0</v>
      </c>
      <c r="AL111" s="52">
        <f t="shared" si="46"/>
        <v>0</v>
      </c>
      <c r="AM111" s="52">
        <f t="shared" si="46"/>
        <v>0</v>
      </c>
      <c r="AN111" s="52">
        <f t="shared" si="46"/>
        <v>0</v>
      </c>
      <c r="AO111" s="52">
        <f t="shared" si="46"/>
        <v>0</v>
      </c>
      <c r="AP111" s="52"/>
      <c r="AQ111" s="52">
        <f t="shared" si="46"/>
        <v>0</v>
      </c>
      <c r="AR111" s="52">
        <f t="shared" si="46"/>
        <v>0</v>
      </c>
      <c r="AS111" s="52">
        <f t="shared" si="46"/>
        <v>0</v>
      </c>
      <c r="AT111" s="52">
        <f t="shared" si="46"/>
        <v>0</v>
      </c>
      <c r="AU111" s="52">
        <f>SUM(AU103:AU110)</f>
        <v>5707.3343090101962</v>
      </c>
      <c r="AV111" s="52">
        <f t="shared" si="46"/>
        <v>0</v>
      </c>
      <c r="AW111" s="52">
        <f t="shared" si="46"/>
        <v>0</v>
      </c>
      <c r="AX111" s="52">
        <f t="shared" si="46"/>
        <v>0</v>
      </c>
      <c r="AY111" s="52">
        <f t="shared" si="46"/>
        <v>0</v>
      </c>
      <c r="AZ111" s="52">
        <f t="shared" si="46"/>
        <v>0</v>
      </c>
      <c r="BA111" s="52">
        <f t="shared" si="46"/>
        <v>0</v>
      </c>
      <c r="BB111" s="52">
        <f t="shared" si="46"/>
        <v>0</v>
      </c>
      <c r="BC111" s="52">
        <f t="shared" si="46"/>
        <v>0</v>
      </c>
      <c r="BD111" s="52">
        <f t="shared" si="46"/>
        <v>0</v>
      </c>
      <c r="BE111" s="52">
        <f t="shared" si="46"/>
        <v>0</v>
      </c>
      <c r="BF111" s="52">
        <f t="shared" si="46"/>
        <v>1257.1846507575719</v>
      </c>
      <c r="BG111" s="52">
        <f t="shared" si="46"/>
        <v>0</v>
      </c>
      <c r="BH111" s="52">
        <f t="shared" si="46"/>
        <v>0</v>
      </c>
      <c r="BI111" s="52">
        <f t="shared" si="46"/>
        <v>0</v>
      </c>
      <c r="BJ111" s="52">
        <f t="shared" si="46"/>
        <v>0</v>
      </c>
      <c r="BK111" s="52">
        <f t="shared" si="46"/>
        <v>0</v>
      </c>
      <c r="BL111" s="52">
        <f t="shared" si="46"/>
        <v>0</v>
      </c>
      <c r="BM111" s="52">
        <f t="shared" si="46"/>
        <v>0</v>
      </c>
      <c r="BN111" s="52">
        <f t="shared" si="46"/>
        <v>0</v>
      </c>
      <c r="BO111" s="52">
        <f t="shared" si="46"/>
        <v>0</v>
      </c>
      <c r="BP111" s="52">
        <f t="shared" si="46"/>
        <v>0</v>
      </c>
      <c r="BQ111" s="52">
        <f t="shared" si="46"/>
        <v>0</v>
      </c>
      <c r="BR111" s="52">
        <f t="shared" si="46"/>
        <v>0</v>
      </c>
      <c r="BS111" s="52">
        <f t="shared" si="46"/>
        <v>0</v>
      </c>
      <c r="BT111" s="52">
        <f t="shared" si="46"/>
        <v>0</v>
      </c>
      <c r="BU111" s="52">
        <f t="shared" si="46"/>
        <v>0</v>
      </c>
      <c r="BV111" s="52">
        <f t="shared" si="46"/>
        <v>0</v>
      </c>
      <c r="BW111" s="52">
        <f t="shared" si="46"/>
        <v>0</v>
      </c>
      <c r="BX111" s="52">
        <f t="shared" si="46"/>
        <v>0</v>
      </c>
      <c r="BY111" s="52">
        <f t="shared" si="46"/>
        <v>0</v>
      </c>
      <c r="BZ111" s="52">
        <f t="shared" si="46"/>
        <v>0</v>
      </c>
      <c r="CA111" s="52">
        <f t="shared" si="46"/>
        <v>0</v>
      </c>
      <c r="CB111" s="52">
        <f t="shared" ref="CB111:CL111" si="47">SUM(CB103:CB110)</f>
        <v>0</v>
      </c>
      <c r="CC111" s="52">
        <f t="shared" si="47"/>
        <v>0</v>
      </c>
      <c r="CD111" s="52">
        <f t="shared" si="47"/>
        <v>0</v>
      </c>
      <c r="CE111" s="52">
        <f t="shared" si="47"/>
        <v>0</v>
      </c>
      <c r="CF111" s="52">
        <f t="shared" si="47"/>
        <v>0</v>
      </c>
      <c r="CG111" s="52">
        <f t="shared" si="47"/>
        <v>0</v>
      </c>
      <c r="CH111" s="52">
        <f t="shared" si="47"/>
        <v>0</v>
      </c>
      <c r="CI111" s="52">
        <f t="shared" si="47"/>
        <v>0</v>
      </c>
      <c r="CJ111" s="52">
        <f t="shared" si="47"/>
        <v>1257.1846507575719</v>
      </c>
      <c r="CK111" s="52">
        <f t="shared" si="47"/>
        <v>6964.5189597677681</v>
      </c>
      <c r="CL111" s="52">
        <f t="shared" si="47"/>
        <v>2059372.6589597673</v>
      </c>
      <c r="CN111" s="44"/>
      <c r="CO111" s="44"/>
    </row>
    <row r="112" spans="1:93" ht="15" customHeight="1" outlineLevel="1" x14ac:dyDescent="0.25">
      <c r="A112" s="25">
        <f t="shared" si="32"/>
        <v>106</v>
      </c>
      <c r="B112" s="317"/>
      <c r="C112" s="68" t="s">
        <v>162</v>
      </c>
      <c r="D112" s="69">
        <v>840</v>
      </c>
      <c r="E112" s="43">
        <v>-242.97</v>
      </c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40">
        <v>48.470403939345452</v>
      </c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43">
        <f t="shared" ref="AU112:AU117" si="48">SUM(F112:AT112)</f>
        <v>48.470403939345452</v>
      </c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>
        <f t="shared" si="40"/>
        <v>0</v>
      </c>
      <c r="CK112" s="21">
        <f t="shared" ref="CK112:CK117" si="49">CJ112+AU112</f>
        <v>48.470403939345452</v>
      </c>
      <c r="CL112" s="21">
        <f t="shared" ref="CL112:CL117" si="50">CK112+E112</f>
        <v>-194.49959606065454</v>
      </c>
      <c r="CN112" s="44"/>
      <c r="CO112" s="44"/>
    </row>
    <row r="113" spans="1:93" ht="15" customHeight="1" outlineLevel="1" x14ac:dyDescent="0.25">
      <c r="A113" s="25">
        <f t="shared" si="32"/>
        <v>107</v>
      </c>
      <c r="B113" s="317"/>
      <c r="C113" s="70" t="s">
        <v>181</v>
      </c>
      <c r="D113" s="69">
        <v>841</v>
      </c>
      <c r="E113" s="43">
        <v>955264.82</v>
      </c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0">
        <v>-22143.983807694756</v>
      </c>
      <c r="Q113" s="42"/>
      <c r="R113" s="42"/>
      <c r="S113" s="42"/>
      <c r="T113" s="42"/>
      <c r="U113" s="42"/>
      <c r="V113" s="42"/>
      <c r="W113" s="40">
        <v>38461.907792030135</v>
      </c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3">
        <f t="shared" si="48"/>
        <v>16317.923984335379</v>
      </c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40">
        <v>3605.0287642225585</v>
      </c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>
        <f t="shared" si="40"/>
        <v>3605.0287642225585</v>
      </c>
      <c r="CK113" s="21">
        <f t="shared" si="49"/>
        <v>19922.952748557938</v>
      </c>
      <c r="CL113" s="21">
        <f t="shared" si="50"/>
        <v>975187.77274855785</v>
      </c>
      <c r="CN113" s="44"/>
      <c r="CO113" s="44"/>
    </row>
    <row r="114" spans="1:93" ht="15" customHeight="1" outlineLevel="1" x14ac:dyDescent="0.25">
      <c r="A114" s="25">
        <f t="shared" si="32"/>
        <v>108</v>
      </c>
      <c r="B114" s="317"/>
      <c r="C114" s="70" t="s">
        <v>131</v>
      </c>
      <c r="D114" s="69">
        <v>842</v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43">
        <f t="shared" si="48"/>
        <v>0</v>
      </c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>
        <f t="shared" si="40"/>
        <v>0</v>
      </c>
      <c r="CK114" s="21">
        <f t="shared" si="49"/>
        <v>0</v>
      </c>
      <c r="CL114" s="21">
        <f t="shared" si="50"/>
        <v>0</v>
      </c>
      <c r="CN114" s="44"/>
      <c r="CO114" s="44"/>
    </row>
    <row r="115" spans="1:93" ht="15" customHeight="1" outlineLevel="1" x14ac:dyDescent="0.25">
      <c r="A115" s="25">
        <f t="shared" si="32"/>
        <v>109</v>
      </c>
      <c r="B115" s="317"/>
      <c r="C115" s="70" t="s">
        <v>182</v>
      </c>
      <c r="D115" s="69">
        <v>842.1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43">
        <f t="shared" si="48"/>
        <v>0</v>
      </c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>
        <f t="shared" si="40"/>
        <v>0</v>
      </c>
      <c r="CK115" s="21">
        <f t="shared" si="49"/>
        <v>0</v>
      </c>
      <c r="CL115" s="21">
        <f t="shared" si="50"/>
        <v>0</v>
      </c>
      <c r="CN115" s="44"/>
      <c r="CO115" s="44"/>
    </row>
    <row r="116" spans="1:93" ht="15" customHeight="1" outlineLevel="1" x14ac:dyDescent="0.25">
      <c r="A116" s="25">
        <f t="shared" si="32"/>
        <v>110</v>
      </c>
      <c r="B116" s="317"/>
      <c r="C116" s="71" t="s">
        <v>183</v>
      </c>
      <c r="D116" s="69">
        <v>842.2</v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43">
        <f t="shared" si="48"/>
        <v>0</v>
      </c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>
        <f t="shared" si="40"/>
        <v>0</v>
      </c>
      <c r="CK116" s="21">
        <f t="shared" si="49"/>
        <v>0</v>
      </c>
      <c r="CL116" s="21">
        <f t="shared" si="50"/>
        <v>0</v>
      </c>
      <c r="CN116" s="44"/>
      <c r="CO116" s="44"/>
    </row>
    <row r="117" spans="1:93" ht="15" customHeight="1" outlineLevel="1" x14ac:dyDescent="0.25">
      <c r="A117" s="25">
        <f t="shared" si="32"/>
        <v>111</v>
      </c>
      <c r="B117" s="317"/>
      <c r="C117" s="71" t="s">
        <v>170</v>
      </c>
      <c r="D117" s="69">
        <v>842.3</v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43">
        <f t="shared" si="48"/>
        <v>0</v>
      </c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>
        <f t="shared" si="40"/>
        <v>0</v>
      </c>
      <c r="CK117" s="21">
        <f t="shared" si="49"/>
        <v>0</v>
      </c>
      <c r="CL117" s="21">
        <f t="shared" si="50"/>
        <v>0</v>
      </c>
      <c r="CN117" s="44"/>
      <c r="CO117" s="44"/>
    </row>
    <row r="118" spans="1:93" ht="15" customHeight="1" outlineLevel="1" x14ac:dyDescent="0.25">
      <c r="A118" s="25">
        <f t="shared" si="32"/>
        <v>112</v>
      </c>
      <c r="B118" s="317"/>
      <c r="C118" s="324" t="s">
        <v>184</v>
      </c>
      <c r="D118" s="323"/>
      <c r="E118" s="52">
        <f>SUM(E112:E117)</f>
        <v>955021.85</v>
      </c>
      <c r="F118" s="52">
        <f t="shared" ref="F118:CA118" si="51">SUM(F112:F117)</f>
        <v>0</v>
      </c>
      <c r="G118" s="52">
        <f t="shared" si="51"/>
        <v>0</v>
      </c>
      <c r="H118" s="52">
        <f t="shared" si="51"/>
        <v>0</v>
      </c>
      <c r="I118" s="52">
        <f t="shared" si="51"/>
        <v>0</v>
      </c>
      <c r="J118" s="52">
        <f t="shared" si="51"/>
        <v>0</v>
      </c>
      <c r="K118" s="52">
        <f t="shared" si="51"/>
        <v>0</v>
      </c>
      <c r="L118" s="52">
        <f t="shared" si="51"/>
        <v>0</v>
      </c>
      <c r="M118" s="52">
        <f t="shared" si="51"/>
        <v>0</v>
      </c>
      <c r="N118" s="52">
        <f t="shared" si="51"/>
        <v>0</v>
      </c>
      <c r="O118" s="52">
        <f t="shared" si="51"/>
        <v>0</v>
      </c>
      <c r="P118" s="52">
        <f t="shared" si="51"/>
        <v>-22143.983807694756</v>
      </c>
      <c r="Q118" s="52">
        <f t="shared" si="51"/>
        <v>0</v>
      </c>
      <c r="R118" s="52">
        <f t="shared" si="51"/>
        <v>0</v>
      </c>
      <c r="S118" s="52">
        <f t="shared" si="51"/>
        <v>0</v>
      </c>
      <c r="T118" s="52">
        <f t="shared" si="51"/>
        <v>0</v>
      </c>
      <c r="U118" s="52">
        <f t="shared" si="51"/>
        <v>0</v>
      </c>
      <c r="V118" s="52">
        <f t="shared" si="51"/>
        <v>0</v>
      </c>
      <c r="W118" s="52">
        <f t="shared" si="51"/>
        <v>38510.378195969482</v>
      </c>
      <c r="X118" s="52">
        <f t="shared" si="51"/>
        <v>0</v>
      </c>
      <c r="Y118" s="52">
        <f t="shared" si="51"/>
        <v>0</v>
      </c>
      <c r="Z118" s="52">
        <f t="shared" si="51"/>
        <v>0</v>
      </c>
      <c r="AA118" s="52">
        <f t="shared" si="51"/>
        <v>0</v>
      </c>
      <c r="AB118" s="52">
        <f t="shared" si="51"/>
        <v>0</v>
      </c>
      <c r="AC118" s="52">
        <f t="shared" si="51"/>
        <v>0</v>
      </c>
      <c r="AD118" s="52">
        <f t="shared" si="51"/>
        <v>0</v>
      </c>
      <c r="AE118" s="52">
        <f t="shared" si="51"/>
        <v>0</v>
      </c>
      <c r="AF118" s="52">
        <f t="shared" si="51"/>
        <v>0</v>
      </c>
      <c r="AG118" s="52">
        <f t="shared" si="51"/>
        <v>0</v>
      </c>
      <c r="AH118" s="52">
        <f t="shared" si="51"/>
        <v>0</v>
      </c>
      <c r="AI118" s="52">
        <f t="shared" si="51"/>
        <v>0</v>
      </c>
      <c r="AJ118" s="52">
        <f t="shared" si="51"/>
        <v>0</v>
      </c>
      <c r="AK118" s="52">
        <f t="shared" si="51"/>
        <v>0</v>
      </c>
      <c r="AL118" s="52">
        <f t="shared" si="51"/>
        <v>0</v>
      </c>
      <c r="AM118" s="52">
        <f t="shared" si="51"/>
        <v>0</v>
      </c>
      <c r="AN118" s="52">
        <f t="shared" si="51"/>
        <v>0</v>
      </c>
      <c r="AO118" s="52">
        <f t="shared" si="51"/>
        <v>0</v>
      </c>
      <c r="AP118" s="52"/>
      <c r="AQ118" s="52">
        <f t="shared" si="51"/>
        <v>0</v>
      </c>
      <c r="AR118" s="52">
        <f t="shared" si="51"/>
        <v>0</v>
      </c>
      <c r="AS118" s="52">
        <f t="shared" si="51"/>
        <v>0</v>
      </c>
      <c r="AT118" s="52">
        <f t="shared" si="51"/>
        <v>0</v>
      </c>
      <c r="AU118" s="52">
        <f t="shared" si="51"/>
        <v>16366.394388274724</v>
      </c>
      <c r="AV118" s="52">
        <f t="shared" si="51"/>
        <v>0</v>
      </c>
      <c r="AW118" s="52">
        <f t="shared" si="51"/>
        <v>0</v>
      </c>
      <c r="AX118" s="52">
        <f t="shared" si="51"/>
        <v>0</v>
      </c>
      <c r="AY118" s="52">
        <f t="shared" si="51"/>
        <v>0</v>
      </c>
      <c r="AZ118" s="52">
        <f t="shared" si="51"/>
        <v>0</v>
      </c>
      <c r="BA118" s="52">
        <f t="shared" si="51"/>
        <v>0</v>
      </c>
      <c r="BB118" s="52">
        <f t="shared" si="51"/>
        <v>0</v>
      </c>
      <c r="BC118" s="52">
        <f t="shared" si="51"/>
        <v>0</v>
      </c>
      <c r="BD118" s="52">
        <f t="shared" si="51"/>
        <v>0</v>
      </c>
      <c r="BE118" s="52">
        <f t="shared" si="51"/>
        <v>0</v>
      </c>
      <c r="BF118" s="52">
        <f t="shared" si="51"/>
        <v>3605.0287642225585</v>
      </c>
      <c r="BG118" s="52">
        <f t="shared" si="51"/>
        <v>0</v>
      </c>
      <c r="BH118" s="52">
        <f t="shared" si="51"/>
        <v>0</v>
      </c>
      <c r="BI118" s="52">
        <f t="shared" si="51"/>
        <v>0</v>
      </c>
      <c r="BJ118" s="52">
        <f t="shared" si="51"/>
        <v>0</v>
      </c>
      <c r="BK118" s="52">
        <f t="shared" si="51"/>
        <v>0</v>
      </c>
      <c r="BL118" s="52">
        <f t="shared" si="51"/>
        <v>0</v>
      </c>
      <c r="BM118" s="52">
        <f t="shared" si="51"/>
        <v>0</v>
      </c>
      <c r="BN118" s="52">
        <f t="shared" si="51"/>
        <v>0</v>
      </c>
      <c r="BO118" s="52">
        <f t="shared" si="51"/>
        <v>0</v>
      </c>
      <c r="BP118" s="52">
        <f t="shared" si="51"/>
        <v>0</v>
      </c>
      <c r="BQ118" s="52">
        <f t="shared" si="51"/>
        <v>0</v>
      </c>
      <c r="BR118" s="52">
        <f t="shared" si="51"/>
        <v>0</v>
      </c>
      <c r="BS118" s="52">
        <f t="shared" si="51"/>
        <v>0</v>
      </c>
      <c r="BT118" s="52">
        <f t="shared" si="51"/>
        <v>0</v>
      </c>
      <c r="BU118" s="52">
        <f t="shared" si="51"/>
        <v>0</v>
      </c>
      <c r="BV118" s="52">
        <f t="shared" si="51"/>
        <v>0</v>
      </c>
      <c r="BW118" s="52">
        <f t="shared" si="51"/>
        <v>0</v>
      </c>
      <c r="BX118" s="52">
        <f t="shared" si="51"/>
        <v>0</v>
      </c>
      <c r="BY118" s="52">
        <f t="shared" si="51"/>
        <v>0</v>
      </c>
      <c r="BZ118" s="52">
        <f t="shared" si="51"/>
        <v>0</v>
      </c>
      <c r="CA118" s="52">
        <f t="shared" si="51"/>
        <v>0</v>
      </c>
      <c r="CB118" s="52">
        <f t="shared" ref="CB118:CL118" si="52">SUM(CB112:CB117)</f>
        <v>0</v>
      </c>
      <c r="CC118" s="52">
        <f t="shared" si="52"/>
        <v>0</v>
      </c>
      <c r="CD118" s="52">
        <f t="shared" si="52"/>
        <v>0</v>
      </c>
      <c r="CE118" s="52">
        <f t="shared" si="52"/>
        <v>0</v>
      </c>
      <c r="CF118" s="52">
        <f t="shared" si="52"/>
        <v>0</v>
      </c>
      <c r="CG118" s="52">
        <f t="shared" si="52"/>
        <v>0</v>
      </c>
      <c r="CH118" s="52">
        <f t="shared" si="52"/>
        <v>0</v>
      </c>
      <c r="CI118" s="52">
        <f t="shared" si="52"/>
        <v>0</v>
      </c>
      <c r="CJ118" s="52">
        <f t="shared" si="52"/>
        <v>3605.0287642225585</v>
      </c>
      <c r="CK118" s="52">
        <f t="shared" si="52"/>
        <v>19971.423152497282</v>
      </c>
      <c r="CL118" s="52">
        <f t="shared" si="52"/>
        <v>974993.27315249725</v>
      </c>
      <c r="CN118" s="44"/>
      <c r="CO118" s="44"/>
    </row>
    <row r="119" spans="1:93" ht="15" customHeight="1" outlineLevel="1" x14ac:dyDescent="0.25">
      <c r="A119" s="25">
        <f t="shared" si="32"/>
        <v>113</v>
      </c>
      <c r="B119" s="317"/>
      <c r="C119" s="70" t="s">
        <v>132</v>
      </c>
      <c r="D119" s="69">
        <v>843.1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43">
        <f t="shared" ref="AU119:AU127" si="53">SUM(F119:AT119)</f>
        <v>0</v>
      </c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>
        <f t="shared" si="40"/>
        <v>0</v>
      </c>
      <c r="CK119" s="21">
        <f t="shared" ref="CK119:CK127" si="54">CJ119+AU119</f>
        <v>0</v>
      </c>
      <c r="CL119" s="21">
        <f t="shared" ref="CL119:CL127" si="55">CK119+E119</f>
        <v>0</v>
      </c>
      <c r="CN119" s="44"/>
      <c r="CO119" s="44"/>
    </row>
    <row r="120" spans="1:93" ht="15" customHeight="1" outlineLevel="1" x14ac:dyDescent="0.25">
      <c r="A120" s="25">
        <f t="shared" si="32"/>
        <v>114</v>
      </c>
      <c r="B120" s="317"/>
      <c r="C120" s="70" t="s">
        <v>133</v>
      </c>
      <c r="D120" s="69">
        <v>843.2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43">
        <f t="shared" si="53"/>
        <v>0</v>
      </c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>
        <f t="shared" si="40"/>
        <v>0</v>
      </c>
      <c r="CK120" s="21">
        <f t="shared" si="54"/>
        <v>0</v>
      </c>
      <c r="CL120" s="21">
        <f t="shared" si="55"/>
        <v>0</v>
      </c>
      <c r="CN120" s="44"/>
      <c r="CO120" s="44"/>
    </row>
    <row r="121" spans="1:93" ht="15" customHeight="1" outlineLevel="1" x14ac:dyDescent="0.25">
      <c r="A121" s="25">
        <f t="shared" si="32"/>
        <v>115</v>
      </c>
      <c r="B121" s="317"/>
      <c r="C121" s="70" t="s">
        <v>185</v>
      </c>
      <c r="D121" s="69">
        <v>843.3</v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43">
        <f t="shared" si="53"/>
        <v>0</v>
      </c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>
        <f t="shared" si="40"/>
        <v>0</v>
      </c>
      <c r="CK121" s="21">
        <f t="shared" si="54"/>
        <v>0</v>
      </c>
      <c r="CL121" s="21">
        <f t="shared" si="55"/>
        <v>0</v>
      </c>
      <c r="CN121" s="44"/>
      <c r="CO121" s="44"/>
    </row>
    <row r="122" spans="1:93" ht="15" customHeight="1" outlineLevel="1" x14ac:dyDescent="0.25">
      <c r="A122" s="25">
        <f t="shared" si="32"/>
        <v>116</v>
      </c>
      <c r="B122" s="317"/>
      <c r="C122" s="70" t="s">
        <v>178</v>
      </c>
      <c r="D122" s="69">
        <v>843.4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43">
        <f t="shared" si="53"/>
        <v>0</v>
      </c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>
        <f t="shared" si="40"/>
        <v>0</v>
      </c>
      <c r="CK122" s="21">
        <f t="shared" si="54"/>
        <v>0</v>
      </c>
      <c r="CL122" s="21">
        <f t="shared" si="55"/>
        <v>0</v>
      </c>
      <c r="CN122" s="44"/>
      <c r="CO122" s="44"/>
    </row>
    <row r="123" spans="1:93" ht="15" customHeight="1" outlineLevel="1" x14ac:dyDescent="0.25">
      <c r="A123" s="25">
        <f t="shared" si="32"/>
        <v>117</v>
      </c>
      <c r="B123" s="317"/>
      <c r="C123" s="70" t="s">
        <v>186</v>
      </c>
      <c r="D123" s="69">
        <v>843.5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43">
        <f t="shared" si="53"/>
        <v>0</v>
      </c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>
        <f t="shared" si="40"/>
        <v>0</v>
      </c>
      <c r="CK123" s="21">
        <f t="shared" si="54"/>
        <v>0</v>
      </c>
      <c r="CL123" s="21">
        <f t="shared" si="55"/>
        <v>0</v>
      </c>
      <c r="CN123" s="44"/>
      <c r="CO123" s="44"/>
    </row>
    <row r="124" spans="1:93" ht="15" customHeight="1" outlineLevel="1" x14ac:dyDescent="0.25">
      <c r="A124" s="25">
        <f t="shared" si="32"/>
        <v>118</v>
      </c>
      <c r="B124" s="317"/>
      <c r="C124" s="70" t="s">
        <v>187</v>
      </c>
      <c r="D124" s="69">
        <v>843.6</v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43">
        <f t="shared" si="53"/>
        <v>0</v>
      </c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>
        <f t="shared" si="40"/>
        <v>0</v>
      </c>
      <c r="CK124" s="21">
        <f t="shared" si="54"/>
        <v>0</v>
      </c>
      <c r="CL124" s="21">
        <f t="shared" si="55"/>
        <v>0</v>
      </c>
      <c r="CN124" s="44"/>
      <c r="CO124" s="44"/>
    </row>
    <row r="125" spans="1:93" ht="15" customHeight="1" outlineLevel="1" x14ac:dyDescent="0.25">
      <c r="A125" s="25">
        <f t="shared" si="32"/>
        <v>119</v>
      </c>
      <c r="B125" s="317"/>
      <c r="C125" s="70" t="s">
        <v>188</v>
      </c>
      <c r="D125" s="69">
        <v>843.7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43">
        <f t="shared" si="53"/>
        <v>0</v>
      </c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>
        <f t="shared" si="40"/>
        <v>0</v>
      </c>
      <c r="CK125" s="21">
        <f t="shared" si="54"/>
        <v>0</v>
      </c>
      <c r="CL125" s="21">
        <f t="shared" si="55"/>
        <v>0</v>
      </c>
      <c r="CN125" s="44"/>
      <c r="CO125" s="44"/>
    </row>
    <row r="126" spans="1:93" ht="15" customHeight="1" outlineLevel="1" x14ac:dyDescent="0.25">
      <c r="A126" s="25">
        <f t="shared" si="32"/>
        <v>120</v>
      </c>
      <c r="B126" s="317"/>
      <c r="C126" s="70" t="s">
        <v>189</v>
      </c>
      <c r="D126" s="69">
        <v>843.8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43">
        <f t="shared" si="53"/>
        <v>0</v>
      </c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>
        <f t="shared" si="40"/>
        <v>0</v>
      </c>
      <c r="CK126" s="21">
        <f t="shared" si="54"/>
        <v>0</v>
      </c>
      <c r="CL126" s="21">
        <f t="shared" si="55"/>
        <v>0</v>
      </c>
      <c r="CN126" s="44"/>
      <c r="CO126" s="44"/>
    </row>
    <row r="127" spans="1:93" ht="15" customHeight="1" outlineLevel="1" x14ac:dyDescent="0.25">
      <c r="A127" s="25">
        <f t="shared" si="32"/>
        <v>121</v>
      </c>
      <c r="B127" s="317"/>
      <c r="C127" s="70" t="s">
        <v>179</v>
      </c>
      <c r="D127" s="69">
        <v>843.9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43">
        <f t="shared" si="53"/>
        <v>0</v>
      </c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>
        <f t="shared" si="40"/>
        <v>0</v>
      </c>
      <c r="CK127" s="21">
        <f t="shared" si="54"/>
        <v>0</v>
      </c>
      <c r="CL127" s="21">
        <f t="shared" si="55"/>
        <v>0</v>
      </c>
      <c r="CN127" s="44"/>
      <c r="CO127" s="44"/>
    </row>
    <row r="128" spans="1:93" ht="15" customHeight="1" outlineLevel="1" x14ac:dyDescent="0.25">
      <c r="A128" s="25">
        <f t="shared" si="32"/>
        <v>122</v>
      </c>
      <c r="B128" s="317"/>
      <c r="C128" s="324" t="s">
        <v>190</v>
      </c>
      <c r="D128" s="323"/>
      <c r="E128" s="52">
        <f>SUM(E119:E127)</f>
        <v>0</v>
      </c>
      <c r="F128" s="52">
        <f t="shared" ref="F128:CA128" si="56">SUM(F119:F127)</f>
        <v>0</v>
      </c>
      <c r="G128" s="52">
        <f t="shared" si="56"/>
        <v>0</v>
      </c>
      <c r="H128" s="52">
        <f t="shared" si="56"/>
        <v>0</v>
      </c>
      <c r="I128" s="52">
        <f t="shared" si="56"/>
        <v>0</v>
      </c>
      <c r="J128" s="52">
        <f t="shared" si="56"/>
        <v>0</v>
      </c>
      <c r="K128" s="52">
        <f t="shared" si="56"/>
        <v>0</v>
      </c>
      <c r="L128" s="52">
        <f t="shared" si="56"/>
        <v>0</v>
      </c>
      <c r="M128" s="52">
        <f t="shared" si="56"/>
        <v>0</v>
      </c>
      <c r="N128" s="52">
        <f t="shared" si="56"/>
        <v>0</v>
      </c>
      <c r="O128" s="52">
        <f t="shared" si="56"/>
        <v>0</v>
      </c>
      <c r="P128" s="52">
        <f t="shared" si="56"/>
        <v>0</v>
      </c>
      <c r="Q128" s="52">
        <f t="shared" si="56"/>
        <v>0</v>
      </c>
      <c r="R128" s="52">
        <f t="shared" si="56"/>
        <v>0</v>
      </c>
      <c r="S128" s="52">
        <f t="shared" si="56"/>
        <v>0</v>
      </c>
      <c r="T128" s="52">
        <f t="shared" si="56"/>
        <v>0</v>
      </c>
      <c r="U128" s="52">
        <f t="shared" si="56"/>
        <v>0</v>
      </c>
      <c r="V128" s="52">
        <f t="shared" si="56"/>
        <v>0</v>
      </c>
      <c r="W128" s="52">
        <f t="shared" si="56"/>
        <v>0</v>
      </c>
      <c r="X128" s="52">
        <f t="shared" si="56"/>
        <v>0</v>
      </c>
      <c r="Y128" s="52">
        <f t="shared" si="56"/>
        <v>0</v>
      </c>
      <c r="Z128" s="52">
        <f t="shared" si="56"/>
        <v>0</v>
      </c>
      <c r="AA128" s="52">
        <f t="shared" si="56"/>
        <v>0</v>
      </c>
      <c r="AB128" s="52">
        <f t="shared" si="56"/>
        <v>0</v>
      </c>
      <c r="AC128" s="52">
        <f t="shared" si="56"/>
        <v>0</v>
      </c>
      <c r="AD128" s="52">
        <f t="shared" si="56"/>
        <v>0</v>
      </c>
      <c r="AE128" s="52">
        <f t="shared" si="56"/>
        <v>0</v>
      </c>
      <c r="AF128" s="52">
        <f t="shared" si="56"/>
        <v>0</v>
      </c>
      <c r="AG128" s="52">
        <f t="shared" si="56"/>
        <v>0</v>
      </c>
      <c r="AH128" s="52">
        <f t="shared" si="56"/>
        <v>0</v>
      </c>
      <c r="AI128" s="52">
        <f t="shared" si="56"/>
        <v>0</v>
      </c>
      <c r="AJ128" s="52">
        <f t="shared" si="56"/>
        <v>0</v>
      </c>
      <c r="AK128" s="52">
        <f t="shared" si="56"/>
        <v>0</v>
      </c>
      <c r="AL128" s="52">
        <f t="shared" si="56"/>
        <v>0</v>
      </c>
      <c r="AM128" s="52">
        <f t="shared" si="56"/>
        <v>0</v>
      </c>
      <c r="AN128" s="52">
        <f t="shared" si="56"/>
        <v>0</v>
      </c>
      <c r="AO128" s="52">
        <f t="shared" si="56"/>
        <v>0</v>
      </c>
      <c r="AP128" s="52"/>
      <c r="AQ128" s="52">
        <f t="shared" si="56"/>
        <v>0</v>
      </c>
      <c r="AR128" s="52">
        <f t="shared" si="56"/>
        <v>0</v>
      </c>
      <c r="AS128" s="52">
        <f t="shared" si="56"/>
        <v>0</v>
      </c>
      <c r="AT128" s="52">
        <f t="shared" si="56"/>
        <v>0</v>
      </c>
      <c r="AU128" s="52">
        <f t="shared" si="56"/>
        <v>0</v>
      </c>
      <c r="AV128" s="52">
        <f t="shared" si="56"/>
        <v>0</v>
      </c>
      <c r="AW128" s="52">
        <f t="shared" si="56"/>
        <v>0</v>
      </c>
      <c r="AX128" s="52">
        <f t="shared" si="56"/>
        <v>0</v>
      </c>
      <c r="AY128" s="52">
        <f t="shared" si="56"/>
        <v>0</v>
      </c>
      <c r="AZ128" s="52">
        <f t="shared" si="56"/>
        <v>0</v>
      </c>
      <c r="BA128" s="52">
        <f t="shared" si="56"/>
        <v>0</v>
      </c>
      <c r="BB128" s="52">
        <f t="shared" si="56"/>
        <v>0</v>
      </c>
      <c r="BC128" s="52">
        <f t="shared" si="56"/>
        <v>0</v>
      </c>
      <c r="BD128" s="52">
        <f t="shared" si="56"/>
        <v>0</v>
      </c>
      <c r="BE128" s="52">
        <f t="shared" si="56"/>
        <v>0</v>
      </c>
      <c r="BF128" s="52">
        <f t="shared" si="56"/>
        <v>0</v>
      </c>
      <c r="BG128" s="52">
        <f t="shared" si="56"/>
        <v>0</v>
      </c>
      <c r="BH128" s="52">
        <f t="shared" si="56"/>
        <v>0</v>
      </c>
      <c r="BI128" s="52">
        <f t="shared" si="56"/>
        <v>0</v>
      </c>
      <c r="BJ128" s="52">
        <f t="shared" si="56"/>
        <v>0</v>
      </c>
      <c r="BK128" s="52">
        <f t="shared" si="56"/>
        <v>0</v>
      </c>
      <c r="BL128" s="52">
        <f t="shared" si="56"/>
        <v>0</v>
      </c>
      <c r="BM128" s="52">
        <f t="shared" si="56"/>
        <v>0</v>
      </c>
      <c r="BN128" s="52">
        <f t="shared" si="56"/>
        <v>0</v>
      </c>
      <c r="BO128" s="52">
        <f t="shared" si="56"/>
        <v>0</v>
      </c>
      <c r="BP128" s="52">
        <f t="shared" si="56"/>
        <v>0</v>
      </c>
      <c r="BQ128" s="52">
        <f t="shared" si="56"/>
        <v>0</v>
      </c>
      <c r="BR128" s="52">
        <f t="shared" si="56"/>
        <v>0</v>
      </c>
      <c r="BS128" s="52">
        <f t="shared" si="56"/>
        <v>0</v>
      </c>
      <c r="BT128" s="52">
        <f t="shared" si="56"/>
        <v>0</v>
      </c>
      <c r="BU128" s="52">
        <f t="shared" si="56"/>
        <v>0</v>
      </c>
      <c r="BV128" s="52">
        <f t="shared" si="56"/>
        <v>0</v>
      </c>
      <c r="BW128" s="52">
        <f t="shared" si="56"/>
        <v>0</v>
      </c>
      <c r="BX128" s="52">
        <f t="shared" si="56"/>
        <v>0</v>
      </c>
      <c r="BY128" s="52">
        <f t="shared" si="56"/>
        <v>0</v>
      </c>
      <c r="BZ128" s="52">
        <f t="shared" si="56"/>
        <v>0</v>
      </c>
      <c r="CA128" s="52">
        <f t="shared" si="56"/>
        <v>0</v>
      </c>
      <c r="CB128" s="52">
        <f t="shared" ref="CB128:CL128" si="57">SUM(CB119:CB127)</f>
        <v>0</v>
      </c>
      <c r="CC128" s="52">
        <f t="shared" si="57"/>
        <v>0</v>
      </c>
      <c r="CD128" s="52">
        <f t="shared" si="57"/>
        <v>0</v>
      </c>
      <c r="CE128" s="52">
        <f t="shared" si="57"/>
        <v>0</v>
      </c>
      <c r="CF128" s="52">
        <f t="shared" si="57"/>
        <v>0</v>
      </c>
      <c r="CG128" s="52">
        <f t="shared" si="57"/>
        <v>0</v>
      </c>
      <c r="CH128" s="52">
        <f t="shared" si="57"/>
        <v>0</v>
      </c>
      <c r="CI128" s="52">
        <f t="shared" si="57"/>
        <v>0</v>
      </c>
      <c r="CJ128" s="52">
        <f t="shared" si="57"/>
        <v>0</v>
      </c>
      <c r="CK128" s="52">
        <f t="shared" si="57"/>
        <v>0</v>
      </c>
      <c r="CL128" s="52">
        <f t="shared" si="57"/>
        <v>0</v>
      </c>
      <c r="CN128" s="44"/>
      <c r="CO128" s="44"/>
    </row>
    <row r="129" spans="1:93" ht="15" customHeight="1" outlineLevel="1" x14ac:dyDescent="0.25">
      <c r="A129" s="25">
        <f t="shared" si="32"/>
        <v>123</v>
      </c>
      <c r="B129" s="317"/>
      <c r="C129" s="72" t="s">
        <v>191</v>
      </c>
      <c r="D129" s="69">
        <v>844.1</v>
      </c>
      <c r="E129" s="43">
        <v>-24738.77</v>
      </c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>
        <v>-3019.7705598200064</v>
      </c>
      <c r="Q129" s="21"/>
      <c r="R129" s="21"/>
      <c r="S129" s="21"/>
      <c r="T129" s="21"/>
      <c r="U129" s="21"/>
      <c r="V129" s="21"/>
      <c r="W129" s="40">
        <v>4926.0596065297468</v>
      </c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43">
        <f>SUM(F129:AT129)</f>
        <v>1906.2890467097404</v>
      </c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>
        <v>491.61703802008321</v>
      </c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>
        <f t="shared" si="40"/>
        <v>491.61703802008321</v>
      </c>
      <c r="CK129" s="21">
        <f t="shared" ref="CK129:CK130" si="58">CJ129+AU129</f>
        <v>2397.9060847298238</v>
      </c>
      <c r="CL129" s="21">
        <f>CK129+E129</f>
        <v>-22340.863915270176</v>
      </c>
      <c r="CN129" s="44"/>
      <c r="CO129" s="44"/>
    </row>
    <row r="130" spans="1:93" ht="15" customHeight="1" outlineLevel="1" x14ac:dyDescent="0.25">
      <c r="A130" s="25"/>
      <c r="B130" s="317"/>
      <c r="C130" s="72" t="s">
        <v>192</v>
      </c>
      <c r="D130" s="69">
        <v>846.2</v>
      </c>
      <c r="E130" s="40">
        <v>-2941.04</v>
      </c>
      <c r="F130" s="48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40">
        <v>325.54124671232557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43">
        <f>SUM(F130:AT130)</f>
        <v>325.54124671232557</v>
      </c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>
        <f t="shared" si="40"/>
        <v>0</v>
      </c>
      <c r="CK130" s="21">
        <f t="shared" si="58"/>
        <v>325.54124671232557</v>
      </c>
      <c r="CL130" s="21">
        <f>CK130+E130</f>
        <v>-2615.4987532876744</v>
      </c>
      <c r="CN130" s="44"/>
      <c r="CO130" s="44"/>
    </row>
    <row r="131" spans="1:93" ht="15" customHeight="1" outlineLevel="1" x14ac:dyDescent="0.25">
      <c r="A131" s="25">
        <f>A129+1</f>
        <v>124</v>
      </c>
      <c r="B131" s="318"/>
      <c r="C131" s="324" t="s">
        <v>193</v>
      </c>
      <c r="D131" s="323"/>
      <c r="E131" s="52">
        <f>SUM(E129:E130)</f>
        <v>-27679.81</v>
      </c>
      <c r="F131" s="52">
        <f t="shared" ref="F131:BR131" si="59">SUM(F129:F130)</f>
        <v>0</v>
      </c>
      <c r="G131" s="52">
        <f t="shared" si="59"/>
        <v>0</v>
      </c>
      <c r="H131" s="52">
        <f t="shared" si="59"/>
        <v>0</v>
      </c>
      <c r="I131" s="52">
        <f t="shared" si="59"/>
        <v>0</v>
      </c>
      <c r="J131" s="52">
        <f t="shared" si="59"/>
        <v>0</v>
      </c>
      <c r="K131" s="52">
        <f t="shared" si="59"/>
        <v>0</v>
      </c>
      <c r="L131" s="52">
        <f t="shared" si="59"/>
        <v>0</v>
      </c>
      <c r="M131" s="52">
        <f t="shared" si="59"/>
        <v>0</v>
      </c>
      <c r="N131" s="52">
        <f t="shared" si="59"/>
        <v>0</v>
      </c>
      <c r="O131" s="52">
        <f t="shared" si="59"/>
        <v>0</v>
      </c>
      <c r="P131" s="52">
        <f t="shared" si="59"/>
        <v>-3019.7705598200064</v>
      </c>
      <c r="Q131" s="52">
        <f t="shared" si="59"/>
        <v>0</v>
      </c>
      <c r="R131" s="52">
        <f t="shared" si="59"/>
        <v>0</v>
      </c>
      <c r="S131" s="52">
        <f t="shared" si="59"/>
        <v>0</v>
      </c>
      <c r="T131" s="52">
        <f t="shared" si="59"/>
        <v>0</v>
      </c>
      <c r="U131" s="52">
        <f t="shared" si="59"/>
        <v>0</v>
      </c>
      <c r="V131" s="52">
        <f t="shared" si="59"/>
        <v>0</v>
      </c>
      <c r="W131" s="52">
        <f t="shared" si="59"/>
        <v>5251.6008532420728</v>
      </c>
      <c r="X131" s="52">
        <f t="shared" si="59"/>
        <v>0</v>
      </c>
      <c r="Y131" s="52">
        <f t="shared" si="59"/>
        <v>0</v>
      </c>
      <c r="Z131" s="52">
        <f t="shared" si="59"/>
        <v>0</v>
      </c>
      <c r="AA131" s="52">
        <f t="shared" si="59"/>
        <v>0</v>
      </c>
      <c r="AB131" s="52">
        <f t="shared" si="59"/>
        <v>0</v>
      </c>
      <c r="AC131" s="52">
        <f t="shared" si="59"/>
        <v>0</v>
      </c>
      <c r="AD131" s="52">
        <f t="shared" si="59"/>
        <v>0</v>
      </c>
      <c r="AE131" s="52">
        <f t="shared" si="59"/>
        <v>0</v>
      </c>
      <c r="AF131" s="52">
        <f t="shared" si="59"/>
        <v>0</v>
      </c>
      <c r="AG131" s="52">
        <f t="shared" si="59"/>
        <v>0</v>
      </c>
      <c r="AH131" s="52">
        <f t="shared" si="59"/>
        <v>0</v>
      </c>
      <c r="AI131" s="52">
        <f t="shared" si="59"/>
        <v>0</v>
      </c>
      <c r="AJ131" s="52">
        <f t="shared" si="59"/>
        <v>0</v>
      </c>
      <c r="AK131" s="52">
        <f t="shared" si="59"/>
        <v>0</v>
      </c>
      <c r="AL131" s="52">
        <f t="shared" si="59"/>
        <v>0</v>
      </c>
      <c r="AM131" s="52">
        <f t="shared" si="59"/>
        <v>0</v>
      </c>
      <c r="AN131" s="52">
        <f t="shared" si="59"/>
        <v>0</v>
      </c>
      <c r="AO131" s="52">
        <f t="shared" si="59"/>
        <v>0</v>
      </c>
      <c r="AP131" s="52"/>
      <c r="AQ131" s="52">
        <f t="shared" si="59"/>
        <v>0</v>
      </c>
      <c r="AR131" s="52">
        <f t="shared" si="59"/>
        <v>0</v>
      </c>
      <c r="AS131" s="52">
        <f t="shared" si="59"/>
        <v>0</v>
      </c>
      <c r="AT131" s="52">
        <f t="shared" si="59"/>
        <v>0</v>
      </c>
      <c r="AU131" s="52">
        <f>SUM(AU129:AU130)</f>
        <v>2231.830293422066</v>
      </c>
      <c r="AV131" s="52">
        <f t="shared" si="59"/>
        <v>0</v>
      </c>
      <c r="AW131" s="52">
        <f t="shared" si="59"/>
        <v>0</v>
      </c>
      <c r="AX131" s="52">
        <f t="shared" si="59"/>
        <v>0</v>
      </c>
      <c r="AY131" s="52">
        <f t="shared" si="59"/>
        <v>0</v>
      </c>
      <c r="AZ131" s="52">
        <f t="shared" si="59"/>
        <v>0</v>
      </c>
      <c r="BA131" s="52">
        <f t="shared" si="59"/>
        <v>0</v>
      </c>
      <c r="BB131" s="52">
        <f t="shared" si="59"/>
        <v>0</v>
      </c>
      <c r="BC131" s="52">
        <f t="shared" si="59"/>
        <v>0</v>
      </c>
      <c r="BD131" s="52">
        <f t="shared" si="59"/>
        <v>0</v>
      </c>
      <c r="BE131" s="52">
        <f t="shared" si="59"/>
        <v>0</v>
      </c>
      <c r="BF131" s="52">
        <f t="shared" si="59"/>
        <v>491.61703802008321</v>
      </c>
      <c r="BG131" s="52">
        <f t="shared" si="59"/>
        <v>0</v>
      </c>
      <c r="BH131" s="52">
        <f t="shared" si="59"/>
        <v>0</v>
      </c>
      <c r="BI131" s="52">
        <f t="shared" si="59"/>
        <v>0</v>
      </c>
      <c r="BJ131" s="52">
        <f t="shared" si="59"/>
        <v>0</v>
      </c>
      <c r="BK131" s="52">
        <f t="shared" si="59"/>
        <v>0</v>
      </c>
      <c r="BL131" s="52">
        <f t="shared" si="59"/>
        <v>0</v>
      </c>
      <c r="BM131" s="52">
        <f t="shared" si="59"/>
        <v>0</v>
      </c>
      <c r="BN131" s="52">
        <f t="shared" si="59"/>
        <v>0</v>
      </c>
      <c r="BO131" s="52">
        <f t="shared" si="59"/>
        <v>0</v>
      </c>
      <c r="BP131" s="52">
        <f t="shared" si="59"/>
        <v>0</v>
      </c>
      <c r="BQ131" s="52">
        <f t="shared" si="59"/>
        <v>0</v>
      </c>
      <c r="BR131" s="52">
        <f t="shared" si="59"/>
        <v>0</v>
      </c>
      <c r="BS131" s="52">
        <f t="shared" ref="BS131:CL131" si="60">SUM(BS129:BS130)</f>
        <v>0</v>
      </c>
      <c r="BT131" s="52">
        <f t="shared" si="60"/>
        <v>0</v>
      </c>
      <c r="BU131" s="52">
        <f t="shared" si="60"/>
        <v>0</v>
      </c>
      <c r="BV131" s="52">
        <f t="shared" si="60"/>
        <v>0</v>
      </c>
      <c r="BW131" s="52">
        <f t="shared" si="60"/>
        <v>0</v>
      </c>
      <c r="BX131" s="52">
        <f t="shared" si="60"/>
        <v>0</v>
      </c>
      <c r="BY131" s="52">
        <f t="shared" si="60"/>
        <v>0</v>
      </c>
      <c r="BZ131" s="52">
        <f t="shared" si="60"/>
        <v>0</v>
      </c>
      <c r="CA131" s="52">
        <f t="shared" si="60"/>
        <v>0</v>
      </c>
      <c r="CB131" s="52">
        <f t="shared" si="60"/>
        <v>0</v>
      </c>
      <c r="CC131" s="52">
        <f t="shared" si="60"/>
        <v>0</v>
      </c>
      <c r="CD131" s="52">
        <f t="shared" si="60"/>
        <v>0</v>
      </c>
      <c r="CE131" s="52">
        <f t="shared" si="60"/>
        <v>0</v>
      </c>
      <c r="CF131" s="52">
        <f t="shared" si="60"/>
        <v>0</v>
      </c>
      <c r="CG131" s="52">
        <f t="shared" si="60"/>
        <v>0</v>
      </c>
      <c r="CH131" s="52">
        <f t="shared" si="60"/>
        <v>0</v>
      </c>
      <c r="CI131" s="52">
        <f t="shared" si="60"/>
        <v>0</v>
      </c>
      <c r="CJ131" s="52">
        <f t="shared" si="60"/>
        <v>491.61703802008321</v>
      </c>
      <c r="CK131" s="52">
        <f t="shared" si="60"/>
        <v>2723.4473314421493</v>
      </c>
      <c r="CL131" s="52">
        <f t="shared" si="60"/>
        <v>-24956.362668557849</v>
      </c>
      <c r="CN131" s="44"/>
      <c r="CO131" s="44"/>
    </row>
    <row r="132" spans="1:93" ht="15" customHeight="1" outlineLevel="1" x14ac:dyDescent="0.25">
      <c r="A132" s="25">
        <f t="shared" si="32"/>
        <v>125</v>
      </c>
      <c r="B132" s="325" t="s">
        <v>194</v>
      </c>
      <c r="C132" s="325"/>
      <c r="D132" s="325"/>
      <c r="E132" s="52">
        <f>+E131+E128+E118+E111+E102</f>
        <v>3700370.4000000004</v>
      </c>
      <c r="F132" s="52">
        <f t="shared" ref="F132:CA132" si="61">+F131+F128+F118+F111+F102</f>
        <v>0</v>
      </c>
      <c r="G132" s="52">
        <f t="shared" si="61"/>
        <v>0</v>
      </c>
      <c r="H132" s="52">
        <f t="shared" si="61"/>
        <v>0</v>
      </c>
      <c r="I132" s="52">
        <f t="shared" si="61"/>
        <v>0</v>
      </c>
      <c r="J132" s="52">
        <f t="shared" si="61"/>
        <v>0</v>
      </c>
      <c r="K132" s="52">
        <f t="shared" si="61"/>
        <v>0</v>
      </c>
      <c r="L132" s="52">
        <f t="shared" si="61"/>
        <v>0</v>
      </c>
      <c r="M132" s="52">
        <f t="shared" si="61"/>
        <v>0</v>
      </c>
      <c r="N132" s="52">
        <f t="shared" si="61"/>
        <v>0</v>
      </c>
      <c r="O132" s="52">
        <f t="shared" si="61"/>
        <v>0</v>
      </c>
      <c r="P132" s="52">
        <f t="shared" si="61"/>
        <v>-41245.378408091419</v>
      </c>
      <c r="Q132" s="52">
        <f t="shared" si="61"/>
        <v>0</v>
      </c>
      <c r="R132" s="52">
        <f t="shared" si="61"/>
        <v>0</v>
      </c>
      <c r="S132" s="52">
        <f t="shared" si="61"/>
        <v>0</v>
      </c>
      <c r="T132" s="52">
        <f t="shared" si="61"/>
        <v>0</v>
      </c>
      <c r="U132" s="52">
        <f t="shared" si="61"/>
        <v>0</v>
      </c>
      <c r="V132" s="52">
        <f t="shared" si="61"/>
        <v>0</v>
      </c>
      <c r="W132" s="52">
        <f t="shared" si="61"/>
        <v>71729.4340869679</v>
      </c>
      <c r="X132" s="52">
        <f t="shared" si="61"/>
        <v>0</v>
      </c>
      <c r="Y132" s="52">
        <f t="shared" si="61"/>
        <v>0</v>
      </c>
      <c r="Z132" s="52">
        <f t="shared" si="61"/>
        <v>0</v>
      </c>
      <c r="AA132" s="52">
        <f t="shared" si="61"/>
        <v>0</v>
      </c>
      <c r="AB132" s="52">
        <f t="shared" si="61"/>
        <v>0</v>
      </c>
      <c r="AC132" s="52">
        <f t="shared" si="61"/>
        <v>0</v>
      </c>
      <c r="AD132" s="52">
        <f t="shared" si="61"/>
        <v>0</v>
      </c>
      <c r="AE132" s="52">
        <f t="shared" si="61"/>
        <v>0</v>
      </c>
      <c r="AF132" s="52">
        <f t="shared" si="61"/>
        <v>0</v>
      </c>
      <c r="AG132" s="52">
        <f t="shared" si="61"/>
        <v>0</v>
      </c>
      <c r="AH132" s="52">
        <f t="shared" si="61"/>
        <v>0</v>
      </c>
      <c r="AI132" s="52">
        <f t="shared" si="61"/>
        <v>0</v>
      </c>
      <c r="AJ132" s="52">
        <f t="shared" si="61"/>
        <v>0</v>
      </c>
      <c r="AK132" s="52">
        <f t="shared" si="61"/>
        <v>0</v>
      </c>
      <c r="AL132" s="52">
        <f t="shared" si="61"/>
        <v>0</v>
      </c>
      <c r="AM132" s="52">
        <f t="shared" si="61"/>
        <v>0</v>
      </c>
      <c r="AN132" s="52">
        <f t="shared" si="61"/>
        <v>0</v>
      </c>
      <c r="AO132" s="52">
        <f t="shared" si="61"/>
        <v>0</v>
      </c>
      <c r="AP132" s="52"/>
      <c r="AQ132" s="52">
        <f t="shared" si="61"/>
        <v>0</v>
      </c>
      <c r="AR132" s="52">
        <f t="shared" si="61"/>
        <v>0</v>
      </c>
      <c r="AS132" s="52">
        <f t="shared" si="61"/>
        <v>0</v>
      </c>
      <c r="AT132" s="52">
        <f t="shared" si="61"/>
        <v>0</v>
      </c>
      <c r="AU132" s="52">
        <f>+AU131+AU128+AU118+AU111+AU102</f>
        <v>30484.055678876466</v>
      </c>
      <c r="AV132" s="52">
        <f t="shared" si="61"/>
        <v>0</v>
      </c>
      <c r="AW132" s="52">
        <f t="shared" si="61"/>
        <v>0</v>
      </c>
      <c r="AX132" s="52">
        <f t="shared" si="61"/>
        <v>0</v>
      </c>
      <c r="AY132" s="52">
        <f t="shared" si="61"/>
        <v>0</v>
      </c>
      <c r="AZ132" s="52">
        <f t="shared" si="61"/>
        <v>0</v>
      </c>
      <c r="BA132" s="52">
        <f t="shared" si="61"/>
        <v>0</v>
      </c>
      <c r="BB132" s="52">
        <f t="shared" si="61"/>
        <v>0</v>
      </c>
      <c r="BC132" s="52">
        <f t="shared" si="61"/>
        <v>0</v>
      </c>
      <c r="BD132" s="52">
        <f t="shared" si="61"/>
        <v>0</v>
      </c>
      <c r="BE132" s="52">
        <f t="shared" si="61"/>
        <v>0</v>
      </c>
      <c r="BF132" s="52">
        <f t="shared" si="61"/>
        <v>6714.7256267747734</v>
      </c>
      <c r="BG132" s="52">
        <f t="shared" si="61"/>
        <v>0</v>
      </c>
      <c r="BH132" s="52">
        <f t="shared" si="61"/>
        <v>0</v>
      </c>
      <c r="BI132" s="52">
        <f t="shared" si="61"/>
        <v>0</v>
      </c>
      <c r="BJ132" s="52">
        <f t="shared" si="61"/>
        <v>0</v>
      </c>
      <c r="BK132" s="52">
        <f t="shared" si="61"/>
        <v>0</v>
      </c>
      <c r="BL132" s="52">
        <f t="shared" si="61"/>
        <v>0</v>
      </c>
      <c r="BM132" s="52">
        <f t="shared" si="61"/>
        <v>0</v>
      </c>
      <c r="BN132" s="52">
        <f t="shared" si="61"/>
        <v>0</v>
      </c>
      <c r="BO132" s="52">
        <f t="shared" si="61"/>
        <v>0</v>
      </c>
      <c r="BP132" s="52">
        <f t="shared" si="61"/>
        <v>0</v>
      </c>
      <c r="BQ132" s="52">
        <f t="shared" si="61"/>
        <v>0</v>
      </c>
      <c r="BR132" s="52">
        <f t="shared" si="61"/>
        <v>0</v>
      </c>
      <c r="BS132" s="52">
        <f t="shared" si="61"/>
        <v>0</v>
      </c>
      <c r="BT132" s="52">
        <f t="shared" si="61"/>
        <v>0</v>
      </c>
      <c r="BU132" s="52">
        <f t="shared" si="61"/>
        <v>0</v>
      </c>
      <c r="BV132" s="52">
        <f t="shared" si="61"/>
        <v>0</v>
      </c>
      <c r="BW132" s="52">
        <f t="shared" si="61"/>
        <v>0</v>
      </c>
      <c r="BX132" s="52">
        <f t="shared" si="61"/>
        <v>0</v>
      </c>
      <c r="BY132" s="52">
        <f t="shared" si="61"/>
        <v>0</v>
      </c>
      <c r="BZ132" s="52">
        <f t="shared" si="61"/>
        <v>0</v>
      </c>
      <c r="CA132" s="52">
        <f t="shared" si="61"/>
        <v>0</v>
      </c>
      <c r="CB132" s="52">
        <f t="shared" ref="CB132:CL132" si="62">+CB131+CB128+CB118+CB111+CB102</f>
        <v>0</v>
      </c>
      <c r="CC132" s="52">
        <f t="shared" si="62"/>
        <v>0</v>
      </c>
      <c r="CD132" s="52">
        <f t="shared" si="62"/>
        <v>0</v>
      </c>
      <c r="CE132" s="52">
        <f t="shared" si="62"/>
        <v>0</v>
      </c>
      <c r="CF132" s="52">
        <f t="shared" si="62"/>
        <v>0</v>
      </c>
      <c r="CG132" s="52">
        <f t="shared" si="62"/>
        <v>0</v>
      </c>
      <c r="CH132" s="52">
        <f t="shared" si="62"/>
        <v>0</v>
      </c>
      <c r="CI132" s="52">
        <f t="shared" si="62"/>
        <v>0</v>
      </c>
      <c r="CJ132" s="52">
        <f t="shared" si="62"/>
        <v>6714.7256267747734</v>
      </c>
      <c r="CK132" s="52">
        <f t="shared" si="62"/>
        <v>37198.781305651239</v>
      </c>
      <c r="CL132" s="52">
        <f t="shared" si="62"/>
        <v>3737569.1813056506</v>
      </c>
      <c r="CN132" s="44"/>
      <c r="CO132" s="44"/>
    </row>
    <row r="133" spans="1:93" ht="15" customHeight="1" outlineLevel="1" x14ac:dyDescent="0.25">
      <c r="A133" s="25">
        <f t="shared" si="32"/>
        <v>126</v>
      </c>
      <c r="B133" s="296" t="s">
        <v>195</v>
      </c>
      <c r="C133" s="68" t="s">
        <v>162</v>
      </c>
      <c r="D133" s="73">
        <v>850</v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43">
        <f t="shared" ref="AU133:AU143" si="63">SUM(F133:AT133)</f>
        <v>0</v>
      </c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>
        <f t="shared" ref="CJ133:CJ151" si="64">SUM(AV133:CI133)</f>
        <v>0</v>
      </c>
      <c r="CK133" s="21">
        <f t="shared" ref="CK133:CK143" si="65">CJ133+AU133</f>
        <v>0</v>
      </c>
      <c r="CL133" s="21">
        <f t="shared" ref="CL133:CL143" si="66">CK133+E133</f>
        <v>0</v>
      </c>
      <c r="CN133" s="44"/>
      <c r="CO133" s="44"/>
    </row>
    <row r="134" spans="1:93" ht="15" customHeight="1" outlineLevel="1" x14ac:dyDescent="0.25">
      <c r="A134" s="25">
        <f t="shared" si="32"/>
        <v>127</v>
      </c>
      <c r="B134" s="317"/>
      <c r="C134" s="71" t="s">
        <v>196</v>
      </c>
      <c r="D134" s="64">
        <v>851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43">
        <f t="shared" si="63"/>
        <v>0</v>
      </c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>
        <f t="shared" si="64"/>
        <v>0</v>
      </c>
      <c r="CK134" s="21">
        <f t="shared" si="65"/>
        <v>0</v>
      </c>
      <c r="CL134" s="21">
        <f t="shared" si="66"/>
        <v>0</v>
      </c>
      <c r="CN134" s="44"/>
      <c r="CO134" s="44"/>
    </row>
    <row r="135" spans="1:93" ht="15" customHeight="1" outlineLevel="1" x14ac:dyDescent="0.25">
      <c r="A135" s="25">
        <f t="shared" si="32"/>
        <v>128</v>
      </c>
      <c r="B135" s="317"/>
      <c r="C135" s="71" t="s">
        <v>197</v>
      </c>
      <c r="D135" s="64">
        <v>852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43">
        <f t="shared" si="63"/>
        <v>0</v>
      </c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>
        <f t="shared" si="64"/>
        <v>0</v>
      </c>
      <c r="CK135" s="21">
        <f t="shared" si="65"/>
        <v>0</v>
      </c>
      <c r="CL135" s="21">
        <f t="shared" si="66"/>
        <v>0</v>
      </c>
      <c r="CN135" s="44"/>
      <c r="CO135" s="44"/>
    </row>
    <row r="136" spans="1:93" ht="15" customHeight="1" outlineLevel="1" x14ac:dyDescent="0.25">
      <c r="A136" s="25">
        <f t="shared" si="32"/>
        <v>129</v>
      </c>
      <c r="B136" s="317"/>
      <c r="C136" s="71" t="s">
        <v>198</v>
      </c>
      <c r="D136" s="64">
        <v>853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43">
        <f t="shared" si="63"/>
        <v>0</v>
      </c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>
        <f t="shared" si="64"/>
        <v>0</v>
      </c>
      <c r="CK136" s="21">
        <f t="shared" si="65"/>
        <v>0</v>
      </c>
      <c r="CL136" s="21">
        <f t="shared" si="66"/>
        <v>0</v>
      </c>
      <c r="CN136" s="44"/>
      <c r="CO136" s="44"/>
    </row>
    <row r="137" spans="1:93" ht="15" customHeight="1" outlineLevel="1" x14ac:dyDescent="0.25">
      <c r="A137" s="25">
        <f t="shared" ref="A137:A200" si="67">A136+1</f>
        <v>130</v>
      </c>
      <c r="B137" s="317"/>
      <c r="C137" s="71" t="s">
        <v>199</v>
      </c>
      <c r="D137" s="64">
        <v>854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43">
        <f t="shared" si="63"/>
        <v>0</v>
      </c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>
        <f t="shared" si="64"/>
        <v>0</v>
      </c>
      <c r="CK137" s="21">
        <f t="shared" si="65"/>
        <v>0</v>
      </c>
      <c r="CL137" s="21">
        <f t="shared" si="66"/>
        <v>0</v>
      </c>
      <c r="CN137" s="44"/>
      <c r="CO137" s="44"/>
    </row>
    <row r="138" spans="1:93" ht="15" customHeight="1" outlineLevel="1" x14ac:dyDescent="0.25">
      <c r="A138" s="25">
        <f t="shared" si="67"/>
        <v>131</v>
      </c>
      <c r="B138" s="317"/>
      <c r="C138" s="71" t="s">
        <v>200</v>
      </c>
      <c r="D138" s="64">
        <v>855</v>
      </c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43">
        <f t="shared" si="63"/>
        <v>0</v>
      </c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>
        <f t="shared" si="64"/>
        <v>0</v>
      </c>
      <c r="CK138" s="21">
        <f t="shared" si="65"/>
        <v>0</v>
      </c>
      <c r="CL138" s="21">
        <f t="shared" si="66"/>
        <v>0</v>
      </c>
      <c r="CN138" s="44"/>
      <c r="CO138" s="44"/>
    </row>
    <row r="139" spans="1:93" ht="15" customHeight="1" outlineLevel="1" x14ac:dyDescent="0.25">
      <c r="A139" s="25">
        <f t="shared" si="67"/>
        <v>132</v>
      </c>
      <c r="B139" s="317"/>
      <c r="C139" s="71" t="s">
        <v>201</v>
      </c>
      <c r="D139" s="64">
        <v>856</v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43">
        <f t="shared" si="63"/>
        <v>0</v>
      </c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>
        <f t="shared" si="64"/>
        <v>0</v>
      </c>
      <c r="CK139" s="21">
        <f t="shared" si="65"/>
        <v>0</v>
      </c>
      <c r="CL139" s="21">
        <f t="shared" si="66"/>
        <v>0</v>
      </c>
      <c r="CN139" s="44"/>
      <c r="CO139" s="44"/>
    </row>
    <row r="140" spans="1:93" ht="15" customHeight="1" outlineLevel="1" x14ac:dyDescent="0.25">
      <c r="A140" s="25">
        <f t="shared" si="67"/>
        <v>133</v>
      </c>
      <c r="B140" s="317"/>
      <c r="C140" s="71" t="s">
        <v>168</v>
      </c>
      <c r="D140" s="64">
        <v>857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43">
        <f t="shared" si="63"/>
        <v>0</v>
      </c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>
        <f t="shared" si="64"/>
        <v>0</v>
      </c>
      <c r="CK140" s="21">
        <f t="shared" si="65"/>
        <v>0</v>
      </c>
      <c r="CL140" s="21">
        <f t="shared" si="66"/>
        <v>0</v>
      </c>
      <c r="CN140" s="44"/>
      <c r="CO140" s="44"/>
    </row>
    <row r="141" spans="1:93" ht="15" customHeight="1" outlineLevel="1" x14ac:dyDescent="0.25">
      <c r="A141" s="25">
        <f t="shared" si="67"/>
        <v>134</v>
      </c>
      <c r="B141" s="317"/>
      <c r="C141" s="71" t="s">
        <v>202</v>
      </c>
      <c r="D141" s="64">
        <v>858</v>
      </c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43">
        <f t="shared" si="63"/>
        <v>0</v>
      </c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>
        <f t="shared" si="64"/>
        <v>0</v>
      </c>
      <c r="CK141" s="21">
        <f t="shared" si="65"/>
        <v>0</v>
      </c>
      <c r="CL141" s="21">
        <f t="shared" si="66"/>
        <v>0</v>
      </c>
      <c r="CN141" s="44"/>
      <c r="CO141" s="44"/>
    </row>
    <row r="142" spans="1:93" ht="15" customHeight="1" outlineLevel="1" x14ac:dyDescent="0.25">
      <c r="A142" s="25">
        <f t="shared" si="67"/>
        <v>135</v>
      </c>
      <c r="B142" s="317"/>
      <c r="C142" s="71" t="s">
        <v>171</v>
      </c>
      <c r="D142" s="64">
        <v>859</v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43">
        <f t="shared" si="63"/>
        <v>0</v>
      </c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>
        <f t="shared" si="64"/>
        <v>0</v>
      </c>
      <c r="CK142" s="21">
        <f t="shared" si="65"/>
        <v>0</v>
      </c>
      <c r="CL142" s="21">
        <f t="shared" si="66"/>
        <v>0</v>
      </c>
      <c r="CN142" s="44"/>
      <c r="CO142" s="44"/>
    </row>
    <row r="143" spans="1:93" ht="15" customHeight="1" outlineLevel="1" x14ac:dyDescent="0.25">
      <c r="A143" s="25">
        <f t="shared" si="67"/>
        <v>136</v>
      </c>
      <c r="B143" s="317"/>
      <c r="C143" s="71" t="s">
        <v>131</v>
      </c>
      <c r="D143" s="64">
        <v>860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43">
        <f t="shared" si="63"/>
        <v>0</v>
      </c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>
        <f t="shared" si="64"/>
        <v>0</v>
      </c>
      <c r="CK143" s="21">
        <f t="shared" si="65"/>
        <v>0</v>
      </c>
      <c r="CL143" s="21">
        <f t="shared" si="66"/>
        <v>0</v>
      </c>
      <c r="CN143" s="44"/>
      <c r="CO143" s="44"/>
    </row>
    <row r="144" spans="1:93" ht="15" customHeight="1" outlineLevel="1" x14ac:dyDescent="0.25">
      <c r="A144" s="25">
        <f t="shared" si="67"/>
        <v>137</v>
      </c>
      <c r="B144" s="317"/>
      <c r="C144" s="324" t="s">
        <v>203</v>
      </c>
      <c r="D144" s="323"/>
      <c r="E144" s="52">
        <f>SUM(E133:E143)</f>
        <v>0</v>
      </c>
      <c r="F144" s="52">
        <f t="shared" ref="F144:CA144" si="68">SUM(F133:F143)</f>
        <v>0</v>
      </c>
      <c r="G144" s="52">
        <f t="shared" si="68"/>
        <v>0</v>
      </c>
      <c r="H144" s="52">
        <f t="shared" si="68"/>
        <v>0</v>
      </c>
      <c r="I144" s="52">
        <f t="shared" si="68"/>
        <v>0</v>
      </c>
      <c r="J144" s="52">
        <f t="shared" si="68"/>
        <v>0</v>
      </c>
      <c r="K144" s="52">
        <f t="shared" si="68"/>
        <v>0</v>
      </c>
      <c r="L144" s="52">
        <f t="shared" si="68"/>
        <v>0</v>
      </c>
      <c r="M144" s="52">
        <f t="shared" si="68"/>
        <v>0</v>
      </c>
      <c r="N144" s="52">
        <f t="shared" si="68"/>
        <v>0</v>
      </c>
      <c r="O144" s="52">
        <f t="shared" si="68"/>
        <v>0</v>
      </c>
      <c r="P144" s="52">
        <f t="shared" si="68"/>
        <v>0</v>
      </c>
      <c r="Q144" s="52">
        <f t="shared" si="68"/>
        <v>0</v>
      </c>
      <c r="R144" s="52">
        <f t="shared" si="68"/>
        <v>0</v>
      </c>
      <c r="S144" s="52">
        <f t="shared" si="68"/>
        <v>0</v>
      </c>
      <c r="T144" s="52">
        <f t="shared" si="68"/>
        <v>0</v>
      </c>
      <c r="U144" s="52">
        <f t="shared" si="68"/>
        <v>0</v>
      </c>
      <c r="V144" s="52">
        <f t="shared" si="68"/>
        <v>0</v>
      </c>
      <c r="W144" s="52">
        <f t="shared" si="68"/>
        <v>0</v>
      </c>
      <c r="X144" s="52">
        <f t="shared" si="68"/>
        <v>0</v>
      </c>
      <c r="Y144" s="52">
        <f t="shared" si="68"/>
        <v>0</v>
      </c>
      <c r="Z144" s="52">
        <f t="shared" si="68"/>
        <v>0</v>
      </c>
      <c r="AA144" s="52">
        <f t="shared" si="68"/>
        <v>0</v>
      </c>
      <c r="AB144" s="52">
        <f t="shared" si="68"/>
        <v>0</v>
      </c>
      <c r="AC144" s="52">
        <f t="shared" si="68"/>
        <v>0</v>
      </c>
      <c r="AD144" s="52">
        <f t="shared" si="68"/>
        <v>0</v>
      </c>
      <c r="AE144" s="52">
        <f t="shared" si="68"/>
        <v>0</v>
      </c>
      <c r="AF144" s="52">
        <f t="shared" si="68"/>
        <v>0</v>
      </c>
      <c r="AG144" s="52">
        <f t="shared" si="68"/>
        <v>0</v>
      </c>
      <c r="AH144" s="52">
        <f t="shared" si="68"/>
        <v>0</v>
      </c>
      <c r="AI144" s="52">
        <f t="shared" si="68"/>
        <v>0</v>
      </c>
      <c r="AJ144" s="52">
        <f t="shared" si="68"/>
        <v>0</v>
      </c>
      <c r="AK144" s="52">
        <f t="shared" si="68"/>
        <v>0</v>
      </c>
      <c r="AL144" s="52">
        <f t="shared" si="68"/>
        <v>0</v>
      </c>
      <c r="AM144" s="52">
        <f t="shared" si="68"/>
        <v>0</v>
      </c>
      <c r="AN144" s="52">
        <f t="shared" si="68"/>
        <v>0</v>
      </c>
      <c r="AO144" s="52">
        <f t="shared" si="68"/>
        <v>0</v>
      </c>
      <c r="AP144" s="52"/>
      <c r="AQ144" s="52">
        <f t="shared" si="68"/>
        <v>0</v>
      </c>
      <c r="AR144" s="52">
        <f t="shared" si="68"/>
        <v>0</v>
      </c>
      <c r="AS144" s="52">
        <f t="shared" si="68"/>
        <v>0</v>
      </c>
      <c r="AT144" s="52">
        <f t="shared" si="68"/>
        <v>0</v>
      </c>
      <c r="AU144" s="52">
        <f t="shared" si="68"/>
        <v>0</v>
      </c>
      <c r="AV144" s="52">
        <f t="shared" si="68"/>
        <v>0</v>
      </c>
      <c r="AW144" s="52">
        <f t="shared" si="68"/>
        <v>0</v>
      </c>
      <c r="AX144" s="52">
        <f t="shared" si="68"/>
        <v>0</v>
      </c>
      <c r="AY144" s="52">
        <f t="shared" si="68"/>
        <v>0</v>
      </c>
      <c r="AZ144" s="52">
        <f t="shared" si="68"/>
        <v>0</v>
      </c>
      <c r="BA144" s="52">
        <f t="shared" si="68"/>
        <v>0</v>
      </c>
      <c r="BB144" s="52">
        <f t="shared" si="68"/>
        <v>0</v>
      </c>
      <c r="BC144" s="52">
        <f t="shared" si="68"/>
        <v>0</v>
      </c>
      <c r="BD144" s="52">
        <f t="shared" si="68"/>
        <v>0</v>
      </c>
      <c r="BE144" s="52">
        <f t="shared" si="68"/>
        <v>0</v>
      </c>
      <c r="BF144" s="52">
        <f t="shared" si="68"/>
        <v>0</v>
      </c>
      <c r="BG144" s="52">
        <f t="shared" si="68"/>
        <v>0</v>
      </c>
      <c r="BH144" s="52">
        <f t="shared" si="68"/>
        <v>0</v>
      </c>
      <c r="BI144" s="52">
        <f t="shared" si="68"/>
        <v>0</v>
      </c>
      <c r="BJ144" s="52">
        <f t="shared" si="68"/>
        <v>0</v>
      </c>
      <c r="BK144" s="52">
        <f t="shared" si="68"/>
        <v>0</v>
      </c>
      <c r="BL144" s="52">
        <f t="shared" si="68"/>
        <v>0</v>
      </c>
      <c r="BM144" s="52">
        <f t="shared" si="68"/>
        <v>0</v>
      </c>
      <c r="BN144" s="52">
        <f t="shared" si="68"/>
        <v>0</v>
      </c>
      <c r="BO144" s="52">
        <f t="shared" si="68"/>
        <v>0</v>
      </c>
      <c r="BP144" s="52">
        <f t="shared" si="68"/>
        <v>0</v>
      </c>
      <c r="BQ144" s="52">
        <f t="shared" si="68"/>
        <v>0</v>
      </c>
      <c r="BR144" s="52">
        <f t="shared" si="68"/>
        <v>0</v>
      </c>
      <c r="BS144" s="52">
        <f t="shared" si="68"/>
        <v>0</v>
      </c>
      <c r="BT144" s="52">
        <f t="shared" si="68"/>
        <v>0</v>
      </c>
      <c r="BU144" s="52">
        <f t="shared" si="68"/>
        <v>0</v>
      </c>
      <c r="BV144" s="52">
        <f t="shared" si="68"/>
        <v>0</v>
      </c>
      <c r="BW144" s="52">
        <f t="shared" si="68"/>
        <v>0</v>
      </c>
      <c r="BX144" s="52">
        <f t="shared" si="68"/>
        <v>0</v>
      </c>
      <c r="BY144" s="52">
        <f t="shared" si="68"/>
        <v>0</v>
      </c>
      <c r="BZ144" s="52">
        <f t="shared" si="68"/>
        <v>0</v>
      </c>
      <c r="CA144" s="52">
        <f t="shared" si="68"/>
        <v>0</v>
      </c>
      <c r="CB144" s="52">
        <f t="shared" ref="CB144:CL144" si="69">SUM(CB133:CB143)</f>
        <v>0</v>
      </c>
      <c r="CC144" s="52">
        <f t="shared" si="69"/>
        <v>0</v>
      </c>
      <c r="CD144" s="52">
        <f t="shared" si="69"/>
        <v>0</v>
      </c>
      <c r="CE144" s="52">
        <f t="shared" si="69"/>
        <v>0</v>
      </c>
      <c r="CF144" s="52">
        <f t="shared" si="69"/>
        <v>0</v>
      </c>
      <c r="CG144" s="52">
        <f t="shared" si="69"/>
        <v>0</v>
      </c>
      <c r="CH144" s="52">
        <f t="shared" si="69"/>
        <v>0</v>
      </c>
      <c r="CI144" s="52">
        <f t="shared" si="69"/>
        <v>0</v>
      </c>
      <c r="CJ144" s="52">
        <f t="shared" si="69"/>
        <v>0</v>
      </c>
      <c r="CK144" s="52">
        <f t="shared" si="69"/>
        <v>0</v>
      </c>
      <c r="CL144" s="52">
        <f t="shared" si="69"/>
        <v>0</v>
      </c>
      <c r="CN144" s="44"/>
      <c r="CO144" s="44"/>
    </row>
    <row r="145" spans="1:93" ht="15" customHeight="1" outlineLevel="1" x14ac:dyDescent="0.25">
      <c r="A145" s="25">
        <f t="shared" si="67"/>
        <v>138</v>
      </c>
      <c r="B145" s="317"/>
      <c r="C145" s="68" t="s">
        <v>132</v>
      </c>
      <c r="D145" s="73">
        <v>861</v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43">
        <f t="shared" ref="AU145:AU151" si="70">SUM(F145:AT145)</f>
        <v>0</v>
      </c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>
        <f t="shared" si="64"/>
        <v>0</v>
      </c>
      <c r="CK145" s="21">
        <f t="shared" ref="CK145:CK151" si="71">CJ145+AU145</f>
        <v>0</v>
      </c>
      <c r="CL145" s="21">
        <f t="shared" ref="CL145:CL151" si="72">CK145+E145</f>
        <v>0</v>
      </c>
      <c r="CN145" s="44"/>
      <c r="CO145" s="44"/>
    </row>
    <row r="146" spans="1:93" ht="15" customHeight="1" outlineLevel="1" x14ac:dyDescent="0.25">
      <c r="A146" s="25">
        <f t="shared" si="67"/>
        <v>139</v>
      </c>
      <c r="B146" s="317"/>
      <c r="C146" s="71" t="s">
        <v>133</v>
      </c>
      <c r="D146" s="64">
        <v>862</v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43">
        <f t="shared" si="70"/>
        <v>0</v>
      </c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>
        <f t="shared" si="64"/>
        <v>0</v>
      </c>
      <c r="CK146" s="21">
        <f t="shared" si="71"/>
        <v>0</v>
      </c>
      <c r="CL146" s="21">
        <f t="shared" si="72"/>
        <v>0</v>
      </c>
      <c r="CN146" s="44"/>
      <c r="CO146" s="44"/>
    </row>
    <row r="147" spans="1:93" ht="15" customHeight="1" outlineLevel="1" x14ac:dyDescent="0.25">
      <c r="A147" s="25">
        <f t="shared" si="67"/>
        <v>140</v>
      </c>
      <c r="B147" s="317"/>
      <c r="C147" s="71" t="s">
        <v>204</v>
      </c>
      <c r="D147" s="64">
        <v>863</v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43">
        <f t="shared" si="70"/>
        <v>0</v>
      </c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>
        <f t="shared" si="64"/>
        <v>0</v>
      </c>
      <c r="CK147" s="21">
        <f t="shared" si="71"/>
        <v>0</v>
      </c>
      <c r="CL147" s="21">
        <f t="shared" si="72"/>
        <v>0</v>
      </c>
      <c r="CN147" s="44"/>
      <c r="CO147" s="44"/>
    </row>
    <row r="148" spans="1:93" ht="15" customHeight="1" outlineLevel="1" x14ac:dyDescent="0.25">
      <c r="A148" s="25">
        <f t="shared" si="67"/>
        <v>141</v>
      </c>
      <c r="B148" s="317"/>
      <c r="C148" s="71" t="s">
        <v>176</v>
      </c>
      <c r="D148" s="64">
        <v>864</v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43">
        <f t="shared" si="70"/>
        <v>0</v>
      </c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>
        <f t="shared" si="64"/>
        <v>0</v>
      </c>
      <c r="CK148" s="21">
        <f t="shared" si="71"/>
        <v>0</v>
      </c>
      <c r="CL148" s="21">
        <f t="shared" si="72"/>
        <v>0</v>
      </c>
      <c r="CN148" s="44"/>
      <c r="CO148" s="44"/>
    </row>
    <row r="149" spans="1:93" ht="15" customHeight="1" outlineLevel="1" x14ac:dyDescent="0.25">
      <c r="A149" s="25">
        <f t="shared" si="67"/>
        <v>142</v>
      </c>
      <c r="B149" s="317"/>
      <c r="C149" s="71" t="s">
        <v>177</v>
      </c>
      <c r="D149" s="64">
        <v>865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43">
        <f t="shared" si="70"/>
        <v>0</v>
      </c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>
        <f t="shared" si="64"/>
        <v>0</v>
      </c>
      <c r="CK149" s="21">
        <f t="shared" si="71"/>
        <v>0</v>
      </c>
      <c r="CL149" s="21">
        <f t="shared" si="72"/>
        <v>0</v>
      </c>
      <c r="CN149" s="44"/>
      <c r="CO149" s="44"/>
    </row>
    <row r="150" spans="1:93" ht="15" customHeight="1" outlineLevel="1" x14ac:dyDescent="0.25">
      <c r="A150" s="25">
        <f t="shared" si="67"/>
        <v>143</v>
      </c>
      <c r="B150" s="317"/>
      <c r="C150" s="71" t="s">
        <v>205</v>
      </c>
      <c r="D150" s="64">
        <v>866</v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43">
        <f t="shared" si="70"/>
        <v>0</v>
      </c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>
        <f t="shared" si="64"/>
        <v>0</v>
      </c>
      <c r="CK150" s="21">
        <f t="shared" si="71"/>
        <v>0</v>
      </c>
      <c r="CL150" s="21">
        <f t="shared" si="72"/>
        <v>0</v>
      </c>
      <c r="CN150" s="44"/>
      <c r="CO150" s="44"/>
    </row>
    <row r="151" spans="1:93" ht="15" customHeight="1" outlineLevel="1" x14ac:dyDescent="0.25">
      <c r="A151" s="25">
        <f t="shared" si="67"/>
        <v>144</v>
      </c>
      <c r="B151" s="317"/>
      <c r="C151" s="71" t="s">
        <v>179</v>
      </c>
      <c r="D151" s="64">
        <v>867</v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43">
        <f t="shared" si="70"/>
        <v>0</v>
      </c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>
        <f t="shared" si="64"/>
        <v>0</v>
      </c>
      <c r="CK151" s="21">
        <f t="shared" si="71"/>
        <v>0</v>
      </c>
      <c r="CL151" s="21">
        <f t="shared" si="72"/>
        <v>0</v>
      </c>
      <c r="CN151" s="44"/>
      <c r="CO151" s="44"/>
    </row>
    <row r="152" spans="1:93" ht="15" customHeight="1" outlineLevel="1" x14ac:dyDescent="0.25">
      <c r="A152" s="25">
        <f t="shared" si="67"/>
        <v>145</v>
      </c>
      <c r="B152" s="318"/>
      <c r="C152" s="324" t="s">
        <v>206</v>
      </c>
      <c r="D152" s="323"/>
      <c r="E152" s="52">
        <f>SUM(E145:E151)</f>
        <v>0</v>
      </c>
      <c r="F152" s="52">
        <f t="shared" ref="F152:CA152" si="73">SUM(F145:F151)</f>
        <v>0</v>
      </c>
      <c r="G152" s="52">
        <f t="shared" si="73"/>
        <v>0</v>
      </c>
      <c r="H152" s="52">
        <f t="shared" si="73"/>
        <v>0</v>
      </c>
      <c r="I152" s="52">
        <f t="shared" si="73"/>
        <v>0</v>
      </c>
      <c r="J152" s="52">
        <f t="shared" si="73"/>
        <v>0</v>
      </c>
      <c r="K152" s="52">
        <f t="shared" si="73"/>
        <v>0</v>
      </c>
      <c r="L152" s="52">
        <f t="shared" si="73"/>
        <v>0</v>
      </c>
      <c r="M152" s="52">
        <f t="shared" si="73"/>
        <v>0</v>
      </c>
      <c r="N152" s="52">
        <f t="shared" si="73"/>
        <v>0</v>
      </c>
      <c r="O152" s="52">
        <f t="shared" si="73"/>
        <v>0</v>
      </c>
      <c r="P152" s="52">
        <f t="shared" si="73"/>
        <v>0</v>
      </c>
      <c r="Q152" s="52">
        <f t="shared" si="73"/>
        <v>0</v>
      </c>
      <c r="R152" s="52">
        <f t="shared" si="73"/>
        <v>0</v>
      </c>
      <c r="S152" s="52">
        <f t="shared" si="73"/>
        <v>0</v>
      </c>
      <c r="T152" s="52">
        <f t="shared" si="73"/>
        <v>0</v>
      </c>
      <c r="U152" s="52">
        <f t="shared" si="73"/>
        <v>0</v>
      </c>
      <c r="V152" s="52">
        <f t="shared" si="73"/>
        <v>0</v>
      </c>
      <c r="W152" s="52">
        <f t="shared" si="73"/>
        <v>0</v>
      </c>
      <c r="X152" s="52">
        <f t="shared" si="73"/>
        <v>0</v>
      </c>
      <c r="Y152" s="52">
        <f t="shared" si="73"/>
        <v>0</v>
      </c>
      <c r="Z152" s="52">
        <f t="shared" si="73"/>
        <v>0</v>
      </c>
      <c r="AA152" s="52">
        <f t="shared" si="73"/>
        <v>0</v>
      </c>
      <c r="AB152" s="52">
        <f t="shared" si="73"/>
        <v>0</v>
      </c>
      <c r="AC152" s="52">
        <f t="shared" si="73"/>
        <v>0</v>
      </c>
      <c r="AD152" s="52">
        <f t="shared" si="73"/>
        <v>0</v>
      </c>
      <c r="AE152" s="52">
        <f t="shared" si="73"/>
        <v>0</v>
      </c>
      <c r="AF152" s="52">
        <f t="shared" si="73"/>
        <v>0</v>
      </c>
      <c r="AG152" s="52">
        <f t="shared" si="73"/>
        <v>0</v>
      </c>
      <c r="AH152" s="52">
        <f t="shared" si="73"/>
        <v>0</v>
      </c>
      <c r="AI152" s="52">
        <f t="shared" si="73"/>
        <v>0</v>
      </c>
      <c r="AJ152" s="52">
        <f t="shared" si="73"/>
        <v>0</v>
      </c>
      <c r="AK152" s="52">
        <f t="shared" si="73"/>
        <v>0</v>
      </c>
      <c r="AL152" s="52">
        <f t="shared" si="73"/>
        <v>0</v>
      </c>
      <c r="AM152" s="52">
        <f t="shared" si="73"/>
        <v>0</v>
      </c>
      <c r="AN152" s="52">
        <f t="shared" si="73"/>
        <v>0</v>
      </c>
      <c r="AO152" s="52">
        <f t="shared" si="73"/>
        <v>0</v>
      </c>
      <c r="AP152" s="52"/>
      <c r="AQ152" s="52">
        <f t="shared" si="73"/>
        <v>0</v>
      </c>
      <c r="AR152" s="52">
        <f t="shared" si="73"/>
        <v>0</v>
      </c>
      <c r="AS152" s="52">
        <f t="shared" si="73"/>
        <v>0</v>
      </c>
      <c r="AT152" s="52">
        <f t="shared" si="73"/>
        <v>0</v>
      </c>
      <c r="AU152" s="52">
        <f t="shared" si="73"/>
        <v>0</v>
      </c>
      <c r="AV152" s="52">
        <f t="shared" si="73"/>
        <v>0</v>
      </c>
      <c r="AW152" s="52">
        <f t="shared" si="73"/>
        <v>0</v>
      </c>
      <c r="AX152" s="52">
        <f t="shared" si="73"/>
        <v>0</v>
      </c>
      <c r="AY152" s="52">
        <f t="shared" si="73"/>
        <v>0</v>
      </c>
      <c r="AZ152" s="52">
        <f t="shared" si="73"/>
        <v>0</v>
      </c>
      <c r="BA152" s="52">
        <f t="shared" si="73"/>
        <v>0</v>
      </c>
      <c r="BB152" s="52">
        <f t="shared" si="73"/>
        <v>0</v>
      </c>
      <c r="BC152" s="52">
        <f t="shared" si="73"/>
        <v>0</v>
      </c>
      <c r="BD152" s="52">
        <f t="shared" si="73"/>
        <v>0</v>
      </c>
      <c r="BE152" s="52">
        <f t="shared" si="73"/>
        <v>0</v>
      </c>
      <c r="BF152" s="52">
        <f t="shared" si="73"/>
        <v>0</v>
      </c>
      <c r="BG152" s="52">
        <f t="shared" si="73"/>
        <v>0</v>
      </c>
      <c r="BH152" s="52">
        <f t="shared" si="73"/>
        <v>0</v>
      </c>
      <c r="BI152" s="52">
        <f t="shared" si="73"/>
        <v>0</v>
      </c>
      <c r="BJ152" s="52">
        <f t="shared" si="73"/>
        <v>0</v>
      </c>
      <c r="BK152" s="52">
        <f t="shared" si="73"/>
        <v>0</v>
      </c>
      <c r="BL152" s="52">
        <f t="shared" si="73"/>
        <v>0</v>
      </c>
      <c r="BM152" s="52">
        <f t="shared" si="73"/>
        <v>0</v>
      </c>
      <c r="BN152" s="52">
        <f t="shared" si="73"/>
        <v>0</v>
      </c>
      <c r="BO152" s="52">
        <f t="shared" si="73"/>
        <v>0</v>
      </c>
      <c r="BP152" s="52">
        <f t="shared" si="73"/>
        <v>0</v>
      </c>
      <c r="BQ152" s="52">
        <f t="shared" si="73"/>
        <v>0</v>
      </c>
      <c r="BR152" s="52">
        <f t="shared" si="73"/>
        <v>0</v>
      </c>
      <c r="BS152" s="52">
        <f t="shared" si="73"/>
        <v>0</v>
      </c>
      <c r="BT152" s="52">
        <f t="shared" si="73"/>
        <v>0</v>
      </c>
      <c r="BU152" s="52">
        <f t="shared" si="73"/>
        <v>0</v>
      </c>
      <c r="BV152" s="52">
        <f t="shared" si="73"/>
        <v>0</v>
      </c>
      <c r="BW152" s="52">
        <f t="shared" si="73"/>
        <v>0</v>
      </c>
      <c r="BX152" s="52">
        <f t="shared" si="73"/>
        <v>0</v>
      </c>
      <c r="BY152" s="52">
        <f t="shared" si="73"/>
        <v>0</v>
      </c>
      <c r="BZ152" s="52">
        <f t="shared" si="73"/>
        <v>0</v>
      </c>
      <c r="CA152" s="52">
        <f t="shared" si="73"/>
        <v>0</v>
      </c>
      <c r="CB152" s="52">
        <f t="shared" ref="CB152:CL152" si="74">SUM(CB145:CB151)</f>
        <v>0</v>
      </c>
      <c r="CC152" s="52">
        <f t="shared" si="74"/>
        <v>0</v>
      </c>
      <c r="CD152" s="52">
        <f t="shared" si="74"/>
        <v>0</v>
      </c>
      <c r="CE152" s="52">
        <f t="shared" si="74"/>
        <v>0</v>
      </c>
      <c r="CF152" s="52">
        <f t="shared" si="74"/>
        <v>0</v>
      </c>
      <c r="CG152" s="52">
        <f t="shared" si="74"/>
        <v>0</v>
      </c>
      <c r="CH152" s="52">
        <f t="shared" si="74"/>
        <v>0</v>
      </c>
      <c r="CI152" s="52">
        <f t="shared" si="74"/>
        <v>0</v>
      </c>
      <c r="CJ152" s="52">
        <f t="shared" si="74"/>
        <v>0</v>
      </c>
      <c r="CK152" s="52">
        <f t="shared" si="74"/>
        <v>0</v>
      </c>
      <c r="CL152" s="52">
        <f t="shared" si="74"/>
        <v>0</v>
      </c>
      <c r="CN152" s="44"/>
      <c r="CO152" s="44"/>
    </row>
    <row r="153" spans="1:93" ht="15" customHeight="1" outlineLevel="1" x14ac:dyDescent="0.25">
      <c r="A153" s="25">
        <f t="shared" si="67"/>
        <v>146</v>
      </c>
      <c r="B153" s="325" t="s">
        <v>207</v>
      </c>
      <c r="C153" s="325"/>
      <c r="D153" s="325"/>
      <c r="E153" s="52">
        <f>+E152+E144</f>
        <v>0</v>
      </c>
      <c r="F153" s="52">
        <f t="shared" ref="F153:CA153" si="75">+F152+F144</f>
        <v>0</v>
      </c>
      <c r="G153" s="52">
        <f t="shared" si="75"/>
        <v>0</v>
      </c>
      <c r="H153" s="52">
        <f t="shared" si="75"/>
        <v>0</v>
      </c>
      <c r="I153" s="52">
        <f t="shared" si="75"/>
        <v>0</v>
      </c>
      <c r="J153" s="52">
        <f t="shared" si="75"/>
        <v>0</v>
      </c>
      <c r="K153" s="52">
        <f t="shared" si="75"/>
        <v>0</v>
      </c>
      <c r="L153" s="52">
        <f t="shared" si="75"/>
        <v>0</v>
      </c>
      <c r="M153" s="52">
        <f t="shared" si="75"/>
        <v>0</v>
      </c>
      <c r="N153" s="52">
        <f t="shared" si="75"/>
        <v>0</v>
      </c>
      <c r="O153" s="52">
        <f t="shared" si="75"/>
        <v>0</v>
      </c>
      <c r="P153" s="52">
        <f t="shared" si="75"/>
        <v>0</v>
      </c>
      <c r="Q153" s="52">
        <f t="shared" si="75"/>
        <v>0</v>
      </c>
      <c r="R153" s="52">
        <f t="shared" si="75"/>
        <v>0</v>
      </c>
      <c r="S153" s="52">
        <f t="shared" si="75"/>
        <v>0</v>
      </c>
      <c r="T153" s="52">
        <f t="shared" si="75"/>
        <v>0</v>
      </c>
      <c r="U153" s="52">
        <f t="shared" si="75"/>
        <v>0</v>
      </c>
      <c r="V153" s="52">
        <f t="shared" si="75"/>
        <v>0</v>
      </c>
      <c r="W153" s="52">
        <f t="shared" si="75"/>
        <v>0</v>
      </c>
      <c r="X153" s="52">
        <f t="shared" si="75"/>
        <v>0</v>
      </c>
      <c r="Y153" s="52">
        <f t="shared" si="75"/>
        <v>0</v>
      </c>
      <c r="Z153" s="52">
        <f t="shared" si="75"/>
        <v>0</v>
      </c>
      <c r="AA153" s="52">
        <f t="shared" si="75"/>
        <v>0</v>
      </c>
      <c r="AB153" s="52">
        <f t="shared" si="75"/>
        <v>0</v>
      </c>
      <c r="AC153" s="52">
        <f t="shared" si="75"/>
        <v>0</v>
      </c>
      <c r="AD153" s="52">
        <f t="shared" si="75"/>
        <v>0</v>
      </c>
      <c r="AE153" s="52">
        <f t="shared" si="75"/>
        <v>0</v>
      </c>
      <c r="AF153" s="52">
        <f t="shared" si="75"/>
        <v>0</v>
      </c>
      <c r="AG153" s="52">
        <f t="shared" si="75"/>
        <v>0</v>
      </c>
      <c r="AH153" s="52">
        <f t="shared" si="75"/>
        <v>0</v>
      </c>
      <c r="AI153" s="52">
        <f t="shared" si="75"/>
        <v>0</v>
      </c>
      <c r="AJ153" s="52">
        <f t="shared" si="75"/>
        <v>0</v>
      </c>
      <c r="AK153" s="52">
        <f t="shared" si="75"/>
        <v>0</v>
      </c>
      <c r="AL153" s="52">
        <f t="shared" si="75"/>
        <v>0</v>
      </c>
      <c r="AM153" s="52">
        <f t="shared" si="75"/>
        <v>0</v>
      </c>
      <c r="AN153" s="52">
        <f t="shared" si="75"/>
        <v>0</v>
      </c>
      <c r="AO153" s="52">
        <f t="shared" si="75"/>
        <v>0</v>
      </c>
      <c r="AP153" s="52"/>
      <c r="AQ153" s="52">
        <f t="shared" si="75"/>
        <v>0</v>
      </c>
      <c r="AR153" s="52">
        <f t="shared" si="75"/>
        <v>0</v>
      </c>
      <c r="AS153" s="52">
        <f t="shared" si="75"/>
        <v>0</v>
      </c>
      <c r="AT153" s="52">
        <f t="shared" si="75"/>
        <v>0</v>
      </c>
      <c r="AU153" s="52">
        <f t="shared" si="75"/>
        <v>0</v>
      </c>
      <c r="AV153" s="52">
        <f t="shared" si="75"/>
        <v>0</v>
      </c>
      <c r="AW153" s="52">
        <f t="shared" si="75"/>
        <v>0</v>
      </c>
      <c r="AX153" s="52">
        <f t="shared" si="75"/>
        <v>0</v>
      </c>
      <c r="AY153" s="52">
        <f t="shared" si="75"/>
        <v>0</v>
      </c>
      <c r="AZ153" s="52">
        <f t="shared" si="75"/>
        <v>0</v>
      </c>
      <c r="BA153" s="52">
        <f t="shared" si="75"/>
        <v>0</v>
      </c>
      <c r="BB153" s="52">
        <f t="shared" si="75"/>
        <v>0</v>
      </c>
      <c r="BC153" s="52">
        <f t="shared" si="75"/>
        <v>0</v>
      </c>
      <c r="BD153" s="52">
        <f t="shared" si="75"/>
        <v>0</v>
      </c>
      <c r="BE153" s="52">
        <f t="shared" si="75"/>
        <v>0</v>
      </c>
      <c r="BF153" s="52">
        <f t="shared" si="75"/>
        <v>0</v>
      </c>
      <c r="BG153" s="52">
        <f t="shared" si="75"/>
        <v>0</v>
      </c>
      <c r="BH153" s="52">
        <f t="shared" si="75"/>
        <v>0</v>
      </c>
      <c r="BI153" s="52">
        <f t="shared" si="75"/>
        <v>0</v>
      </c>
      <c r="BJ153" s="52">
        <f t="shared" si="75"/>
        <v>0</v>
      </c>
      <c r="BK153" s="52">
        <f t="shared" si="75"/>
        <v>0</v>
      </c>
      <c r="BL153" s="52">
        <f t="shared" si="75"/>
        <v>0</v>
      </c>
      <c r="BM153" s="52">
        <f t="shared" si="75"/>
        <v>0</v>
      </c>
      <c r="BN153" s="52">
        <f t="shared" si="75"/>
        <v>0</v>
      </c>
      <c r="BO153" s="52">
        <f t="shared" si="75"/>
        <v>0</v>
      </c>
      <c r="BP153" s="52">
        <f t="shared" si="75"/>
        <v>0</v>
      </c>
      <c r="BQ153" s="52">
        <f t="shared" si="75"/>
        <v>0</v>
      </c>
      <c r="BR153" s="52">
        <f t="shared" si="75"/>
        <v>0</v>
      </c>
      <c r="BS153" s="52">
        <f t="shared" si="75"/>
        <v>0</v>
      </c>
      <c r="BT153" s="52">
        <f t="shared" si="75"/>
        <v>0</v>
      </c>
      <c r="BU153" s="52">
        <f t="shared" si="75"/>
        <v>0</v>
      </c>
      <c r="BV153" s="52">
        <f t="shared" si="75"/>
        <v>0</v>
      </c>
      <c r="BW153" s="52">
        <f t="shared" si="75"/>
        <v>0</v>
      </c>
      <c r="BX153" s="52">
        <f t="shared" si="75"/>
        <v>0</v>
      </c>
      <c r="BY153" s="52">
        <f t="shared" si="75"/>
        <v>0</v>
      </c>
      <c r="BZ153" s="52">
        <f t="shared" si="75"/>
        <v>0</v>
      </c>
      <c r="CA153" s="52">
        <f t="shared" si="75"/>
        <v>0</v>
      </c>
      <c r="CB153" s="52">
        <f t="shared" ref="CB153:CL153" si="76">+CB152+CB144</f>
        <v>0</v>
      </c>
      <c r="CC153" s="52">
        <f t="shared" si="76"/>
        <v>0</v>
      </c>
      <c r="CD153" s="52">
        <f t="shared" si="76"/>
        <v>0</v>
      </c>
      <c r="CE153" s="52">
        <f t="shared" si="76"/>
        <v>0</v>
      </c>
      <c r="CF153" s="52">
        <f t="shared" si="76"/>
        <v>0</v>
      </c>
      <c r="CG153" s="52">
        <f t="shared" si="76"/>
        <v>0</v>
      </c>
      <c r="CH153" s="52">
        <f t="shared" si="76"/>
        <v>0</v>
      </c>
      <c r="CI153" s="52">
        <f t="shared" si="76"/>
        <v>0</v>
      </c>
      <c r="CJ153" s="52">
        <f t="shared" si="76"/>
        <v>0</v>
      </c>
      <c r="CK153" s="52">
        <f t="shared" si="76"/>
        <v>0</v>
      </c>
      <c r="CL153" s="52">
        <f t="shared" si="76"/>
        <v>0</v>
      </c>
      <c r="CN153" s="44"/>
      <c r="CO153" s="44"/>
    </row>
    <row r="154" spans="1:93" ht="15" customHeight="1" outlineLevel="1" x14ac:dyDescent="0.25">
      <c r="A154" s="25">
        <f t="shared" si="67"/>
        <v>147</v>
      </c>
      <c r="B154" s="296" t="s">
        <v>208</v>
      </c>
      <c r="C154" s="66" t="s">
        <v>162</v>
      </c>
      <c r="D154" s="74">
        <v>870</v>
      </c>
      <c r="E154" s="43">
        <v>1548118.12</v>
      </c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0">
        <v>-51964.514395011822</v>
      </c>
      <c r="Q154" s="42"/>
      <c r="R154" s="42"/>
      <c r="S154" s="42"/>
      <c r="T154" s="42"/>
      <c r="U154" s="42"/>
      <c r="V154" s="42"/>
      <c r="W154" s="40">
        <v>74313.305493628606</v>
      </c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3">
        <f t="shared" ref="AU154:AU165" si="77">SUM(F154:AT154)</f>
        <v>22348.791098616784</v>
      </c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40">
        <v>8027.3373039715625</v>
      </c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>
        <f t="shared" ref="CJ154:CJ176" si="78">SUM(AV154:CI154)</f>
        <v>8027.3373039715625</v>
      </c>
      <c r="CK154" s="21">
        <f t="shared" ref="CK154:CK165" si="79">CJ154+AU154</f>
        <v>30376.128402588347</v>
      </c>
      <c r="CL154" s="21">
        <f t="shared" ref="CL154:CL165" si="80">CK154+E154</f>
        <v>1578494.2484025885</v>
      </c>
      <c r="CN154" s="44"/>
      <c r="CO154" s="44"/>
    </row>
    <row r="155" spans="1:93" ht="15" customHeight="1" outlineLevel="1" x14ac:dyDescent="0.25">
      <c r="A155" s="25">
        <f t="shared" si="67"/>
        <v>148</v>
      </c>
      <c r="B155" s="317"/>
      <c r="C155" s="57" t="s">
        <v>209</v>
      </c>
      <c r="D155" s="58">
        <v>871</v>
      </c>
      <c r="E155" s="43">
        <v>382768.04</v>
      </c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0">
        <v>-15484.70698532063</v>
      </c>
      <c r="Q155" s="42"/>
      <c r="R155" s="42"/>
      <c r="S155" s="42"/>
      <c r="T155" s="42"/>
      <c r="U155" s="42"/>
      <c r="V155" s="42"/>
      <c r="W155" s="40">
        <v>22144.337805837691</v>
      </c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3">
        <f t="shared" si="77"/>
        <v>6659.6308205170608</v>
      </c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40">
        <v>2392.0355548682905</v>
      </c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>
        <f t="shared" si="78"/>
        <v>2392.0355548682905</v>
      </c>
      <c r="CK155" s="21">
        <f t="shared" si="79"/>
        <v>9051.6663753853518</v>
      </c>
      <c r="CL155" s="21">
        <f t="shared" si="80"/>
        <v>391819.70637538534</v>
      </c>
      <c r="CN155" s="44"/>
      <c r="CO155" s="44"/>
    </row>
    <row r="156" spans="1:93" ht="15" customHeight="1" outlineLevel="1" x14ac:dyDescent="0.25">
      <c r="A156" s="25">
        <f t="shared" si="67"/>
        <v>149</v>
      </c>
      <c r="B156" s="317"/>
      <c r="C156" s="57" t="s">
        <v>198</v>
      </c>
      <c r="D156" s="58">
        <v>872</v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40"/>
      <c r="Q156" s="21"/>
      <c r="R156" s="21"/>
      <c r="S156" s="21"/>
      <c r="T156" s="21"/>
      <c r="U156" s="21"/>
      <c r="V156" s="21"/>
      <c r="W156" s="48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43">
        <f t="shared" si="77"/>
        <v>0</v>
      </c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48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>
        <f t="shared" si="78"/>
        <v>0</v>
      </c>
      <c r="CK156" s="21">
        <f t="shared" si="79"/>
        <v>0</v>
      </c>
      <c r="CL156" s="21">
        <f t="shared" si="80"/>
        <v>0</v>
      </c>
      <c r="CN156" s="44"/>
      <c r="CO156" s="44"/>
    </row>
    <row r="157" spans="1:93" ht="15" customHeight="1" outlineLevel="1" x14ac:dyDescent="0.25">
      <c r="A157" s="25">
        <f t="shared" si="67"/>
        <v>150</v>
      </c>
      <c r="B157" s="317"/>
      <c r="C157" s="57" t="s">
        <v>210</v>
      </c>
      <c r="D157" s="58">
        <v>873</v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40"/>
      <c r="Q157" s="21"/>
      <c r="R157" s="21"/>
      <c r="S157" s="21"/>
      <c r="T157" s="21"/>
      <c r="U157" s="21"/>
      <c r="V157" s="21"/>
      <c r="W157" s="48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43">
        <f t="shared" si="77"/>
        <v>0</v>
      </c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48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>
        <f t="shared" si="78"/>
        <v>0</v>
      </c>
      <c r="CK157" s="21">
        <f t="shared" si="79"/>
        <v>0</v>
      </c>
      <c r="CL157" s="21">
        <f t="shared" si="80"/>
        <v>0</v>
      </c>
      <c r="CN157" s="44"/>
      <c r="CO157" s="44"/>
    </row>
    <row r="158" spans="1:93" ht="15" customHeight="1" outlineLevel="1" x14ac:dyDescent="0.25">
      <c r="A158" s="25">
        <f t="shared" si="67"/>
        <v>151</v>
      </c>
      <c r="B158" s="317"/>
      <c r="C158" s="57" t="s">
        <v>211</v>
      </c>
      <c r="D158" s="58">
        <v>874</v>
      </c>
      <c r="E158" s="43">
        <v>20725863.5</v>
      </c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0">
        <v>-41511.502941650338</v>
      </c>
      <c r="Q158" s="42"/>
      <c r="R158" s="42"/>
      <c r="S158" s="42"/>
      <c r="T158" s="42"/>
      <c r="U158" s="42"/>
      <c r="V158" s="42"/>
      <c r="W158" s="40">
        <v>59364.684448944769</v>
      </c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3">
        <f t="shared" si="77"/>
        <v>17853.18150729443</v>
      </c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40">
        <v>6412.5844335691945</v>
      </c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>
        <f t="shared" si="78"/>
        <v>6412.5844335691945</v>
      </c>
      <c r="CK158" s="21">
        <f t="shared" si="79"/>
        <v>24265.765940863625</v>
      </c>
      <c r="CL158" s="21">
        <f t="shared" si="80"/>
        <v>20750129.265940864</v>
      </c>
      <c r="CN158" s="44"/>
      <c r="CO158" s="44"/>
    </row>
    <row r="159" spans="1:93" ht="15" customHeight="1" outlineLevel="1" x14ac:dyDescent="0.25">
      <c r="A159" s="25">
        <f t="shared" si="67"/>
        <v>152</v>
      </c>
      <c r="B159" s="317"/>
      <c r="C159" s="57" t="s">
        <v>212</v>
      </c>
      <c r="D159" s="58">
        <v>875</v>
      </c>
      <c r="E159" s="43">
        <v>1725127.87</v>
      </c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0">
        <v>-17737.052986508163</v>
      </c>
      <c r="Q159" s="42"/>
      <c r="R159" s="42"/>
      <c r="S159" s="42"/>
      <c r="T159" s="42"/>
      <c r="U159" s="42"/>
      <c r="V159" s="42"/>
      <c r="W159" s="40">
        <v>25365.368126476442</v>
      </c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3">
        <f t="shared" si="77"/>
        <v>7628.3151399682793</v>
      </c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40">
        <v>2739.971858849598</v>
      </c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>
        <f t="shared" si="78"/>
        <v>2739.971858849598</v>
      </c>
      <c r="CK159" s="21">
        <f t="shared" si="79"/>
        <v>10368.286998817877</v>
      </c>
      <c r="CL159" s="21">
        <f t="shared" si="80"/>
        <v>1735496.156998818</v>
      </c>
      <c r="CN159" s="44"/>
      <c r="CO159" s="44"/>
    </row>
    <row r="160" spans="1:93" ht="15" customHeight="1" outlineLevel="1" x14ac:dyDescent="0.25">
      <c r="A160" s="25">
        <f t="shared" si="67"/>
        <v>153</v>
      </c>
      <c r="B160" s="317"/>
      <c r="C160" s="57" t="s">
        <v>213</v>
      </c>
      <c r="D160" s="58">
        <v>876</v>
      </c>
      <c r="E160" s="43">
        <v>1108151.6100000001</v>
      </c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0">
        <v>-12938.493040116766</v>
      </c>
      <c r="Q160" s="42"/>
      <c r="R160" s="42"/>
      <c r="S160" s="42"/>
      <c r="T160" s="42"/>
      <c r="U160" s="42"/>
      <c r="V160" s="42"/>
      <c r="W160" s="40">
        <v>18503.053422350113</v>
      </c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3">
        <f t="shared" si="77"/>
        <v>5564.5603822333469</v>
      </c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40">
        <v>1998.7033275937952</v>
      </c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>
        <f t="shared" si="78"/>
        <v>1998.7033275937952</v>
      </c>
      <c r="CK160" s="21">
        <f t="shared" si="79"/>
        <v>7563.2637098271425</v>
      </c>
      <c r="CL160" s="21">
        <f t="shared" si="80"/>
        <v>1115714.8737098272</v>
      </c>
      <c r="CN160" s="44"/>
      <c r="CO160" s="44"/>
    </row>
    <row r="161" spans="1:93" ht="15" customHeight="1" outlineLevel="1" x14ac:dyDescent="0.25">
      <c r="A161" s="25">
        <f t="shared" si="67"/>
        <v>154</v>
      </c>
      <c r="B161" s="317"/>
      <c r="C161" s="57" t="s">
        <v>214</v>
      </c>
      <c r="D161" s="58">
        <v>877</v>
      </c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40"/>
      <c r="Q161" s="21"/>
      <c r="R161" s="21"/>
      <c r="S161" s="21"/>
      <c r="T161" s="21"/>
      <c r="U161" s="21"/>
      <c r="V161" s="21"/>
      <c r="W161" s="48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43">
        <f t="shared" si="77"/>
        <v>0</v>
      </c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48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>
        <f t="shared" si="78"/>
        <v>0</v>
      </c>
      <c r="CK161" s="21">
        <f t="shared" si="79"/>
        <v>0</v>
      </c>
      <c r="CL161" s="21">
        <f t="shared" si="80"/>
        <v>0</v>
      </c>
      <c r="CN161" s="44"/>
      <c r="CO161" s="44"/>
    </row>
    <row r="162" spans="1:93" ht="15" customHeight="1" outlineLevel="1" x14ac:dyDescent="0.25">
      <c r="A162" s="25">
        <f t="shared" si="67"/>
        <v>155</v>
      </c>
      <c r="B162" s="317"/>
      <c r="C162" s="57" t="s">
        <v>215</v>
      </c>
      <c r="D162" s="58">
        <v>878</v>
      </c>
      <c r="E162" s="43">
        <v>2382679.9</v>
      </c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0">
        <v>-23731.098033993308</v>
      </c>
      <c r="Q162" s="42"/>
      <c r="R162" s="42"/>
      <c r="S162" s="42"/>
      <c r="T162" s="42"/>
      <c r="U162" s="42"/>
      <c r="V162" s="42"/>
      <c r="W162" s="40">
        <v>33937.319696548133</v>
      </c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3">
        <f t="shared" si="77"/>
        <v>10206.221662554824</v>
      </c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40">
        <v>3665.9156874708888</v>
      </c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>
        <f t="shared" si="78"/>
        <v>3665.9156874708888</v>
      </c>
      <c r="CK162" s="21">
        <f t="shared" si="79"/>
        <v>13872.137350025714</v>
      </c>
      <c r="CL162" s="21">
        <f t="shared" si="80"/>
        <v>2396552.0373500255</v>
      </c>
      <c r="CN162" s="44"/>
      <c r="CO162" s="44"/>
    </row>
    <row r="163" spans="1:93" ht="15" customHeight="1" outlineLevel="1" x14ac:dyDescent="0.25">
      <c r="A163" s="25">
        <f t="shared" si="67"/>
        <v>156</v>
      </c>
      <c r="B163" s="317"/>
      <c r="C163" s="57" t="s">
        <v>216</v>
      </c>
      <c r="D163" s="58">
        <v>879</v>
      </c>
      <c r="E163" s="43">
        <v>2053332.07</v>
      </c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0">
        <v>-13178.429446039627</v>
      </c>
      <c r="Q163" s="42"/>
      <c r="R163" s="42"/>
      <c r="S163" s="42"/>
      <c r="T163" s="42"/>
      <c r="U163" s="42"/>
      <c r="V163" s="42"/>
      <c r="W163" s="40">
        <v>18846.181182514469</v>
      </c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3">
        <f t="shared" si="77"/>
        <v>5667.7517364748419</v>
      </c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40">
        <v>2035.7680530948251</v>
      </c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>
        <f t="shared" si="78"/>
        <v>2035.7680530948251</v>
      </c>
      <c r="CK163" s="21">
        <f t="shared" si="79"/>
        <v>7703.5197895696674</v>
      </c>
      <c r="CL163" s="21">
        <f t="shared" si="80"/>
        <v>2061035.5897895698</v>
      </c>
      <c r="CN163" s="44"/>
      <c r="CO163" s="44"/>
    </row>
    <row r="164" spans="1:93" ht="15" customHeight="1" outlineLevel="1" x14ac:dyDescent="0.25">
      <c r="A164" s="25">
        <f t="shared" si="67"/>
        <v>157</v>
      </c>
      <c r="B164" s="317"/>
      <c r="C164" s="57" t="s">
        <v>171</v>
      </c>
      <c r="D164" s="58">
        <v>880</v>
      </c>
      <c r="E164" s="43">
        <v>17237417.640000001</v>
      </c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0">
        <v>-362316.32465645438</v>
      </c>
      <c r="Q164" s="42"/>
      <c r="R164" s="42"/>
      <c r="S164" s="42"/>
      <c r="T164" s="42"/>
      <c r="U164" s="42"/>
      <c r="V164" s="42"/>
      <c r="W164" s="40">
        <v>518140.58176031773</v>
      </c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3">
        <f t="shared" si="77"/>
        <v>155824.25710386335</v>
      </c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40">
        <v>55969.643565683276</v>
      </c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>
        <f t="shared" si="78"/>
        <v>55969.643565683276</v>
      </c>
      <c r="CK164" s="21">
        <f t="shared" si="79"/>
        <v>211793.90066954662</v>
      </c>
      <c r="CL164" s="21">
        <f t="shared" si="80"/>
        <v>17449211.540669546</v>
      </c>
      <c r="CN164" s="44"/>
      <c r="CO164" s="44"/>
    </row>
    <row r="165" spans="1:93" ht="15" customHeight="1" outlineLevel="1" x14ac:dyDescent="0.25">
      <c r="A165" s="25">
        <f t="shared" si="67"/>
        <v>158</v>
      </c>
      <c r="B165" s="317"/>
      <c r="C165" s="57" t="s">
        <v>131</v>
      </c>
      <c r="D165" s="58">
        <v>881</v>
      </c>
      <c r="E165" s="43">
        <v>267983.5</v>
      </c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0">
        <v>-367.58416520213075</v>
      </c>
      <c r="Q165" s="42"/>
      <c r="R165" s="42"/>
      <c r="S165" s="42"/>
      <c r="T165" s="42"/>
      <c r="U165" s="42"/>
      <c r="V165" s="42"/>
      <c r="W165" s="40">
        <v>525.67400429529562</v>
      </c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3">
        <f t="shared" si="77"/>
        <v>158.08983909316487</v>
      </c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40">
        <v>56.783405291661033</v>
      </c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>
        <f t="shared" si="78"/>
        <v>56.783405291661033</v>
      </c>
      <c r="CK165" s="21">
        <f t="shared" si="79"/>
        <v>214.87324438482591</v>
      </c>
      <c r="CL165" s="21">
        <f t="shared" si="80"/>
        <v>268198.37324438483</v>
      </c>
      <c r="CN165" s="44"/>
      <c r="CO165" s="44"/>
    </row>
    <row r="166" spans="1:93" ht="15" customHeight="1" outlineLevel="1" x14ac:dyDescent="0.25">
      <c r="A166" s="25">
        <f t="shared" si="67"/>
        <v>159</v>
      </c>
      <c r="B166" s="317"/>
      <c r="C166" s="322" t="s">
        <v>217</v>
      </c>
      <c r="D166" s="323"/>
      <c r="E166" s="52">
        <f>SUM(E154:E165)</f>
        <v>47431442.25</v>
      </c>
      <c r="F166" s="52">
        <f t="shared" ref="F166:CA166" si="81">SUM(F154:F165)</f>
        <v>0</v>
      </c>
      <c r="G166" s="52">
        <f t="shared" si="81"/>
        <v>0</v>
      </c>
      <c r="H166" s="52">
        <f t="shared" si="81"/>
        <v>0</v>
      </c>
      <c r="I166" s="52">
        <f t="shared" si="81"/>
        <v>0</v>
      </c>
      <c r="J166" s="52">
        <f t="shared" si="81"/>
        <v>0</v>
      </c>
      <c r="K166" s="52">
        <f t="shared" si="81"/>
        <v>0</v>
      </c>
      <c r="L166" s="52">
        <f t="shared" si="81"/>
        <v>0</v>
      </c>
      <c r="M166" s="52">
        <f t="shared" si="81"/>
        <v>0</v>
      </c>
      <c r="N166" s="52">
        <f t="shared" si="81"/>
        <v>0</v>
      </c>
      <c r="O166" s="52">
        <f t="shared" si="81"/>
        <v>0</v>
      </c>
      <c r="P166" s="52">
        <f t="shared" si="81"/>
        <v>-539229.70665029716</v>
      </c>
      <c r="Q166" s="52">
        <f t="shared" si="81"/>
        <v>0</v>
      </c>
      <c r="R166" s="52">
        <f t="shared" si="81"/>
        <v>0</v>
      </c>
      <c r="S166" s="52">
        <f t="shared" si="81"/>
        <v>0</v>
      </c>
      <c r="T166" s="52">
        <f t="shared" si="81"/>
        <v>0</v>
      </c>
      <c r="U166" s="52">
        <f t="shared" si="81"/>
        <v>0</v>
      </c>
      <c r="V166" s="52">
        <f t="shared" si="81"/>
        <v>0</v>
      </c>
      <c r="W166" s="52">
        <f t="shared" si="81"/>
        <v>771140.50594091322</v>
      </c>
      <c r="X166" s="52">
        <f t="shared" si="81"/>
        <v>0</v>
      </c>
      <c r="Y166" s="52">
        <f t="shared" si="81"/>
        <v>0</v>
      </c>
      <c r="Z166" s="52">
        <f t="shared" si="81"/>
        <v>0</v>
      </c>
      <c r="AA166" s="52">
        <f t="shared" si="81"/>
        <v>0</v>
      </c>
      <c r="AB166" s="52">
        <f t="shared" si="81"/>
        <v>0</v>
      </c>
      <c r="AC166" s="52">
        <f t="shared" si="81"/>
        <v>0</v>
      </c>
      <c r="AD166" s="52">
        <f t="shared" si="81"/>
        <v>0</v>
      </c>
      <c r="AE166" s="52">
        <f t="shared" si="81"/>
        <v>0</v>
      </c>
      <c r="AF166" s="52">
        <f t="shared" si="81"/>
        <v>0</v>
      </c>
      <c r="AG166" s="52">
        <f t="shared" si="81"/>
        <v>0</v>
      </c>
      <c r="AH166" s="52">
        <f t="shared" si="81"/>
        <v>0</v>
      </c>
      <c r="AI166" s="52">
        <f t="shared" si="81"/>
        <v>0</v>
      </c>
      <c r="AJ166" s="52">
        <f t="shared" si="81"/>
        <v>0</v>
      </c>
      <c r="AK166" s="52">
        <f t="shared" si="81"/>
        <v>0</v>
      </c>
      <c r="AL166" s="52">
        <f t="shared" si="81"/>
        <v>0</v>
      </c>
      <c r="AM166" s="52">
        <f t="shared" si="81"/>
        <v>0</v>
      </c>
      <c r="AN166" s="52">
        <f t="shared" si="81"/>
        <v>0</v>
      </c>
      <c r="AO166" s="52">
        <f t="shared" si="81"/>
        <v>0</v>
      </c>
      <c r="AP166" s="52"/>
      <c r="AQ166" s="52">
        <f t="shared" si="81"/>
        <v>0</v>
      </c>
      <c r="AR166" s="52">
        <f t="shared" si="81"/>
        <v>0</v>
      </c>
      <c r="AS166" s="52">
        <f t="shared" si="81"/>
        <v>0</v>
      </c>
      <c r="AT166" s="52">
        <f t="shared" si="81"/>
        <v>0</v>
      </c>
      <c r="AU166" s="52">
        <f t="shared" si="81"/>
        <v>231910.79929061607</v>
      </c>
      <c r="AV166" s="52">
        <f t="shared" si="81"/>
        <v>0</v>
      </c>
      <c r="AW166" s="52">
        <f t="shared" si="81"/>
        <v>0</v>
      </c>
      <c r="AX166" s="52">
        <f t="shared" si="81"/>
        <v>0</v>
      </c>
      <c r="AY166" s="52">
        <f t="shared" si="81"/>
        <v>0</v>
      </c>
      <c r="AZ166" s="52">
        <f t="shared" si="81"/>
        <v>0</v>
      </c>
      <c r="BA166" s="52">
        <f t="shared" si="81"/>
        <v>0</v>
      </c>
      <c r="BB166" s="52">
        <f t="shared" si="81"/>
        <v>0</v>
      </c>
      <c r="BC166" s="52">
        <f t="shared" si="81"/>
        <v>0</v>
      </c>
      <c r="BD166" s="52">
        <f t="shared" si="81"/>
        <v>0</v>
      </c>
      <c r="BE166" s="52">
        <f t="shared" si="81"/>
        <v>0</v>
      </c>
      <c r="BF166" s="52">
        <f t="shared" si="81"/>
        <v>83298.743190393085</v>
      </c>
      <c r="BG166" s="52">
        <f t="shared" si="81"/>
        <v>0</v>
      </c>
      <c r="BH166" s="52">
        <f t="shared" si="81"/>
        <v>0</v>
      </c>
      <c r="BI166" s="52">
        <f t="shared" si="81"/>
        <v>0</v>
      </c>
      <c r="BJ166" s="52">
        <f t="shared" si="81"/>
        <v>0</v>
      </c>
      <c r="BK166" s="52">
        <f t="shared" si="81"/>
        <v>0</v>
      </c>
      <c r="BL166" s="52">
        <f t="shared" si="81"/>
        <v>0</v>
      </c>
      <c r="BM166" s="52">
        <f t="shared" si="81"/>
        <v>0</v>
      </c>
      <c r="BN166" s="52">
        <f t="shared" si="81"/>
        <v>0</v>
      </c>
      <c r="BO166" s="52">
        <f t="shared" si="81"/>
        <v>0</v>
      </c>
      <c r="BP166" s="52">
        <f t="shared" si="81"/>
        <v>0</v>
      </c>
      <c r="BQ166" s="52">
        <f t="shared" si="81"/>
        <v>0</v>
      </c>
      <c r="BR166" s="52">
        <f t="shared" si="81"/>
        <v>0</v>
      </c>
      <c r="BS166" s="52">
        <f t="shared" si="81"/>
        <v>0</v>
      </c>
      <c r="BT166" s="52">
        <f t="shared" si="81"/>
        <v>0</v>
      </c>
      <c r="BU166" s="52">
        <f t="shared" si="81"/>
        <v>0</v>
      </c>
      <c r="BV166" s="52">
        <f t="shared" si="81"/>
        <v>0</v>
      </c>
      <c r="BW166" s="52">
        <f t="shared" si="81"/>
        <v>0</v>
      </c>
      <c r="BX166" s="52">
        <f t="shared" si="81"/>
        <v>0</v>
      </c>
      <c r="BY166" s="52">
        <f t="shared" si="81"/>
        <v>0</v>
      </c>
      <c r="BZ166" s="52">
        <f t="shared" si="81"/>
        <v>0</v>
      </c>
      <c r="CA166" s="52">
        <f t="shared" si="81"/>
        <v>0</v>
      </c>
      <c r="CB166" s="52">
        <f t="shared" ref="CB166:CL166" si="82">SUM(CB154:CB165)</f>
        <v>0</v>
      </c>
      <c r="CC166" s="52">
        <f t="shared" si="82"/>
        <v>0</v>
      </c>
      <c r="CD166" s="52">
        <f t="shared" si="82"/>
        <v>0</v>
      </c>
      <c r="CE166" s="52">
        <f t="shared" si="82"/>
        <v>0</v>
      </c>
      <c r="CF166" s="52">
        <f t="shared" si="82"/>
        <v>0</v>
      </c>
      <c r="CG166" s="52">
        <f t="shared" si="82"/>
        <v>0</v>
      </c>
      <c r="CH166" s="52">
        <f t="shared" si="82"/>
        <v>0</v>
      </c>
      <c r="CI166" s="52">
        <f t="shared" si="82"/>
        <v>0</v>
      </c>
      <c r="CJ166" s="52">
        <f t="shared" si="82"/>
        <v>83298.743190393085</v>
      </c>
      <c r="CK166" s="52">
        <f t="shared" si="82"/>
        <v>315209.54248100915</v>
      </c>
      <c r="CL166" s="52">
        <f t="shared" si="82"/>
        <v>47746651.792481005</v>
      </c>
      <c r="CN166" s="44"/>
      <c r="CO166" s="44"/>
    </row>
    <row r="167" spans="1:93" ht="15" customHeight="1" outlineLevel="1" x14ac:dyDescent="0.25">
      <c r="A167" s="25">
        <f t="shared" si="67"/>
        <v>160</v>
      </c>
      <c r="B167" s="317"/>
      <c r="C167" s="57" t="s">
        <v>132</v>
      </c>
      <c r="D167" s="58">
        <v>885</v>
      </c>
      <c r="E167" s="43">
        <v>53643.23</v>
      </c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0">
        <v>-2129.5995222572546</v>
      </c>
      <c r="Q167" s="42"/>
      <c r="R167" s="42"/>
      <c r="S167" s="42"/>
      <c r="T167" s="42"/>
      <c r="U167" s="42"/>
      <c r="V167" s="42"/>
      <c r="W167" s="40">
        <v>3045.4932893932782</v>
      </c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3">
        <f t="shared" ref="AU167:AU176" si="83">SUM(F167:AT167)</f>
        <v>915.8937671360236</v>
      </c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40">
        <v>328.97476069124326</v>
      </c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>
        <f t="shared" si="78"/>
        <v>328.97476069124326</v>
      </c>
      <c r="CK167" s="21">
        <f t="shared" ref="CK167:CK176" si="84">CJ167+AU167</f>
        <v>1244.8685278272669</v>
      </c>
      <c r="CL167" s="21">
        <f t="shared" ref="CL167:CL176" si="85">CK167+E167</f>
        <v>54888.098527827271</v>
      </c>
      <c r="CN167" s="44"/>
      <c r="CO167" s="44"/>
    </row>
    <row r="168" spans="1:93" ht="15" customHeight="1" outlineLevel="1" x14ac:dyDescent="0.25">
      <c r="A168" s="25">
        <f t="shared" si="67"/>
        <v>161</v>
      </c>
      <c r="B168" s="317"/>
      <c r="C168" s="57" t="s">
        <v>133</v>
      </c>
      <c r="D168" s="58">
        <v>886</v>
      </c>
      <c r="E168" s="43">
        <v>153777.65</v>
      </c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0">
        <v>-235.79040168513592</v>
      </c>
      <c r="Q168" s="42"/>
      <c r="R168" s="42"/>
      <c r="S168" s="42"/>
      <c r="T168" s="42"/>
      <c r="U168" s="42"/>
      <c r="V168" s="42"/>
      <c r="W168" s="40">
        <v>337.19865098123415</v>
      </c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3">
        <f t="shared" si="83"/>
        <v>101.40824929609823</v>
      </c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40">
        <v>36.42426200652077</v>
      </c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>
        <f t="shared" si="78"/>
        <v>36.42426200652077</v>
      </c>
      <c r="CK168" s="21">
        <f t="shared" si="84"/>
        <v>137.832511302619</v>
      </c>
      <c r="CL168" s="21">
        <f t="shared" si="85"/>
        <v>153915.4825113026</v>
      </c>
      <c r="CN168" s="44"/>
      <c r="CO168" s="44"/>
    </row>
    <row r="169" spans="1:93" ht="15" customHeight="1" outlineLevel="1" x14ac:dyDescent="0.25">
      <c r="A169" s="25">
        <f t="shared" si="67"/>
        <v>162</v>
      </c>
      <c r="B169" s="317"/>
      <c r="C169" s="57" t="s">
        <v>204</v>
      </c>
      <c r="D169" s="58">
        <v>887</v>
      </c>
      <c r="E169" s="43">
        <v>8941458.6699999999</v>
      </c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0">
        <v>-84933.533281320095</v>
      </c>
      <c r="Q169" s="42"/>
      <c r="R169" s="42"/>
      <c r="S169" s="42"/>
      <c r="T169" s="42"/>
      <c r="U169" s="42"/>
      <c r="V169" s="42"/>
      <c r="W169" s="40">
        <v>121461.57197600765</v>
      </c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3">
        <f t="shared" si="83"/>
        <v>36528.038694687551</v>
      </c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40">
        <v>13120.30195999864</v>
      </c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>
        <f t="shared" si="78"/>
        <v>13120.30195999864</v>
      </c>
      <c r="CK169" s="21">
        <f t="shared" si="84"/>
        <v>49648.340654686195</v>
      </c>
      <c r="CL169" s="21">
        <f t="shared" si="85"/>
        <v>8991107.010654686</v>
      </c>
      <c r="CN169" s="44"/>
      <c r="CO169" s="44"/>
    </row>
    <row r="170" spans="1:93" ht="15" customHeight="1" outlineLevel="1" x14ac:dyDescent="0.25">
      <c r="A170" s="25">
        <f t="shared" si="67"/>
        <v>163</v>
      </c>
      <c r="B170" s="317"/>
      <c r="C170" s="57" t="s">
        <v>176</v>
      </c>
      <c r="D170" s="58">
        <v>888</v>
      </c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40"/>
      <c r="Q170" s="21"/>
      <c r="R170" s="21"/>
      <c r="S170" s="21"/>
      <c r="T170" s="21"/>
      <c r="U170" s="21"/>
      <c r="V170" s="21"/>
      <c r="W170" s="48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43">
        <f t="shared" si="83"/>
        <v>0</v>
      </c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48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>
        <f t="shared" si="78"/>
        <v>0</v>
      </c>
      <c r="CK170" s="21">
        <f t="shared" si="84"/>
        <v>0</v>
      </c>
      <c r="CL170" s="21">
        <f t="shared" si="85"/>
        <v>0</v>
      </c>
      <c r="CN170" s="44"/>
      <c r="CO170" s="44"/>
    </row>
    <row r="171" spans="1:93" ht="15" customHeight="1" outlineLevel="1" x14ac:dyDescent="0.25">
      <c r="A171" s="25">
        <f t="shared" si="67"/>
        <v>164</v>
      </c>
      <c r="B171" s="317"/>
      <c r="C171" s="57" t="s">
        <v>218</v>
      </c>
      <c r="D171" s="58">
        <v>889</v>
      </c>
      <c r="E171" s="43">
        <v>1007450.1</v>
      </c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0">
        <v>-5907.1826306834337</v>
      </c>
      <c r="Q171" s="42"/>
      <c r="R171" s="42"/>
      <c r="S171" s="42"/>
      <c r="T171" s="42"/>
      <c r="U171" s="42"/>
      <c r="V171" s="42"/>
      <c r="W171" s="40">
        <v>8447.7315443319803</v>
      </c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3">
        <f t="shared" si="83"/>
        <v>2540.5489136485467</v>
      </c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40">
        <v>912.52555796441402</v>
      </c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>
        <f t="shared" si="78"/>
        <v>912.52555796441402</v>
      </c>
      <c r="CK171" s="21">
        <f t="shared" si="84"/>
        <v>3453.0744716129607</v>
      </c>
      <c r="CL171" s="21">
        <f t="shared" si="85"/>
        <v>1010903.1744716129</v>
      </c>
      <c r="CN171" s="44"/>
      <c r="CO171" s="44"/>
    </row>
    <row r="172" spans="1:93" ht="15" customHeight="1" outlineLevel="1" x14ac:dyDescent="0.25">
      <c r="A172" s="25">
        <f t="shared" si="67"/>
        <v>165</v>
      </c>
      <c r="B172" s="317"/>
      <c r="C172" s="57" t="s">
        <v>219</v>
      </c>
      <c r="D172" s="58">
        <v>890</v>
      </c>
      <c r="E172" s="43">
        <v>167679.1</v>
      </c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0">
        <v>-1948.2779790454824</v>
      </c>
      <c r="Q172" s="42"/>
      <c r="R172" s="42"/>
      <c r="S172" s="42"/>
      <c r="T172" s="42"/>
      <c r="U172" s="42"/>
      <c r="V172" s="42"/>
      <c r="W172" s="40">
        <v>2786.1893511163903</v>
      </c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3">
        <f t="shared" si="83"/>
        <v>837.91137207090787</v>
      </c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40">
        <v>300.96470027244965</v>
      </c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>
        <f t="shared" si="78"/>
        <v>300.96470027244965</v>
      </c>
      <c r="CK172" s="21">
        <f t="shared" si="84"/>
        <v>1138.8760723433575</v>
      </c>
      <c r="CL172" s="21">
        <f t="shared" si="85"/>
        <v>168817.97607234336</v>
      </c>
      <c r="CN172" s="44"/>
      <c r="CO172" s="44"/>
    </row>
    <row r="173" spans="1:93" ht="15" customHeight="1" outlineLevel="1" x14ac:dyDescent="0.25">
      <c r="A173" s="25">
        <f t="shared" si="67"/>
        <v>166</v>
      </c>
      <c r="B173" s="317"/>
      <c r="C173" s="57" t="s">
        <v>220</v>
      </c>
      <c r="D173" s="58">
        <v>891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48"/>
      <c r="Q173" s="21"/>
      <c r="R173" s="21"/>
      <c r="S173" s="21"/>
      <c r="T173" s="21"/>
      <c r="U173" s="21"/>
      <c r="V173" s="21"/>
      <c r="W173" s="48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43">
        <f t="shared" si="83"/>
        <v>0</v>
      </c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48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>
        <f t="shared" si="78"/>
        <v>0</v>
      </c>
      <c r="CK173" s="21">
        <f t="shared" si="84"/>
        <v>0</v>
      </c>
      <c r="CL173" s="21">
        <f t="shared" si="85"/>
        <v>0</v>
      </c>
      <c r="CN173" s="44"/>
      <c r="CO173" s="44"/>
    </row>
    <row r="174" spans="1:93" ht="15" customHeight="1" outlineLevel="1" x14ac:dyDescent="0.25">
      <c r="A174" s="25">
        <f t="shared" si="67"/>
        <v>167</v>
      </c>
      <c r="B174" s="317"/>
      <c r="C174" s="57" t="s">
        <v>221</v>
      </c>
      <c r="D174" s="58">
        <v>892</v>
      </c>
      <c r="E174" s="43">
        <v>5388910.46</v>
      </c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0">
        <v>-12768.046742600996</v>
      </c>
      <c r="Q174" s="42"/>
      <c r="R174" s="42"/>
      <c r="S174" s="42"/>
      <c r="T174" s="42"/>
      <c r="U174" s="42"/>
      <c r="V174" s="42"/>
      <c r="W174" s="40">
        <v>18259.301932992144</v>
      </c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3">
        <f t="shared" si="83"/>
        <v>5491.2551903911481</v>
      </c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40">
        <v>1972.3732456464966</v>
      </c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>
        <f t="shared" si="78"/>
        <v>1972.3732456464966</v>
      </c>
      <c r="CK174" s="21">
        <f t="shared" si="84"/>
        <v>7463.6284360376449</v>
      </c>
      <c r="CL174" s="21">
        <f t="shared" si="85"/>
        <v>5396374.0884360373</v>
      </c>
      <c r="CN174" s="44"/>
      <c r="CO174" s="44"/>
    </row>
    <row r="175" spans="1:93" ht="15" customHeight="1" outlineLevel="1" x14ac:dyDescent="0.25">
      <c r="A175" s="25">
        <f t="shared" si="67"/>
        <v>168</v>
      </c>
      <c r="B175" s="317"/>
      <c r="C175" s="57" t="s">
        <v>222</v>
      </c>
      <c r="D175" s="58">
        <v>893</v>
      </c>
      <c r="E175" s="43">
        <v>531684.80000000005</v>
      </c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0">
        <v>-14869.858286913972</v>
      </c>
      <c r="Q175" s="42"/>
      <c r="R175" s="42"/>
      <c r="S175" s="42"/>
      <c r="T175" s="42"/>
      <c r="U175" s="42"/>
      <c r="V175" s="42"/>
      <c r="W175" s="40">
        <v>21265.056248239998</v>
      </c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3">
        <f t="shared" si="83"/>
        <v>6395.1979613260264</v>
      </c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40">
        <v>2297.0553948402408</v>
      </c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>
        <f t="shared" si="78"/>
        <v>2297.0553948402408</v>
      </c>
      <c r="CK175" s="21">
        <f t="shared" si="84"/>
        <v>8692.2533561662676</v>
      </c>
      <c r="CL175" s="21">
        <f t="shared" si="85"/>
        <v>540377.05335616635</v>
      </c>
      <c r="CN175" s="44"/>
      <c r="CO175" s="44"/>
    </row>
    <row r="176" spans="1:93" ht="15" customHeight="1" outlineLevel="1" x14ac:dyDescent="0.25">
      <c r="A176" s="25">
        <f t="shared" si="67"/>
        <v>169</v>
      </c>
      <c r="B176" s="317"/>
      <c r="C176" s="57" t="s">
        <v>179</v>
      </c>
      <c r="D176" s="58">
        <v>894</v>
      </c>
      <c r="E176" s="43">
        <v>382474.36</v>
      </c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0">
        <v>-1597.9709907898673</v>
      </c>
      <c r="Q176" s="42"/>
      <c r="R176" s="42"/>
      <c r="S176" s="42"/>
      <c r="T176" s="42"/>
      <c r="U176" s="42"/>
      <c r="V176" s="42"/>
      <c r="W176" s="40">
        <v>2285.2230563694625</v>
      </c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3">
        <f t="shared" si="83"/>
        <v>687.25206557959518</v>
      </c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40">
        <v>246.85022643573933</v>
      </c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>
        <f t="shared" si="78"/>
        <v>246.85022643573933</v>
      </c>
      <c r="CK176" s="21">
        <f t="shared" si="84"/>
        <v>934.10229201533457</v>
      </c>
      <c r="CL176" s="21">
        <f t="shared" si="85"/>
        <v>383408.46229201532</v>
      </c>
      <c r="CN176" s="44"/>
      <c r="CO176" s="44"/>
    </row>
    <row r="177" spans="1:93" ht="15" customHeight="1" outlineLevel="1" x14ac:dyDescent="0.25">
      <c r="A177" s="25">
        <f t="shared" si="67"/>
        <v>170</v>
      </c>
      <c r="B177" s="318"/>
      <c r="C177" s="322" t="s">
        <v>223</v>
      </c>
      <c r="D177" s="323"/>
      <c r="E177" s="52">
        <f>SUM(E167:E176)</f>
        <v>16627078.370000001</v>
      </c>
      <c r="F177" s="52">
        <f t="shared" ref="F177:CA177" si="86">SUM(F167:F176)</f>
        <v>0</v>
      </c>
      <c r="G177" s="52">
        <f t="shared" si="86"/>
        <v>0</v>
      </c>
      <c r="H177" s="52">
        <f t="shared" si="86"/>
        <v>0</v>
      </c>
      <c r="I177" s="52">
        <f t="shared" si="86"/>
        <v>0</v>
      </c>
      <c r="J177" s="52">
        <f t="shared" si="86"/>
        <v>0</v>
      </c>
      <c r="K177" s="52">
        <f t="shared" si="86"/>
        <v>0</v>
      </c>
      <c r="L177" s="52">
        <f t="shared" si="86"/>
        <v>0</v>
      </c>
      <c r="M177" s="52">
        <f t="shared" si="86"/>
        <v>0</v>
      </c>
      <c r="N177" s="52">
        <f t="shared" si="86"/>
        <v>0</v>
      </c>
      <c r="O177" s="52">
        <f t="shared" si="86"/>
        <v>0</v>
      </c>
      <c r="P177" s="52">
        <f t="shared" si="86"/>
        <v>-124390.25983529624</v>
      </c>
      <c r="Q177" s="52">
        <f t="shared" si="86"/>
        <v>0</v>
      </c>
      <c r="R177" s="52">
        <f t="shared" si="86"/>
        <v>0</v>
      </c>
      <c r="S177" s="52">
        <f t="shared" si="86"/>
        <v>0</v>
      </c>
      <c r="T177" s="52">
        <f t="shared" si="86"/>
        <v>0</v>
      </c>
      <c r="U177" s="52">
        <f t="shared" si="86"/>
        <v>0</v>
      </c>
      <c r="V177" s="52">
        <f t="shared" si="86"/>
        <v>0</v>
      </c>
      <c r="W177" s="52">
        <f t="shared" si="86"/>
        <v>177887.76604943213</v>
      </c>
      <c r="X177" s="52">
        <f t="shared" si="86"/>
        <v>0</v>
      </c>
      <c r="Y177" s="52">
        <f t="shared" si="86"/>
        <v>0</v>
      </c>
      <c r="Z177" s="52">
        <f t="shared" si="86"/>
        <v>0</v>
      </c>
      <c r="AA177" s="52">
        <f t="shared" si="86"/>
        <v>0</v>
      </c>
      <c r="AB177" s="52">
        <f t="shared" si="86"/>
        <v>0</v>
      </c>
      <c r="AC177" s="52">
        <f t="shared" si="86"/>
        <v>0</v>
      </c>
      <c r="AD177" s="52">
        <f t="shared" si="86"/>
        <v>0</v>
      </c>
      <c r="AE177" s="52">
        <f t="shared" si="86"/>
        <v>0</v>
      </c>
      <c r="AF177" s="52">
        <f t="shared" si="86"/>
        <v>0</v>
      </c>
      <c r="AG177" s="52">
        <f t="shared" si="86"/>
        <v>0</v>
      </c>
      <c r="AH177" s="52">
        <f t="shared" si="86"/>
        <v>0</v>
      </c>
      <c r="AI177" s="52">
        <f t="shared" si="86"/>
        <v>0</v>
      </c>
      <c r="AJ177" s="52">
        <f t="shared" si="86"/>
        <v>0</v>
      </c>
      <c r="AK177" s="52">
        <f t="shared" si="86"/>
        <v>0</v>
      </c>
      <c r="AL177" s="52">
        <f t="shared" si="86"/>
        <v>0</v>
      </c>
      <c r="AM177" s="52">
        <f t="shared" si="86"/>
        <v>0</v>
      </c>
      <c r="AN177" s="52">
        <f t="shared" si="86"/>
        <v>0</v>
      </c>
      <c r="AO177" s="52">
        <f t="shared" si="86"/>
        <v>0</v>
      </c>
      <c r="AP177" s="52"/>
      <c r="AQ177" s="52">
        <f t="shared" si="86"/>
        <v>0</v>
      </c>
      <c r="AR177" s="52">
        <f t="shared" si="86"/>
        <v>0</v>
      </c>
      <c r="AS177" s="52">
        <f t="shared" si="86"/>
        <v>0</v>
      </c>
      <c r="AT177" s="52">
        <f t="shared" si="86"/>
        <v>0</v>
      </c>
      <c r="AU177" s="52">
        <f t="shared" si="86"/>
        <v>53497.506214135901</v>
      </c>
      <c r="AV177" s="52">
        <f t="shared" si="86"/>
        <v>0</v>
      </c>
      <c r="AW177" s="52">
        <f t="shared" si="86"/>
        <v>0</v>
      </c>
      <c r="AX177" s="52">
        <f t="shared" si="86"/>
        <v>0</v>
      </c>
      <c r="AY177" s="52">
        <f t="shared" si="86"/>
        <v>0</v>
      </c>
      <c r="AZ177" s="52">
        <f t="shared" si="86"/>
        <v>0</v>
      </c>
      <c r="BA177" s="52">
        <f t="shared" si="86"/>
        <v>0</v>
      </c>
      <c r="BB177" s="52">
        <f t="shared" si="86"/>
        <v>0</v>
      </c>
      <c r="BC177" s="52">
        <f t="shared" si="86"/>
        <v>0</v>
      </c>
      <c r="BD177" s="52">
        <f t="shared" si="86"/>
        <v>0</v>
      </c>
      <c r="BE177" s="52">
        <f t="shared" si="86"/>
        <v>0</v>
      </c>
      <c r="BF177" s="52">
        <f t="shared" si="86"/>
        <v>19215.470107855745</v>
      </c>
      <c r="BG177" s="52">
        <f t="shared" si="86"/>
        <v>0</v>
      </c>
      <c r="BH177" s="52">
        <f t="shared" si="86"/>
        <v>0</v>
      </c>
      <c r="BI177" s="52">
        <f t="shared" si="86"/>
        <v>0</v>
      </c>
      <c r="BJ177" s="52">
        <f t="shared" si="86"/>
        <v>0</v>
      </c>
      <c r="BK177" s="52">
        <f t="shared" si="86"/>
        <v>0</v>
      </c>
      <c r="BL177" s="52">
        <f t="shared" si="86"/>
        <v>0</v>
      </c>
      <c r="BM177" s="52">
        <f t="shared" si="86"/>
        <v>0</v>
      </c>
      <c r="BN177" s="52">
        <f t="shared" si="86"/>
        <v>0</v>
      </c>
      <c r="BO177" s="52">
        <f t="shared" si="86"/>
        <v>0</v>
      </c>
      <c r="BP177" s="52">
        <f t="shared" si="86"/>
        <v>0</v>
      </c>
      <c r="BQ177" s="52">
        <f t="shared" si="86"/>
        <v>0</v>
      </c>
      <c r="BR177" s="52">
        <f t="shared" si="86"/>
        <v>0</v>
      </c>
      <c r="BS177" s="52">
        <f t="shared" si="86"/>
        <v>0</v>
      </c>
      <c r="BT177" s="52">
        <f t="shared" si="86"/>
        <v>0</v>
      </c>
      <c r="BU177" s="52">
        <f t="shared" si="86"/>
        <v>0</v>
      </c>
      <c r="BV177" s="52">
        <f t="shared" si="86"/>
        <v>0</v>
      </c>
      <c r="BW177" s="52">
        <f t="shared" si="86"/>
        <v>0</v>
      </c>
      <c r="BX177" s="52">
        <f t="shared" si="86"/>
        <v>0</v>
      </c>
      <c r="BY177" s="52">
        <f t="shared" si="86"/>
        <v>0</v>
      </c>
      <c r="BZ177" s="52">
        <f t="shared" si="86"/>
        <v>0</v>
      </c>
      <c r="CA177" s="52">
        <f t="shared" si="86"/>
        <v>0</v>
      </c>
      <c r="CB177" s="52">
        <f t="shared" ref="CB177:CL177" si="87">SUM(CB167:CB176)</f>
        <v>0</v>
      </c>
      <c r="CC177" s="52">
        <f t="shared" si="87"/>
        <v>0</v>
      </c>
      <c r="CD177" s="52">
        <f t="shared" si="87"/>
        <v>0</v>
      </c>
      <c r="CE177" s="52">
        <f t="shared" si="87"/>
        <v>0</v>
      </c>
      <c r="CF177" s="52">
        <f t="shared" si="87"/>
        <v>0</v>
      </c>
      <c r="CG177" s="52">
        <f t="shared" si="87"/>
        <v>0</v>
      </c>
      <c r="CH177" s="52">
        <f t="shared" si="87"/>
        <v>0</v>
      </c>
      <c r="CI177" s="52">
        <f t="shared" si="87"/>
        <v>0</v>
      </c>
      <c r="CJ177" s="52">
        <f t="shared" si="87"/>
        <v>19215.470107855745</v>
      </c>
      <c r="CK177" s="52">
        <f t="shared" si="87"/>
        <v>72712.976321991649</v>
      </c>
      <c r="CL177" s="52">
        <f t="shared" si="87"/>
        <v>16699791.346321993</v>
      </c>
      <c r="CN177" s="44"/>
      <c r="CO177" s="44"/>
    </row>
    <row r="178" spans="1:93" outlineLevel="1" x14ac:dyDescent="0.25">
      <c r="A178" s="25">
        <f t="shared" si="67"/>
        <v>171</v>
      </c>
      <c r="B178" s="288" t="s">
        <v>224</v>
      </c>
      <c r="C178" s="289"/>
      <c r="D178" s="290"/>
      <c r="E178" s="52">
        <f>+E177+E166</f>
        <v>64058520.620000005</v>
      </c>
      <c r="F178" s="52">
        <f t="shared" ref="F178:CA178" si="88">+F177+F166</f>
        <v>0</v>
      </c>
      <c r="G178" s="52">
        <f t="shared" si="88"/>
        <v>0</v>
      </c>
      <c r="H178" s="52">
        <f t="shared" si="88"/>
        <v>0</v>
      </c>
      <c r="I178" s="52">
        <f t="shared" si="88"/>
        <v>0</v>
      </c>
      <c r="J178" s="52">
        <f t="shared" si="88"/>
        <v>0</v>
      </c>
      <c r="K178" s="52">
        <f t="shared" si="88"/>
        <v>0</v>
      </c>
      <c r="L178" s="52">
        <f t="shared" si="88"/>
        <v>0</v>
      </c>
      <c r="M178" s="52">
        <f t="shared" si="88"/>
        <v>0</v>
      </c>
      <c r="N178" s="52">
        <f t="shared" si="88"/>
        <v>0</v>
      </c>
      <c r="O178" s="52">
        <f t="shared" si="88"/>
        <v>0</v>
      </c>
      <c r="P178" s="52">
        <f t="shared" si="88"/>
        <v>-663619.96648559335</v>
      </c>
      <c r="Q178" s="52">
        <f t="shared" si="88"/>
        <v>0</v>
      </c>
      <c r="R178" s="52">
        <f t="shared" si="88"/>
        <v>0</v>
      </c>
      <c r="S178" s="52">
        <f t="shared" si="88"/>
        <v>0</v>
      </c>
      <c r="T178" s="52">
        <f t="shared" si="88"/>
        <v>0</v>
      </c>
      <c r="U178" s="52">
        <f t="shared" si="88"/>
        <v>0</v>
      </c>
      <c r="V178" s="52">
        <f t="shared" si="88"/>
        <v>0</v>
      </c>
      <c r="W178" s="52">
        <f t="shared" si="88"/>
        <v>949028.27199034533</v>
      </c>
      <c r="X178" s="52">
        <f t="shared" si="88"/>
        <v>0</v>
      </c>
      <c r="Y178" s="52">
        <f t="shared" si="88"/>
        <v>0</v>
      </c>
      <c r="Z178" s="52">
        <f t="shared" si="88"/>
        <v>0</v>
      </c>
      <c r="AA178" s="52">
        <f t="shared" si="88"/>
        <v>0</v>
      </c>
      <c r="AB178" s="52">
        <f t="shared" si="88"/>
        <v>0</v>
      </c>
      <c r="AC178" s="52">
        <f t="shared" si="88"/>
        <v>0</v>
      </c>
      <c r="AD178" s="52">
        <f t="shared" si="88"/>
        <v>0</v>
      </c>
      <c r="AE178" s="52">
        <f t="shared" si="88"/>
        <v>0</v>
      </c>
      <c r="AF178" s="52">
        <f t="shared" si="88"/>
        <v>0</v>
      </c>
      <c r="AG178" s="52">
        <f t="shared" si="88"/>
        <v>0</v>
      </c>
      <c r="AH178" s="52">
        <f t="shared" si="88"/>
        <v>0</v>
      </c>
      <c r="AI178" s="52">
        <f t="shared" si="88"/>
        <v>0</v>
      </c>
      <c r="AJ178" s="52">
        <f t="shared" si="88"/>
        <v>0</v>
      </c>
      <c r="AK178" s="52">
        <f t="shared" si="88"/>
        <v>0</v>
      </c>
      <c r="AL178" s="52">
        <f t="shared" si="88"/>
        <v>0</v>
      </c>
      <c r="AM178" s="52">
        <f t="shared" si="88"/>
        <v>0</v>
      </c>
      <c r="AN178" s="52">
        <f t="shared" si="88"/>
        <v>0</v>
      </c>
      <c r="AO178" s="52">
        <f t="shared" si="88"/>
        <v>0</v>
      </c>
      <c r="AP178" s="52"/>
      <c r="AQ178" s="52">
        <f t="shared" si="88"/>
        <v>0</v>
      </c>
      <c r="AR178" s="52">
        <f t="shared" si="88"/>
        <v>0</v>
      </c>
      <c r="AS178" s="52">
        <f t="shared" si="88"/>
        <v>0</v>
      </c>
      <c r="AT178" s="52">
        <f t="shared" si="88"/>
        <v>0</v>
      </c>
      <c r="AU178" s="52">
        <f>+AU177+AU166</f>
        <v>285408.30550475197</v>
      </c>
      <c r="AV178" s="52">
        <f t="shared" si="88"/>
        <v>0</v>
      </c>
      <c r="AW178" s="52">
        <f t="shared" si="88"/>
        <v>0</v>
      </c>
      <c r="AX178" s="52">
        <f t="shared" si="88"/>
        <v>0</v>
      </c>
      <c r="AY178" s="52">
        <f t="shared" si="88"/>
        <v>0</v>
      </c>
      <c r="AZ178" s="52">
        <f t="shared" si="88"/>
        <v>0</v>
      </c>
      <c r="BA178" s="52">
        <f t="shared" si="88"/>
        <v>0</v>
      </c>
      <c r="BB178" s="52">
        <f t="shared" si="88"/>
        <v>0</v>
      </c>
      <c r="BC178" s="52">
        <f t="shared" si="88"/>
        <v>0</v>
      </c>
      <c r="BD178" s="52">
        <f t="shared" si="88"/>
        <v>0</v>
      </c>
      <c r="BE178" s="52">
        <f t="shared" si="88"/>
        <v>0</v>
      </c>
      <c r="BF178" s="52">
        <f t="shared" si="88"/>
        <v>102514.21329824883</v>
      </c>
      <c r="BG178" s="52">
        <f t="shared" si="88"/>
        <v>0</v>
      </c>
      <c r="BH178" s="52">
        <f t="shared" si="88"/>
        <v>0</v>
      </c>
      <c r="BI178" s="52">
        <f t="shared" si="88"/>
        <v>0</v>
      </c>
      <c r="BJ178" s="52">
        <f t="shared" si="88"/>
        <v>0</v>
      </c>
      <c r="BK178" s="52">
        <f t="shared" si="88"/>
        <v>0</v>
      </c>
      <c r="BL178" s="52">
        <f t="shared" si="88"/>
        <v>0</v>
      </c>
      <c r="BM178" s="52">
        <f t="shared" si="88"/>
        <v>0</v>
      </c>
      <c r="BN178" s="52">
        <f t="shared" si="88"/>
        <v>0</v>
      </c>
      <c r="BO178" s="52">
        <f t="shared" si="88"/>
        <v>0</v>
      </c>
      <c r="BP178" s="52">
        <f t="shared" si="88"/>
        <v>0</v>
      </c>
      <c r="BQ178" s="52">
        <f t="shared" si="88"/>
        <v>0</v>
      </c>
      <c r="BR178" s="52">
        <f t="shared" si="88"/>
        <v>0</v>
      </c>
      <c r="BS178" s="52">
        <f t="shared" si="88"/>
        <v>0</v>
      </c>
      <c r="BT178" s="52">
        <f t="shared" si="88"/>
        <v>0</v>
      </c>
      <c r="BU178" s="52">
        <f t="shared" si="88"/>
        <v>0</v>
      </c>
      <c r="BV178" s="52">
        <f t="shared" si="88"/>
        <v>0</v>
      </c>
      <c r="BW178" s="52">
        <f t="shared" si="88"/>
        <v>0</v>
      </c>
      <c r="BX178" s="52">
        <f t="shared" si="88"/>
        <v>0</v>
      </c>
      <c r="BY178" s="52">
        <f t="shared" si="88"/>
        <v>0</v>
      </c>
      <c r="BZ178" s="52">
        <f t="shared" si="88"/>
        <v>0</v>
      </c>
      <c r="CA178" s="52">
        <f t="shared" si="88"/>
        <v>0</v>
      </c>
      <c r="CB178" s="52">
        <f t="shared" ref="CB178:CL178" si="89">+CB177+CB166</f>
        <v>0</v>
      </c>
      <c r="CC178" s="52">
        <f t="shared" si="89"/>
        <v>0</v>
      </c>
      <c r="CD178" s="52">
        <f t="shared" si="89"/>
        <v>0</v>
      </c>
      <c r="CE178" s="52">
        <f t="shared" si="89"/>
        <v>0</v>
      </c>
      <c r="CF178" s="52">
        <f t="shared" si="89"/>
        <v>0</v>
      </c>
      <c r="CG178" s="52">
        <f t="shared" si="89"/>
        <v>0</v>
      </c>
      <c r="CH178" s="52">
        <f t="shared" si="89"/>
        <v>0</v>
      </c>
      <c r="CI178" s="52">
        <f t="shared" si="89"/>
        <v>0</v>
      </c>
      <c r="CJ178" s="52">
        <f t="shared" si="89"/>
        <v>102514.21329824883</v>
      </c>
      <c r="CK178" s="52">
        <f t="shared" si="89"/>
        <v>387922.5188030008</v>
      </c>
      <c r="CL178" s="52">
        <f t="shared" si="89"/>
        <v>64446443.138802998</v>
      </c>
      <c r="CN178" s="44"/>
      <c r="CO178" s="44"/>
    </row>
    <row r="179" spans="1:93" outlineLevel="1" x14ac:dyDescent="0.25">
      <c r="A179" s="25">
        <f t="shared" si="67"/>
        <v>172</v>
      </c>
      <c r="B179" s="296" t="s">
        <v>225</v>
      </c>
      <c r="C179" s="75" t="s">
        <v>226</v>
      </c>
      <c r="D179" s="58">
        <v>901</v>
      </c>
      <c r="E179" s="43">
        <v>99520.92</v>
      </c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0">
        <v>-4711.1770145380815</v>
      </c>
      <c r="Q179" s="42"/>
      <c r="R179" s="42"/>
      <c r="S179" s="42"/>
      <c r="T179" s="42"/>
      <c r="U179" s="42"/>
      <c r="V179" s="42"/>
      <c r="W179" s="40">
        <v>6035.9097806937452</v>
      </c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3">
        <f>SUM(F179:AT179)</f>
        <v>1324.7327661556637</v>
      </c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40">
        <v>721.18858914488351</v>
      </c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>
        <f t="shared" ref="CJ179:CJ242" si="90">SUM(AV179:CI179)</f>
        <v>721.18858914488351</v>
      </c>
      <c r="CK179" s="21">
        <f t="shared" ref="CK179:CK183" si="91">CJ179+AU179</f>
        <v>2045.9213553005472</v>
      </c>
      <c r="CL179" s="21">
        <f>CK179+E179</f>
        <v>101566.84135530055</v>
      </c>
      <c r="CN179" s="44"/>
      <c r="CO179" s="44"/>
    </row>
    <row r="180" spans="1:93" outlineLevel="1" x14ac:dyDescent="0.25">
      <c r="A180" s="25">
        <f t="shared" si="67"/>
        <v>173</v>
      </c>
      <c r="B180" s="297"/>
      <c r="C180" s="75" t="s">
        <v>227</v>
      </c>
      <c r="D180" s="58">
        <v>902</v>
      </c>
      <c r="E180" s="43">
        <v>9964387.7300000004</v>
      </c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0">
        <v>-4071.7066275790894</v>
      </c>
      <c r="Q180" s="42"/>
      <c r="R180" s="42"/>
      <c r="S180" s="42"/>
      <c r="T180" s="42"/>
      <c r="U180" s="42"/>
      <c r="V180" s="42"/>
      <c r="W180" s="40">
        <v>5216.6271362083025</v>
      </c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3">
        <f>SUM(F180:AT180)</f>
        <v>1144.9205086292131</v>
      </c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40">
        <v>623.29824353745892</v>
      </c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>
        <f t="shared" si="90"/>
        <v>623.29824353745892</v>
      </c>
      <c r="CK180" s="21">
        <f t="shared" si="91"/>
        <v>1768.2187521666719</v>
      </c>
      <c r="CL180" s="21">
        <f>CK180+E180</f>
        <v>9966155.9487521667</v>
      </c>
      <c r="CN180" s="44"/>
      <c r="CO180" s="44"/>
    </row>
    <row r="181" spans="1:93" outlineLevel="1" x14ac:dyDescent="0.25">
      <c r="A181" s="25">
        <f t="shared" si="67"/>
        <v>174</v>
      </c>
      <c r="B181" s="297"/>
      <c r="C181" s="75" t="s">
        <v>228</v>
      </c>
      <c r="D181" s="58">
        <v>903</v>
      </c>
      <c r="E181" s="43">
        <v>11728690.210000001</v>
      </c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0">
        <v>-140958.25159108412</v>
      </c>
      <c r="Q181" s="42"/>
      <c r="R181" s="43">
        <v>30503.742766919091</v>
      </c>
      <c r="S181" s="42"/>
      <c r="T181" s="42"/>
      <c r="U181" s="42"/>
      <c r="V181" s="42"/>
      <c r="W181" s="40">
        <v>180594.20964710542</v>
      </c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67">
        <v>0</v>
      </c>
      <c r="AM181" s="42"/>
      <c r="AN181" s="42"/>
      <c r="AO181" s="42"/>
      <c r="AP181" s="42"/>
      <c r="AQ181" s="42"/>
      <c r="AR181" s="42"/>
      <c r="AS181" s="42"/>
      <c r="AT181" s="42"/>
      <c r="AU181" s="43">
        <f>SUM(F181:AT181)</f>
        <v>70139.700822940402</v>
      </c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40">
        <v>21577.937377347891</v>
      </c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>
        <f t="shared" si="90"/>
        <v>21577.937377347891</v>
      </c>
      <c r="CK181" s="21">
        <f t="shared" si="91"/>
        <v>91717.638200288289</v>
      </c>
      <c r="CL181" s="21">
        <f>CK181+E181</f>
        <v>11820407.84820029</v>
      </c>
      <c r="CN181" s="44"/>
      <c r="CO181" s="44"/>
    </row>
    <row r="182" spans="1:93" outlineLevel="1" x14ac:dyDescent="0.25">
      <c r="A182" s="25">
        <f t="shared" si="67"/>
        <v>175</v>
      </c>
      <c r="B182" s="297"/>
      <c r="C182" s="75" t="s">
        <v>229</v>
      </c>
      <c r="D182" s="58">
        <v>904</v>
      </c>
      <c r="E182" s="43">
        <v>4158883.38</v>
      </c>
      <c r="F182" s="43">
        <v>123632.45326100978</v>
      </c>
      <c r="G182" s="43">
        <v>-2072558.6235161237</v>
      </c>
      <c r="H182" s="40">
        <v>-261.9135279405599</v>
      </c>
      <c r="I182" s="42"/>
      <c r="J182" s="42"/>
      <c r="K182" s="43">
        <v>-269672.36803698959</v>
      </c>
      <c r="L182" s="42"/>
      <c r="M182" s="42"/>
      <c r="N182" s="42"/>
      <c r="O182" s="42"/>
      <c r="P182" s="40">
        <v>0</v>
      </c>
      <c r="Q182" s="42"/>
      <c r="R182" s="42"/>
      <c r="S182" s="42"/>
      <c r="T182" s="42"/>
      <c r="U182" s="42"/>
      <c r="V182" s="42"/>
      <c r="W182" s="67"/>
      <c r="X182" s="42"/>
      <c r="Y182" s="42"/>
      <c r="Z182" s="42"/>
      <c r="AA182" s="42"/>
      <c r="AB182" s="42"/>
      <c r="AC182" s="76">
        <v>-11113.49148042</v>
      </c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3">
        <f>SUM(F182:AT182)</f>
        <v>-2229973.9433004637</v>
      </c>
      <c r="AV182" s="43">
        <v>-168750.04899203134</v>
      </c>
      <c r="AW182" s="21"/>
      <c r="AX182" s="21">
        <v>-67810.879467156628</v>
      </c>
      <c r="AY182" s="21"/>
      <c r="AZ182" s="21"/>
      <c r="BA182" s="21"/>
      <c r="BB182" s="21"/>
      <c r="BC182" s="21"/>
      <c r="BD182" s="21"/>
      <c r="BE182" s="21"/>
      <c r="BF182" s="40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>
        <f t="shared" si="90"/>
        <v>-236560.92845918797</v>
      </c>
      <c r="CK182" s="21">
        <f t="shared" si="91"/>
        <v>-2466534.8717596517</v>
      </c>
      <c r="CL182" s="21">
        <f>CK182+E182</f>
        <v>1692348.5082403482</v>
      </c>
      <c r="CN182" s="44"/>
      <c r="CO182" s="44"/>
    </row>
    <row r="183" spans="1:93" outlineLevel="1" x14ac:dyDescent="0.25">
      <c r="A183" s="25">
        <f t="shared" si="67"/>
        <v>176</v>
      </c>
      <c r="B183" s="298"/>
      <c r="C183" s="75" t="s">
        <v>230</v>
      </c>
      <c r="D183" s="58">
        <v>905</v>
      </c>
      <c r="E183" s="43">
        <v>0</v>
      </c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40">
        <v>0</v>
      </c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43">
        <f>SUM(F183:AT183)</f>
        <v>0</v>
      </c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>
        <f t="shared" si="90"/>
        <v>0</v>
      </c>
      <c r="CK183" s="21">
        <f t="shared" si="91"/>
        <v>0</v>
      </c>
      <c r="CL183" s="21">
        <f>CK183+E183</f>
        <v>0</v>
      </c>
      <c r="CN183" s="44"/>
      <c r="CO183" s="44"/>
    </row>
    <row r="184" spans="1:93" outlineLevel="1" x14ac:dyDescent="0.25">
      <c r="A184" s="25">
        <f t="shared" si="67"/>
        <v>177</v>
      </c>
      <c r="B184" s="288" t="s">
        <v>231</v>
      </c>
      <c r="C184" s="289"/>
      <c r="D184" s="290"/>
      <c r="E184" s="52">
        <f>SUM(E179:E183)</f>
        <v>25951482.239999998</v>
      </c>
      <c r="F184" s="52">
        <f t="shared" ref="F184:CA184" si="92">SUM(F179:F183)</f>
        <v>123632.45326100978</v>
      </c>
      <c r="G184" s="52">
        <f t="shared" si="92"/>
        <v>-2072558.6235161237</v>
      </c>
      <c r="H184" s="52">
        <f t="shared" si="92"/>
        <v>-261.9135279405599</v>
      </c>
      <c r="I184" s="52">
        <f t="shared" si="92"/>
        <v>0</v>
      </c>
      <c r="J184" s="52">
        <f t="shared" si="92"/>
        <v>0</v>
      </c>
      <c r="K184" s="52">
        <f t="shared" si="92"/>
        <v>-269672.36803698959</v>
      </c>
      <c r="L184" s="52">
        <f t="shared" si="92"/>
        <v>0</v>
      </c>
      <c r="M184" s="52">
        <f t="shared" si="92"/>
        <v>0</v>
      </c>
      <c r="N184" s="52">
        <f t="shared" si="92"/>
        <v>0</v>
      </c>
      <c r="O184" s="52">
        <f t="shared" si="92"/>
        <v>0</v>
      </c>
      <c r="P184" s="52">
        <f t="shared" si="92"/>
        <v>-149741.13523320129</v>
      </c>
      <c r="Q184" s="52">
        <f t="shared" si="92"/>
        <v>0</v>
      </c>
      <c r="R184" s="52">
        <f t="shared" si="92"/>
        <v>30503.742766919091</v>
      </c>
      <c r="S184" s="52">
        <f t="shared" si="92"/>
        <v>0</v>
      </c>
      <c r="T184" s="52">
        <f t="shared" si="92"/>
        <v>0</v>
      </c>
      <c r="U184" s="52">
        <f t="shared" si="92"/>
        <v>0</v>
      </c>
      <c r="V184" s="52">
        <f t="shared" si="92"/>
        <v>0</v>
      </c>
      <c r="W184" s="52">
        <f t="shared" si="92"/>
        <v>191846.74656400748</v>
      </c>
      <c r="X184" s="52">
        <f t="shared" si="92"/>
        <v>0</v>
      </c>
      <c r="Y184" s="52">
        <f t="shared" si="92"/>
        <v>0</v>
      </c>
      <c r="Z184" s="52">
        <f t="shared" si="92"/>
        <v>0</v>
      </c>
      <c r="AA184" s="52">
        <f t="shared" si="92"/>
        <v>0</v>
      </c>
      <c r="AB184" s="52">
        <f t="shared" si="92"/>
        <v>0</v>
      </c>
      <c r="AC184" s="52">
        <f t="shared" si="92"/>
        <v>-11113.49148042</v>
      </c>
      <c r="AD184" s="52">
        <f t="shared" si="92"/>
        <v>0</v>
      </c>
      <c r="AE184" s="52">
        <f t="shared" si="92"/>
        <v>0</v>
      </c>
      <c r="AF184" s="52">
        <f t="shared" si="92"/>
        <v>0</v>
      </c>
      <c r="AG184" s="52">
        <f t="shared" si="92"/>
        <v>0</v>
      </c>
      <c r="AH184" s="52">
        <f t="shared" si="92"/>
        <v>0</v>
      </c>
      <c r="AI184" s="52">
        <f t="shared" si="92"/>
        <v>0</v>
      </c>
      <c r="AJ184" s="52">
        <f t="shared" si="92"/>
        <v>0</v>
      </c>
      <c r="AK184" s="52">
        <f t="shared" si="92"/>
        <v>0</v>
      </c>
      <c r="AL184" s="52">
        <f t="shared" si="92"/>
        <v>0</v>
      </c>
      <c r="AM184" s="52">
        <f t="shared" si="92"/>
        <v>0</v>
      </c>
      <c r="AN184" s="52">
        <f t="shared" si="92"/>
        <v>0</v>
      </c>
      <c r="AO184" s="52">
        <f t="shared" si="92"/>
        <v>0</v>
      </c>
      <c r="AP184" s="52"/>
      <c r="AQ184" s="52">
        <f t="shared" si="92"/>
        <v>0</v>
      </c>
      <c r="AR184" s="52">
        <f t="shared" si="92"/>
        <v>0</v>
      </c>
      <c r="AS184" s="52">
        <f t="shared" si="92"/>
        <v>0</v>
      </c>
      <c r="AT184" s="52">
        <f t="shared" si="92"/>
        <v>0</v>
      </c>
      <c r="AU184" s="52">
        <f t="shared" si="92"/>
        <v>-2157364.5892027384</v>
      </c>
      <c r="AV184" s="52">
        <f t="shared" si="92"/>
        <v>-168750.04899203134</v>
      </c>
      <c r="AW184" s="52">
        <f t="shared" si="92"/>
        <v>0</v>
      </c>
      <c r="AX184" s="52">
        <f t="shared" si="92"/>
        <v>-67810.879467156628</v>
      </c>
      <c r="AY184" s="52">
        <f t="shared" si="92"/>
        <v>0</v>
      </c>
      <c r="AZ184" s="52">
        <f t="shared" si="92"/>
        <v>0</v>
      </c>
      <c r="BA184" s="52">
        <f t="shared" si="92"/>
        <v>0</v>
      </c>
      <c r="BB184" s="52">
        <f t="shared" si="92"/>
        <v>0</v>
      </c>
      <c r="BC184" s="52">
        <f t="shared" si="92"/>
        <v>0</v>
      </c>
      <c r="BD184" s="52">
        <f t="shared" si="92"/>
        <v>0</v>
      </c>
      <c r="BE184" s="52">
        <f t="shared" si="92"/>
        <v>0</v>
      </c>
      <c r="BF184" s="52">
        <f t="shared" si="92"/>
        <v>22922.424210030233</v>
      </c>
      <c r="BG184" s="52">
        <f t="shared" si="92"/>
        <v>0</v>
      </c>
      <c r="BH184" s="52">
        <f t="shared" si="92"/>
        <v>0</v>
      </c>
      <c r="BI184" s="52">
        <f t="shared" si="92"/>
        <v>0</v>
      </c>
      <c r="BJ184" s="52">
        <f t="shared" si="92"/>
        <v>0</v>
      </c>
      <c r="BK184" s="52">
        <f t="shared" si="92"/>
        <v>0</v>
      </c>
      <c r="BL184" s="52">
        <f t="shared" si="92"/>
        <v>0</v>
      </c>
      <c r="BM184" s="52">
        <f t="shared" si="92"/>
        <v>0</v>
      </c>
      <c r="BN184" s="52">
        <f t="shared" si="92"/>
        <v>0</v>
      </c>
      <c r="BO184" s="52">
        <f t="shared" si="92"/>
        <v>0</v>
      </c>
      <c r="BP184" s="52">
        <f t="shared" si="92"/>
        <v>0</v>
      </c>
      <c r="BQ184" s="52">
        <f t="shared" si="92"/>
        <v>0</v>
      </c>
      <c r="BR184" s="52">
        <f t="shared" si="92"/>
        <v>0</v>
      </c>
      <c r="BS184" s="52">
        <f t="shared" si="92"/>
        <v>0</v>
      </c>
      <c r="BT184" s="52">
        <f t="shared" si="92"/>
        <v>0</v>
      </c>
      <c r="BU184" s="52">
        <f t="shared" si="92"/>
        <v>0</v>
      </c>
      <c r="BV184" s="52">
        <f t="shared" si="92"/>
        <v>0</v>
      </c>
      <c r="BW184" s="52">
        <f t="shared" si="92"/>
        <v>0</v>
      </c>
      <c r="BX184" s="52">
        <f t="shared" si="92"/>
        <v>0</v>
      </c>
      <c r="BY184" s="52">
        <f t="shared" si="92"/>
        <v>0</v>
      </c>
      <c r="BZ184" s="52">
        <f t="shared" si="92"/>
        <v>0</v>
      </c>
      <c r="CA184" s="52">
        <f t="shared" si="92"/>
        <v>0</v>
      </c>
      <c r="CB184" s="52">
        <f t="shared" ref="CB184:CL184" si="93">SUM(CB179:CB183)</f>
        <v>0</v>
      </c>
      <c r="CC184" s="52">
        <f t="shared" si="93"/>
        <v>0</v>
      </c>
      <c r="CD184" s="52">
        <f t="shared" si="93"/>
        <v>0</v>
      </c>
      <c r="CE184" s="52">
        <f t="shared" si="93"/>
        <v>0</v>
      </c>
      <c r="CF184" s="52">
        <f t="shared" si="93"/>
        <v>0</v>
      </c>
      <c r="CG184" s="52">
        <f t="shared" si="93"/>
        <v>0</v>
      </c>
      <c r="CH184" s="52">
        <f t="shared" si="93"/>
        <v>0</v>
      </c>
      <c r="CI184" s="52">
        <f t="shared" si="93"/>
        <v>0</v>
      </c>
      <c r="CJ184" s="52">
        <f t="shared" si="93"/>
        <v>-213638.50424915773</v>
      </c>
      <c r="CK184" s="52">
        <f t="shared" si="93"/>
        <v>-2371003.0934518962</v>
      </c>
      <c r="CL184" s="52">
        <f t="shared" si="93"/>
        <v>23580479.146548107</v>
      </c>
      <c r="CN184" s="44"/>
      <c r="CO184" s="44"/>
    </row>
    <row r="185" spans="1:93" ht="15.6" customHeight="1" outlineLevel="1" x14ac:dyDescent="0.25">
      <c r="A185" s="25">
        <f t="shared" si="67"/>
        <v>178</v>
      </c>
      <c r="B185" s="292" t="s">
        <v>232</v>
      </c>
      <c r="C185" s="77" t="s">
        <v>226</v>
      </c>
      <c r="D185" s="78">
        <v>907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43">
        <f>SUM(F185:AT185)</f>
        <v>0</v>
      </c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>
        <f t="shared" si="90"/>
        <v>0</v>
      </c>
      <c r="CK185" s="21">
        <f t="shared" ref="CK185:CK188" si="94">CJ185+AU185</f>
        <v>0</v>
      </c>
      <c r="CL185" s="21">
        <f>CK185+E185</f>
        <v>0</v>
      </c>
      <c r="CN185" s="44"/>
      <c r="CO185" s="44"/>
    </row>
    <row r="186" spans="1:93" outlineLevel="1" x14ac:dyDescent="0.25">
      <c r="A186" s="25">
        <f t="shared" si="67"/>
        <v>179</v>
      </c>
      <c r="B186" s="292"/>
      <c r="C186" s="77" t="s">
        <v>233</v>
      </c>
      <c r="D186" s="79">
        <v>908</v>
      </c>
      <c r="E186" s="43">
        <v>25644195.02</v>
      </c>
      <c r="F186" s="42"/>
      <c r="G186" s="43">
        <v>-25171897.539999999</v>
      </c>
      <c r="H186" s="42"/>
      <c r="I186" s="42"/>
      <c r="J186" s="42"/>
      <c r="K186" s="42"/>
      <c r="L186" s="42"/>
      <c r="M186" s="42"/>
      <c r="N186" s="42"/>
      <c r="O186" s="42"/>
      <c r="P186" s="40">
        <v>-8566.022894825277</v>
      </c>
      <c r="Q186" s="42"/>
      <c r="R186" s="42"/>
      <c r="S186" s="42"/>
      <c r="T186" s="42"/>
      <c r="U186" s="42"/>
      <c r="V186" s="42"/>
      <c r="W186" s="40">
        <v>27457.950056757247</v>
      </c>
      <c r="X186" s="42"/>
      <c r="Y186" s="42"/>
      <c r="Z186" s="42"/>
      <c r="AA186" s="42"/>
      <c r="AB186" s="42"/>
      <c r="AC186" s="42"/>
      <c r="AD186" s="42"/>
      <c r="AE186" s="42"/>
      <c r="AF186" s="42"/>
      <c r="AG186" s="42">
        <v>0</v>
      </c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3">
        <f>SUM(F186:AT186)</f>
        <v>-25153005.612838067</v>
      </c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40">
        <v>1469.3704350132493</v>
      </c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>
        <v>-58054.486119000001</v>
      </c>
      <c r="CH186" s="21"/>
      <c r="CI186" s="21"/>
      <c r="CJ186" s="21">
        <f t="shared" si="90"/>
        <v>-56585.115683986754</v>
      </c>
      <c r="CK186" s="21">
        <f t="shared" si="94"/>
        <v>-25209590.728522055</v>
      </c>
      <c r="CL186" s="21">
        <f>CK186+E186</f>
        <v>434604.2914779447</v>
      </c>
      <c r="CN186" s="44"/>
      <c r="CO186" s="44"/>
    </row>
    <row r="187" spans="1:93" outlineLevel="1" x14ac:dyDescent="0.25">
      <c r="A187" s="25">
        <f t="shared" si="67"/>
        <v>180</v>
      </c>
      <c r="B187" s="292"/>
      <c r="C187" s="77" t="s">
        <v>234</v>
      </c>
      <c r="D187" s="79">
        <v>909</v>
      </c>
      <c r="E187" s="43">
        <v>1482296.21</v>
      </c>
      <c r="F187" s="42"/>
      <c r="G187" s="43">
        <v>-97870.849999999991</v>
      </c>
      <c r="H187" s="42"/>
      <c r="I187" s="42"/>
      <c r="J187" s="42"/>
      <c r="K187" s="42"/>
      <c r="L187" s="42"/>
      <c r="M187" s="42"/>
      <c r="N187" s="42"/>
      <c r="O187" s="42"/>
      <c r="P187" s="40">
        <v>-15928.494324460458</v>
      </c>
      <c r="Q187" s="42"/>
      <c r="R187" s="42"/>
      <c r="S187" s="42"/>
      <c r="T187" s="42"/>
      <c r="U187" s="42"/>
      <c r="V187" s="42"/>
      <c r="W187" s="40">
        <v>51057.977197864784</v>
      </c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3">
        <f>SUM(F187:AT187)</f>
        <v>-62741.367126595673</v>
      </c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40">
        <v>2732.2899929181121</v>
      </c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>
        <f t="shared" si="90"/>
        <v>2732.2899929181121</v>
      </c>
      <c r="CK187" s="21">
        <f t="shared" si="94"/>
        <v>-60009.077133677558</v>
      </c>
      <c r="CL187" s="21">
        <f>CK187+E187</f>
        <v>1422287.1328663223</v>
      </c>
      <c r="CN187" s="44"/>
      <c r="CO187" s="44"/>
    </row>
    <row r="188" spans="1:93" outlineLevel="1" x14ac:dyDescent="0.25">
      <c r="A188" s="25">
        <f t="shared" si="67"/>
        <v>181</v>
      </c>
      <c r="B188" s="293"/>
      <c r="C188" s="80" t="s">
        <v>235</v>
      </c>
      <c r="D188" s="81">
        <v>910</v>
      </c>
      <c r="E188" s="43">
        <v>118.87</v>
      </c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40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43">
        <f>SUM(F188:AT188)</f>
        <v>0</v>
      </c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40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>
        <f t="shared" si="90"/>
        <v>0</v>
      </c>
      <c r="CK188" s="21">
        <f t="shared" si="94"/>
        <v>0</v>
      </c>
      <c r="CL188" s="21">
        <f>CK188+E188</f>
        <v>118.87</v>
      </c>
      <c r="CN188" s="44"/>
      <c r="CO188" s="44"/>
    </row>
    <row r="189" spans="1:93" outlineLevel="1" x14ac:dyDescent="0.25">
      <c r="A189" s="25">
        <f t="shared" si="67"/>
        <v>182</v>
      </c>
      <c r="B189" s="288" t="s">
        <v>236</v>
      </c>
      <c r="C189" s="306"/>
      <c r="D189" s="307"/>
      <c r="E189" s="52">
        <f>SUM(E185:E188)</f>
        <v>27126610.100000001</v>
      </c>
      <c r="F189" s="52">
        <f t="shared" ref="F189:CA189" si="95">SUM(F185:F188)</f>
        <v>0</v>
      </c>
      <c r="G189" s="52">
        <f t="shared" si="95"/>
        <v>-25269768.390000001</v>
      </c>
      <c r="H189" s="52">
        <f t="shared" si="95"/>
        <v>0</v>
      </c>
      <c r="I189" s="52">
        <f t="shared" si="95"/>
        <v>0</v>
      </c>
      <c r="J189" s="52">
        <f t="shared" si="95"/>
        <v>0</v>
      </c>
      <c r="K189" s="52">
        <f t="shared" si="95"/>
        <v>0</v>
      </c>
      <c r="L189" s="52">
        <f t="shared" si="95"/>
        <v>0</v>
      </c>
      <c r="M189" s="52">
        <f t="shared" si="95"/>
        <v>0</v>
      </c>
      <c r="N189" s="52">
        <f t="shared" si="95"/>
        <v>0</v>
      </c>
      <c r="O189" s="52">
        <f t="shared" si="95"/>
        <v>0</v>
      </c>
      <c r="P189" s="52">
        <f t="shared" si="95"/>
        <v>-24494.517219285735</v>
      </c>
      <c r="Q189" s="52">
        <f t="shared" si="95"/>
        <v>0</v>
      </c>
      <c r="R189" s="52">
        <f t="shared" si="95"/>
        <v>0</v>
      </c>
      <c r="S189" s="52">
        <f t="shared" si="95"/>
        <v>0</v>
      </c>
      <c r="T189" s="52">
        <f t="shared" si="95"/>
        <v>0</v>
      </c>
      <c r="U189" s="52">
        <f t="shared" si="95"/>
        <v>0</v>
      </c>
      <c r="V189" s="52">
        <f t="shared" si="95"/>
        <v>0</v>
      </c>
      <c r="W189" s="52">
        <f t="shared" si="95"/>
        <v>78515.927254622031</v>
      </c>
      <c r="X189" s="52">
        <f t="shared" si="95"/>
        <v>0</v>
      </c>
      <c r="Y189" s="52">
        <f t="shared" si="95"/>
        <v>0</v>
      </c>
      <c r="Z189" s="52">
        <f t="shared" si="95"/>
        <v>0</v>
      </c>
      <c r="AA189" s="52">
        <f t="shared" si="95"/>
        <v>0</v>
      </c>
      <c r="AB189" s="52">
        <f t="shared" si="95"/>
        <v>0</v>
      </c>
      <c r="AC189" s="52">
        <f t="shared" si="95"/>
        <v>0</v>
      </c>
      <c r="AD189" s="52">
        <f t="shared" si="95"/>
        <v>0</v>
      </c>
      <c r="AE189" s="52">
        <f t="shared" si="95"/>
        <v>0</v>
      </c>
      <c r="AF189" s="52">
        <f t="shared" si="95"/>
        <v>0</v>
      </c>
      <c r="AG189" s="52">
        <f t="shared" si="95"/>
        <v>0</v>
      </c>
      <c r="AH189" s="52">
        <f t="shared" si="95"/>
        <v>0</v>
      </c>
      <c r="AI189" s="52">
        <f t="shared" si="95"/>
        <v>0</v>
      </c>
      <c r="AJ189" s="52">
        <f t="shared" si="95"/>
        <v>0</v>
      </c>
      <c r="AK189" s="52">
        <f t="shared" si="95"/>
        <v>0</v>
      </c>
      <c r="AL189" s="52">
        <f t="shared" si="95"/>
        <v>0</v>
      </c>
      <c r="AM189" s="52">
        <f t="shared" si="95"/>
        <v>0</v>
      </c>
      <c r="AN189" s="52">
        <f t="shared" si="95"/>
        <v>0</v>
      </c>
      <c r="AO189" s="52">
        <f t="shared" si="95"/>
        <v>0</v>
      </c>
      <c r="AP189" s="52"/>
      <c r="AQ189" s="52">
        <f t="shared" si="95"/>
        <v>0</v>
      </c>
      <c r="AR189" s="52">
        <f t="shared" si="95"/>
        <v>0</v>
      </c>
      <c r="AS189" s="52">
        <f t="shared" si="95"/>
        <v>0</v>
      </c>
      <c r="AT189" s="52">
        <f t="shared" si="95"/>
        <v>0</v>
      </c>
      <c r="AU189" s="52">
        <f t="shared" si="95"/>
        <v>-25215746.979964662</v>
      </c>
      <c r="AV189" s="52">
        <f t="shared" si="95"/>
        <v>0</v>
      </c>
      <c r="AW189" s="52">
        <f t="shared" si="95"/>
        <v>0</v>
      </c>
      <c r="AX189" s="52">
        <f t="shared" si="95"/>
        <v>0</v>
      </c>
      <c r="AY189" s="52">
        <f t="shared" si="95"/>
        <v>0</v>
      </c>
      <c r="AZ189" s="52">
        <f t="shared" si="95"/>
        <v>0</v>
      </c>
      <c r="BA189" s="52">
        <f t="shared" si="95"/>
        <v>0</v>
      </c>
      <c r="BB189" s="52">
        <f t="shared" si="95"/>
        <v>0</v>
      </c>
      <c r="BC189" s="52">
        <f t="shared" si="95"/>
        <v>0</v>
      </c>
      <c r="BD189" s="52">
        <f t="shared" si="95"/>
        <v>0</v>
      </c>
      <c r="BE189" s="52">
        <f t="shared" si="95"/>
        <v>0</v>
      </c>
      <c r="BF189" s="52">
        <f t="shared" si="95"/>
        <v>4201.6604279313615</v>
      </c>
      <c r="BG189" s="52">
        <f t="shared" si="95"/>
        <v>0</v>
      </c>
      <c r="BH189" s="52">
        <f t="shared" si="95"/>
        <v>0</v>
      </c>
      <c r="BI189" s="52">
        <f t="shared" si="95"/>
        <v>0</v>
      </c>
      <c r="BJ189" s="52">
        <f t="shared" si="95"/>
        <v>0</v>
      </c>
      <c r="BK189" s="52">
        <f t="shared" si="95"/>
        <v>0</v>
      </c>
      <c r="BL189" s="52">
        <f t="shared" si="95"/>
        <v>0</v>
      </c>
      <c r="BM189" s="52">
        <f t="shared" si="95"/>
        <v>0</v>
      </c>
      <c r="BN189" s="52">
        <f t="shared" si="95"/>
        <v>0</v>
      </c>
      <c r="BO189" s="52">
        <f t="shared" si="95"/>
        <v>0</v>
      </c>
      <c r="BP189" s="52">
        <f t="shared" si="95"/>
        <v>0</v>
      </c>
      <c r="BQ189" s="52">
        <f t="shared" si="95"/>
        <v>0</v>
      </c>
      <c r="BR189" s="52">
        <f t="shared" si="95"/>
        <v>0</v>
      </c>
      <c r="BS189" s="52">
        <f t="shared" si="95"/>
        <v>0</v>
      </c>
      <c r="BT189" s="52">
        <f t="shared" si="95"/>
        <v>0</v>
      </c>
      <c r="BU189" s="52">
        <f t="shared" si="95"/>
        <v>0</v>
      </c>
      <c r="BV189" s="52">
        <f t="shared" si="95"/>
        <v>0</v>
      </c>
      <c r="BW189" s="52">
        <f t="shared" si="95"/>
        <v>0</v>
      </c>
      <c r="BX189" s="52">
        <f t="shared" si="95"/>
        <v>0</v>
      </c>
      <c r="BY189" s="52">
        <f t="shared" si="95"/>
        <v>0</v>
      </c>
      <c r="BZ189" s="52">
        <f t="shared" si="95"/>
        <v>0</v>
      </c>
      <c r="CA189" s="52">
        <f t="shared" si="95"/>
        <v>0</v>
      </c>
      <c r="CB189" s="52">
        <f t="shared" ref="CB189:CL189" si="96">SUM(CB185:CB188)</f>
        <v>0</v>
      </c>
      <c r="CC189" s="52">
        <f t="shared" si="96"/>
        <v>0</v>
      </c>
      <c r="CD189" s="52">
        <f t="shared" si="96"/>
        <v>0</v>
      </c>
      <c r="CE189" s="52">
        <f t="shared" si="96"/>
        <v>0</v>
      </c>
      <c r="CF189" s="52">
        <f t="shared" si="96"/>
        <v>0</v>
      </c>
      <c r="CG189" s="52">
        <f t="shared" si="96"/>
        <v>-58054.486119000001</v>
      </c>
      <c r="CH189" s="52">
        <f t="shared" si="96"/>
        <v>0</v>
      </c>
      <c r="CI189" s="52">
        <f t="shared" si="96"/>
        <v>0</v>
      </c>
      <c r="CJ189" s="52">
        <f t="shared" si="96"/>
        <v>-53852.82569106864</v>
      </c>
      <c r="CK189" s="52">
        <f t="shared" si="96"/>
        <v>-25269599.805655733</v>
      </c>
      <c r="CL189" s="52">
        <f t="shared" si="96"/>
        <v>1857010.2943442671</v>
      </c>
      <c r="CN189" s="44"/>
      <c r="CO189" s="44"/>
    </row>
    <row r="190" spans="1:93" ht="15.6" customHeight="1" outlineLevel="1" x14ac:dyDescent="0.25">
      <c r="A190" s="25">
        <f t="shared" si="67"/>
        <v>183</v>
      </c>
      <c r="B190" s="281" t="s">
        <v>237</v>
      </c>
      <c r="C190" s="82" t="s">
        <v>238</v>
      </c>
      <c r="D190" s="74">
        <v>911</v>
      </c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43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43">
        <f>SUM(F190:AT190)</f>
        <v>0</v>
      </c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43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>
        <f t="shared" si="90"/>
        <v>0</v>
      </c>
      <c r="CK190" s="21">
        <f t="shared" ref="CK190:CK193" si="97">CJ190+AU190</f>
        <v>0</v>
      </c>
      <c r="CL190" s="21">
        <f>CK190+E190</f>
        <v>0</v>
      </c>
      <c r="CN190" s="44"/>
      <c r="CO190" s="44"/>
    </row>
    <row r="191" spans="1:93" ht="15.6" customHeight="1" outlineLevel="1" x14ac:dyDescent="0.25">
      <c r="A191" s="25">
        <f t="shared" si="67"/>
        <v>184</v>
      </c>
      <c r="B191" s="281"/>
      <c r="C191" s="72" t="s">
        <v>239</v>
      </c>
      <c r="D191" s="74">
        <v>912</v>
      </c>
      <c r="E191" s="43">
        <v>-97683.24</v>
      </c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0">
        <v>1808.7527559877622</v>
      </c>
      <c r="Q191" s="42"/>
      <c r="R191" s="42"/>
      <c r="S191" s="42"/>
      <c r="T191" s="42"/>
      <c r="U191" s="42"/>
      <c r="V191" s="42"/>
      <c r="W191" s="43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3">
        <f>SUM(F191:AT191)</f>
        <v>1808.7527559877622</v>
      </c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40">
        <v>-254.25107294713052</v>
      </c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>
        <f t="shared" si="90"/>
        <v>-254.25107294713052</v>
      </c>
      <c r="CK191" s="21">
        <f t="shared" si="97"/>
        <v>1554.5016830406316</v>
      </c>
      <c r="CL191" s="21">
        <f>CK191+E191</f>
        <v>-96128.738316959367</v>
      </c>
      <c r="CN191" s="44"/>
      <c r="CO191" s="44"/>
    </row>
    <row r="192" spans="1:93" ht="15.6" customHeight="1" outlineLevel="1" x14ac:dyDescent="0.25">
      <c r="A192" s="25">
        <f t="shared" si="67"/>
        <v>185</v>
      </c>
      <c r="B192" s="281"/>
      <c r="C192" s="72" t="s">
        <v>240</v>
      </c>
      <c r="D192" s="74">
        <v>913</v>
      </c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43">
        <f>SUM(F192:AT192)</f>
        <v>0</v>
      </c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>
        <f t="shared" si="90"/>
        <v>0</v>
      </c>
      <c r="CK192" s="21">
        <f t="shared" si="97"/>
        <v>0</v>
      </c>
      <c r="CL192" s="21">
        <f>CK192+E192</f>
        <v>0</v>
      </c>
      <c r="CN192" s="44"/>
      <c r="CO192" s="44"/>
    </row>
    <row r="193" spans="1:93" ht="15.6" customHeight="1" outlineLevel="1" x14ac:dyDescent="0.25">
      <c r="A193" s="25">
        <f t="shared" si="67"/>
        <v>186</v>
      </c>
      <c r="B193" s="282"/>
      <c r="C193" s="83" t="s">
        <v>241</v>
      </c>
      <c r="D193" s="84">
        <v>916</v>
      </c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43">
        <f>SUM(F193:AT193)</f>
        <v>0</v>
      </c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>
        <f t="shared" si="90"/>
        <v>0</v>
      </c>
      <c r="CK193" s="21">
        <f t="shared" si="97"/>
        <v>0</v>
      </c>
      <c r="CL193" s="21">
        <f>CK193+E193</f>
        <v>0</v>
      </c>
      <c r="CN193" s="44"/>
      <c r="CO193" s="44"/>
    </row>
    <row r="194" spans="1:93" ht="15.6" customHeight="1" outlineLevel="1" x14ac:dyDescent="0.25">
      <c r="A194" s="25">
        <f t="shared" si="67"/>
        <v>187</v>
      </c>
      <c r="B194" s="288" t="s">
        <v>242</v>
      </c>
      <c r="C194" s="306"/>
      <c r="D194" s="307"/>
      <c r="E194" s="52">
        <f>SUM(E190:E193)</f>
        <v>-97683.24</v>
      </c>
      <c r="F194" s="52">
        <f t="shared" ref="F194:CA194" si="98">SUM(F190:F193)</f>
        <v>0</v>
      </c>
      <c r="G194" s="52">
        <f t="shared" si="98"/>
        <v>0</v>
      </c>
      <c r="H194" s="52">
        <f t="shared" si="98"/>
        <v>0</v>
      </c>
      <c r="I194" s="52">
        <f t="shared" si="98"/>
        <v>0</v>
      </c>
      <c r="J194" s="52">
        <f t="shared" si="98"/>
        <v>0</v>
      </c>
      <c r="K194" s="52">
        <f t="shared" si="98"/>
        <v>0</v>
      </c>
      <c r="L194" s="52">
        <f t="shared" si="98"/>
        <v>0</v>
      </c>
      <c r="M194" s="52">
        <f t="shared" si="98"/>
        <v>0</v>
      </c>
      <c r="N194" s="52">
        <f t="shared" si="98"/>
        <v>0</v>
      </c>
      <c r="O194" s="52">
        <f t="shared" si="98"/>
        <v>0</v>
      </c>
      <c r="P194" s="52">
        <f t="shared" si="98"/>
        <v>1808.7527559877622</v>
      </c>
      <c r="Q194" s="52">
        <f t="shared" si="98"/>
        <v>0</v>
      </c>
      <c r="R194" s="52">
        <f t="shared" si="98"/>
        <v>0</v>
      </c>
      <c r="S194" s="52">
        <f t="shared" si="98"/>
        <v>0</v>
      </c>
      <c r="T194" s="52">
        <f t="shared" si="98"/>
        <v>0</v>
      </c>
      <c r="U194" s="52">
        <f t="shared" si="98"/>
        <v>0</v>
      </c>
      <c r="V194" s="52">
        <f t="shared" si="98"/>
        <v>0</v>
      </c>
      <c r="W194" s="52">
        <f t="shared" si="98"/>
        <v>0</v>
      </c>
      <c r="X194" s="52">
        <f t="shared" si="98"/>
        <v>0</v>
      </c>
      <c r="Y194" s="52">
        <f t="shared" si="98"/>
        <v>0</v>
      </c>
      <c r="Z194" s="52">
        <f t="shared" si="98"/>
        <v>0</v>
      </c>
      <c r="AA194" s="52">
        <f t="shared" si="98"/>
        <v>0</v>
      </c>
      <c r="AB194" s="52">
        <f t="shared" si="98"/>
        <v>0</v>
      </c>
      <c r="AC194" s="52">
        <f t="shared" si="98"/>
        <v>0</v>
      </c>
      <c r="AD194" s="52">
        <f t="shared" si="98"/>
        <v>0</v>
      </c>
      <c r="AE194" s="52">
        <f t="shared" si="98"/>
        <v>0</v>
      </c>
      <c r="AF194" s="52">
        <f t="shared" si="98"/>
        <v>0</v>
      </c>
      <c r="AG194" s="52">
        <f t="shared" si="98"/>
        <v>0</v>
      </c>
      <c r="AH194" s="52">
        <f t="shared" si="98"/>
        <v>0</v>
      </c>
      <c r="AI194" s="52">
        <f t="shared" si="98"/>
        <v>0</v>
      </c>
      <c r="AJ194" s="52">
        <f t="shared" si="98"/>
        <v>0</v>
      </c>
      <c r="AK194" s="52">
        <f t="shared" si="98"/>
        <v>0</v>
      </c>
      <c r="AL194" s="52">
        <f t="shared" si="98"/>
        <v>0</v>
      </c>
      <c r="AM194" s="52">
        <f t="shared" si="98"/>
        <v>0</v>
      </c>
      <c r="AN194" s="52">
        <f t="shared" si="98"/>
        <v>0</v>
      </c>
      <c r="AO194" s="52">
        <f t="shared" si="98"/>
        <v>0</v>
      </c>
      <c r="AP194" s="52"/>
      <c r="AQ194" s="52">
        <f t="shared" si="98"/>
        <v>0</v>
      </c>
      <c r="AR194" s="52">
        <f t="shared" si="98"/>
        <v>0</v>
      </c>
      <c r="AS194" s="52">
        <f t="shared" si="98"/>
        <v>0</v>
      </c>
      <c r="AT194" s="52">
        <f t="shared" si="98"/>
        <v>0</v>
      </c>
      <c r="AU194" s="52">
        <f t="shared" si="98"/>
        <v>1808.7527559877622</v>
      </c>
      <c r="AV194" s="52">
        <f t="shared" si="98"/>
        <v>0</v>
      </c>
      <c r="AW194" s="52">
        <f t="shared" si="98"/>
        <v>0</v>
      </c>
      <c r="AX194" s="52">
        <f t="shared" si="98"/>
        <v>0</v>
      </c>
      <c r="AY194" s="52">
        <f t="shared" si="98"/>
        <v>0</v>
      </c>
      <c r="AZ194" s="52">
        <f t="shared" si="98"/>
        <v>0</v>
      </c>
      <c r="BA194" s="52">
        <f t="shared" si="98"/>
        <v>0</v>
      </c>
      <c r="BB194" s="52">
        <f t="shared" si="98"/>
        <v>0</v>
      </c>
      <c r="BC194" s="52">
        <f t="shared" si="98"/>
        <v>0</v>
      </c>
      <c r="BD194" s="52">
        <f t="shared" si="98"/>
        <v>0</v>
      </c>
      <c r="BE194" s="52">
        <f t="shared" si="98"/>
        <v>0</v>
      </c>
      <c r="BF194" s="52">
        <f t="shared" si="98"/>
        <v>-254.25107294713052</v>
      </c>
      <c r="BG194" s="52">
        <f t="shared" si="98"/>
        <v>0</v>
      </c>
      <c r="BH194" s="52">
        <f t="shared" si="98"/>
        <v>0</v>
      </c>
      <c r="BI194" s="52">
        <f t="shared" si="98"/>
        <v>0</v>
      </c>
      <c r="BJ194" s="52">
        <f t="shared" si="98"/>
        <v>0</v>
      </c>
      <c r="BK194" s="52">
        <f t="shared" si="98"/>
        <v>0</v>
      </c>
      <c r="BL194" s="52">
        <f t="shared" si="98"/>
        <v>0</v>
      </c>
      <c r="BM194" s="52">
        <f t="shared" si="98"/>
        <v>0</v>
      </c>
      <c r="BN194" s="52">
        <f t="shared" si="98"/>
        <v>0</v>
      </c>
      <c r="BO194" s="52">
        <f t="shared" si="98"/>
        <v>0</v>
      </c>
      <c r="BP194" s="52">
        <f t="shared" si="98"/>
        <v>0</v>
      </c>
      <c r="BQ194" s="52">
        <f t="shared" si="98"/>
        <v>0</v>
      </c>
      <c r="BR194" s="52">
        <f t="shared" si="98"/>
        <v>0</v>
      </c>
      <c r="BS194" s="52">
        <f t="shared" si="98"/>
        <v>0</v>
      </c>
      <c r="BT194" s="52">
        <f t="shared" si="98"/>
        <v>0</v>
      </c>
      <c r="BU194" s="52">
        <f t="shared" si="98"/>
        <v>0</v>
      </c>
      <c r="BV194" s="52">
        <f t="shared" si="98"/>
        <v>0</v>
      </c>
      <c r="BW194" s="52">
        <f t="shared" si="98"/>
        <v>0</v>
      </c>
      <c r="BX194" s="52">
        <f t="shared" si="98"/>
        <v>0</v>
      </c>
      <c r="BY194" s="52">
        <f t="shared" si="98"/>
        <v>0</v>
      </c>
      <c r="BZ194" s="52">
        <f t="shared" si="98"/>
        <v>0</v>
      </c>
      <c r="CA194" s="52">
        <f t="shared" si="98"/>
        <v>0</v>
      </c>
      <c r="CB194" s="52">
        <f t="shared" ref="CB194:CL194" si="99">SUM(CB190:CB193)</f>
        <v>0</v>
      </c>
      <c r="CC194" s="52">
        <f t="shared" si="99"/>
        <v>0</v>
      </c>
      <c r="CD194" s="52">
        <f t="shared" si="99"/>
        <v>0</v>
      </c>
      <c r="CE194" s="52">
        <f t="shared" si="99"/>
        <v>0</v>
      </c>
      <c r="CF194" s="52">
        <f t="shared" si="99"/>
        <v>0</v>
      </c>
      <c r="CG194" s="52">
        <f t="shared" si="99"/>
        <v>0</v>
      </c>
      <c r="CH194" s="52">
        <f t="shared" si="99"/>
        <v>0</v>
      </c>
      <c r="CI194" s="52">
        <f t="shared" si="99"/>
        <v>0</v>
      </c>
      <c r="CJ194" s="52">
        <f t="shared" si="99"/>
        <v>-254.25107294713052</v>
      </c>
      <c r="CK194" s="52">
        <f t="shared" si="99"/>
        <v>1554.5016830406316</v>
      </c>
      <c r="CL194" s="52">
        <f t="shared" si="99"/>
        <v>-96128.738316959367</v>
      </c>
      <c r="CN194" s="44"/>
      <c r="CO194" s="44"/>
    </row>
    <row r="195" spans="1:93" ht="15.6" customHeight="1" outlineLevel="1" x14ac:dyDescent="0.25">
      <c r="A195" s="25">
        <f t="shared" si="67"/>
        <v>188</v>
      </c>
      <c r="B195" s="291" t="s">
        <v>243</v>
      </c>
      <c r="C195" s="85" t="s">
        <v>244</v>
      </c>
      <c r="D195" s="86">
        <v>920</v>
      </c>
      <c r="E195" s="43">
        <v>34148853.009999998</v>
      </c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0">
        <v>-338216.77485090133</v>
      </c>
      <c r="Q195" s="42"/>
      <c r="R195" s="42"/>
      <c r="S195" s="42"/>
      <c r="T195" s="42"/>
      <c r="U195" s="42"/>
      <c r="V195" s="42"/>
      <c r="W195" s="40">
        <v>1981558.6999202673</v>
      </c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3">
        <f t="shared" ref="AU195:AU208" si="100">SUM(F195:AT195)</f>
        <v>1643341.9250693661</v>
      </c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40">
        <v>66810.20276092265</v>
      </c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>
        <f t="shared" si="90"/>
        <v>66810.20276092265</v>
      </c>
      <c r="CK195" s="21">
        <f t="shared" ref="CK195:CK208" si="101">CJ195+AU195</f>
        <v>1710152.1278302888</v>
      </c>
      <c r="CL195" s="21">
        <f t="shared" ref="CL195:CL207" si="102">CK195+E195</f>
        <v>35859005.137830287</v>
      </c>
      <c r="CN195" s="44"/>
      <c r="CO195" s="44"/>
    </row>
    <row r="196" spans="1:93" outlineLevel="1" x14ac:dyDescent="0.25">
      <c r="A196" s="25">
        <f t="shared" si="67"/>
        <v>189</v>
      </c>
      <c r="B196" s="292"/>
      <c r="C196" s="70" t="s">
        <v>245</v>
      </c>
      <c r="D196" s="58">
        <v>921</v>
      </c>
      <c r="E196" s="43">
        <v>3695611.17</v>
      </c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0">
        <v>-450.09993444299243</v>
      </c>
      <c r="Q196" s="42"/>
      <c r="R196" s="42"/>
      <c r="S196" s="42"/>
      <c r="T196" s="42"/>
      <c r="U196" s="42"/>
      <c r="V196" s="42"/>
      <c r="W196" s="40">
        <v>2637.0793646880011</v>
      </c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3">
        <f t="shared" si="100"/>
        <v>2186.9794302450086</v>
      </c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40">
        <v>89.003553381845492</v>
      </c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>
        <f t="shared" si="90"/>
        <v>89.003553381845492</v>
      </c>
      <c r="CK196" s="21">
        <f t="shared" si="101"/>
        <v>2275.9829836268541</v>
      </c>
      <c r="CL196" s="21">
        <f t="shared" si="102"/>
        <v>3697887.1529836268</v>
      </c>
      <c r="CN196" s="44"/>
      <c r="CO196" s="44"/>
    </row>
    <row r="197" spans="1:93" outlineLevel="1" x14ac:dyDescent="0.25">
      <c r="A197" s="25">
        <f t="shared" si="67"/>
        <v>190</v>
      </c>
      <c r="B197" s="292"/>
      <c r="C197" s="70" t="s">
        <v>246</v>
      </c>
      <c r="D197" s="58">
        <v>922</v>
      </c>
      <c r="E197" s="43">
        <v>-16007876.690000001</v>
      </c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0"/>
      <c r="Q197" s="42"/>
      <c r="R197" s="42"/>
      <c r="S197" s="42"/>
      <c r="T197" s="42"/>
      <c r="U197" s="42"/>
      <c r="V197" s="42"/>
      <c r="W197" s="40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3">
        <f t="shared" si="100"/>
        <v>0</v>
      </c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40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>
        <f t="shared" si="90"/>
        <v>0</v>
      </c>
      <c r="CK197" s="21">
        <f t="shared" si="101"/>
        <v>0</v>
      </c>
      <c r="CL197" s="21">
        <f t="shared" si="102"/>
        <v>-16007876.690000001</v>
      </c>
      <c r="CN197" s="44"/>
      <c r="CO197" s="44"/>
    </row>
    <row r="198" spans="1:93" outlineLevel="1" x14ac:dyDescent="0.25">
      <c r="A198" s="25">
        <f t="shared" si="67"/>
        <v>191</v>
      </c>
      <c r="B198" s="292"/>
      <c r="C198" s="70" t="s">
        <v>247</v>
      </c>
      <c r="D198" s="58">
        <v>923</v>
      </c>
      <c r="E198" s="43">
        <v>10116132.66</v>
      </c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0"/>
      <c r="Q198" s="42"/>
      <c r="R198" s="42"/>
      <c r="S198" s="42"/>
      <c r="T198" s="42"/>
      <c r="U198" s="42"/>
      <c r="V198" s="42"/>
      <c r="W198" s="40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3">
        <f t="shared" si="100"/>
        <v>0</v>
      </c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40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>
        <f t="shared" si="90"/>
        <v>0</v>
      </c>
      <c r="CK198" s="21">
        <f t="shared" si="101"/>
        <v>0</v>
      </c>
      <c r="CL198" s="21">
        <f t="shared" si="102"/>
        <v>10116132.66</v>
      </c>
      <c r="CN198" s="44"/>
      <c r="CO198" s="44"/>
    </row>
    <row r="199" spans="1:93" outlineLevel="1" x14ac:dyDescent="0.25">
      <c r="A199" s="25">
        <f t="shared" si="67"/>
        <v>192</v>
      </c>
      <c r="B199" s="292"/>
      <c r="C199" s="70" t="s">
        <v>248</v>
      </c>
      <c r="D199" s="58">
        <v>924</v>
      </c>
      <c r="E199" s="43">
        <v>316271.67</v>
      </c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0">
        <v>-1521.9928380864972</v>
      </c>
      <c r="Q199" s="42"/>
      <c r="R199" s="42"/>
      <c r="S199" s="40">
        <v>170575.62719000003</v>
      </c>
      <c r="T199" s="42"/>
      <c r="U199" s="42"/>
      <c r="V199" s="42"/>
      <c r="W199" s="40">
        <v>8917.166165526678</v>
      </c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3">
        <f t="shared" si="100"/>
        <v>177970.80051744019</v>
      </c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40">
        <v>300.96154308277329</v>
      </c>
      <c r="BG199" s="21"/>
      <c r="BH199" s="21"/>
      <c r="BI199" s="21">
        <v>0</v>
      </c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>
        <f t="shared" si="90"/>
        <v>300.96154308277329</v>
      </c>
      <c r="CK199" s="21">
        <f t="shared" si="101"/>
        <v>178271.76206052297</v>
      </c>
      <c r="CL199" s="21">
        <f t="shared" si="102"/>
        <v>494543.43206052296</v>
      </c>
      <c r="CN199" s="44"/>
      <c r="CO199" s="44"/>
    </row>
    <row r="200" spans="1:93" outlineLevel="1" x14ac:dyDescent="0.25">
      <c r="A200" s="25">
        <f t="shared" si="67"/>
        <v>193</v>
      </c>
      <c r="B200" s="292"/>
      <c r="C200" s="70" t="s">
        <v>249</v>
      </c>
      <c r="D200" s="58">
        <v>925</v>
      </c>
      <c r="E200" s="43">
        <v>4854210.53</v>
      </c>
      <c r="F200" s="42"/>
      <c r="G200" s="42"/>
      <c r="H200" s="42"/>
      <c r="I200" s="42"/>
      <c r="J200" s="42"/>
      <c r="K200" s="42"/>
      <c r="L200" s="42"/>
      <c r="M200" s="42"/>
      <c r="N200" s="42"/>
      <c r="O200" s="43">
        <v>-24042.600429258582</v>
      </c>
      <c r="P200" s="40">
        <v>-6455.4402525187215</v>
      </c>
      <c r="Q200" s="42"/>
      <c r="R200" s="42"/>
      <c r="S200" s="40">
        <v>380063.69219240034</v>
      </c>
      <c r="T200" s="42"/>
      <c r="U200" s="43">
        <v>-16580.372792206952</v>
      </c>
      <c r="V200" s="42"/>
      <c r="W200" s="40">
        <v>37821.619105455655</v>
      </c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3">
        <f>SUM(F200:AT200)</f>
        <v>370806.89782387175</v>
      </c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40">
        <v>1276.510119534654</v>
      </c>
      <c r="BG200" s="21"/>
      <c r="BH200" s="21"/>
      <c r="BI200" s="21">
        <v>0</v>
      </c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>
        <f t="shared" si="90"/>
        <v>1276.510119534654</v>
      </c>
      <c r="CK200" s="21">
        <f t="shared" si="101"/>
        <v>372083.40794340643</v>
      </c>
      <c r="CL200" s="21">
        <f t="shared" si="102"/>
        <v>5226293.9379434064</v>
      </c>
      <c r="CN200" s="44"/>
      <c r="CO200" s="44"/>
    </row>
    <row r="201" spans="1:93" outlineLevel="1" x14ac:dyDescent="0.25">
      <c r="A201" s="25">
        <f t="shared" ref="A201:A249" si="103">A200+1</f>
        <v>194</v>
      </c>
      <c r="B201" s="292"/>
      <c r="C201" s="70" t="s">
        <v>250</v>
      </c>
      <c r="D201" s="58">
        <v>926</v>
      </c>
      <c r="E201" s="43">
        <v>11206237.68</v>
      </c>
      <c r="F201" s="42"/>
      <c r="G201" s="40">
        <v>-25361.26</v>
      </c>
      <c r="H201" s="42"/>
      <c r="I201" s="42"/>
      <c r="J201" s="42"/>
      <c r="K201" s="42"/>
      <c r="L201" s="42"/>
      <c r="M201" s="42"/>
      <c r="N201" s="43">
        <v>-17289.176081915386</v>
      </c>
      <c r="O201" s="42"/>
      <c r="P201" s="40"/>
      <c r="Q201" s="43">
        <v>191286.54157686234</v>
      </c>
      <c r="R201" s="42"/>
      <c r="S201" s="42"/>
      <c r="T201" s="42"/>
      <c r="U201" s="42"/>
      <c r="V201" s="43">
        <v>1414165.1287299758</v>
      </c>
      <c r="W201" s="40"/>
      <c r="X201" s="42"/>
      <c r="Y201" s="42"/>
      <c r="Z201" s="43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3">
        <f t="shared" si="100"/>
        <v>1562801.2342249227</v>
      </c>
      <c r="AV201" s="21"/>
      <c r="AW201" s="21"/>
      <c r="AX201" s="21"/>
      <c r="AY201" s="21"/>
      <c r="AZ201" s="21"/>
      <c r="BA201" s="21"/>
      <c r="BB201" s="21"/>
      <c r="BC201" s="21"/>
      <c r="BD201" s="21">
        <v>257699.55792073626</v>
      </c>
      <c r="BE201" s="21"/>
      <c r="BF201" s="40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>
        <f t="shared" si="90"/>
        <v>257699.55792073626</v>
      </c>
      <c r="CK201" s="21">
        <f t="shared" si="101"/>
        <v>1820500.792145659</v>
      </c>
      <c r="CL201" s="21">
        <f t="shared" si="102"/>
        <v>13026738.472145658</v>
      </c>
      <c r="CN201" s="44"/>
      <c r="CO201" s="44"/>
    </row>
    <row r="202" spans="1:93" outlineLevel="1" x14ac:dyDescent="0.25">
      <c r="A202" s="25">
        <f t="shared" si="103"/>
        <v>195</v>
      </c>
      <c r="B202" s="292"/>
      <c r="C202" s="70" t="s">
        <v>251</v>
      </c>
      <c r="D202" s="58">
        <v>927</v>
      </c>
      <c r="E202" s="21"/>
      <c r="F202" s="21"/>
      <c r="G202" s="40"/>
      <c r="H202" s="21"/>
      <c r="I202" s="21"/>
      <c r="J202" s="21"/>
      <c r="K202" s="21"/>
      <c r="L202" s="21"/>
      <c r="M202" s="21"/>
      <c r="N202" s="21"/>
      <c r="O202" s="21"/>
      <c r="P202" s="48"/>
      <c r="Q202" s="21"/>
      <c r="R202" s="21"/>
      <c r="S202" s="21"/>
      <c r="T202" s="21"/>
      <c r="U202" s="21"/>
      <c r="V202" s="21"/>
      <c r="W202" s="48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43">
        <f t="shared" si="100"/>
        <v>0</v>
      </c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48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>
        <f t="shared" si="90"/>
        <v>0</v>
      </c>
      <c r="CK202" s="21">
        <f t="shared" si="101"/>
        <v>0</v>
      </c>
      <c r="CL202" s="21">
        <f t="shared" si="102"/>
        <v>0</v>
      </c>
      <c r="CN202" s="44"/>
      <c r="CO202" s="44"/>
    </row>
    <row r="203" spans="1:93" outlineLevel="1" x14ac:dyDescent="0.25">
      <c r="A203" s="25">
        <f t="shared" si="103"/>
        <v>196</v>
      </c>
      <c r="B203" s="292"/>
      <c r="C203" s="72" t="s">
        <v>252</v>
      </c>
      <c r="D203" s="58">
        <v>928</v>
      </c>
      <c r="E203" s="43">
        <v>6722527.79</v>
      </c>
      <c r="F203" s="43">
        <v>171058.39261295024</v>
      </c>
      <c r="G203" s="40">
        <v>-2867601.0010600123</v>
      </c>
      <c r="H203" s="40">
        <v>-362.38468065106872</v>
      </c>
      <c r="I203" s="42"/>
      <c r="J203" s="42"/>
      <c r="K203" s="42"/>
      <c r="L203" s="43">
        <v>232169.01142999995</v>
      </c>
      <c r="M203" s="43"/>
      <c r="N203" s="42"/>
      <c r="O203" s="42"/>
      <c r="P203" s="40">
        <v>-40.934224683175017</v>
      </c>
      <c r="Q203" s="42"/>
      <c r="R203" s="42"/>
      <c r="S203" s="42"/>
      <c r="T203" s="42"/>
      <c r="U203" s="42"/>
      <c r="V203" s="42"/>
      <c r="W203" s="40">
        <v>239.82851576081512</v>
      </c>
      <c r="X203" s="42"/>
      <c r="Y203" s="42"/>
      <c r="Z203" s="42">
        <v>-18253.489559999667</v>
      </c>
      <c r="AA203" s="42"/>
      <c r="AB203" s="42"/>
      <c r="AC203" s="76">
        <v>-15376.674480000001</v>
      </c>
      <c r="AD203" s="42"/>
      <c r="AE203" s="42"/>
      <c r="AF203" s="42"/>
      <c r="AG203" s="42"/>
      <c r="AH203" s="42"/>
      <c r="AI203" s="42"/>
      <c r="AJ203" s="42"/>
      <c r="AK203" s="42"/>
      <c r="AL203" s="42">
        <v>0</v>
      </c>
      <c r="AM203" s="42"/>
      <c r="AN203" s="43">
        <v>-87457</v>
      </c>
      <c r="AO203" s="42"/>
      <c r="AP203" s="42"/>
      <c r="AQ203" s="42"/>
      <c r="AR203" s="42"/>
      <c r="AS203" s="42"/>
      <c r="AT203" s="42"/>
      <c r="AU203" s="43">
        <f t="shared" si="100"/>
        <v>-2585624.2514466355</v>
      </c>
      <c r="AV203" s="43">
        <v>-233483.29158357851</v>
      </c>
      <c r="AW203" s="21"/>
      <c r="AX203" s="21">
        <v>-93823.423683371337</v>
      </c>
      <c r="AY203" s="21"/>
      <c r="AZ203" s="21"/>
      <c r="BA203" s="21"/>
      <c r="BB203" s="21"/>
      <c r="BC203" s="21"/>
      <c r="BD203" s="21"/>
      <c r="BE203" s="21"/>
      <c r="BF203" s="40">
        <v>8.0944056484746447</v>
      </c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>
        <v>-80324.436000000002</v>
      </c>
      <c r="CH203" s="21"/>
      <c r="CI203" s="21"/>
      <c r="CJ203" s="21">
        <f t="shared" si="90"/>
        <v>-407623.05686130136</v>
      </c>
      <c r="CK203" s="21">
        <f t="shared" si="101"/>
        <v>-2993247.3083079369</v>
      </c>
      <c r="CL203" s="21">
        <f t="shared" si="102"/>
        <v>3729280.4816920632</v>
      </c>
      <c r="CN203" s="44"/>
      <c r="CO203" s="44"/>
    </row>
    <row r="204" spans="1:93" outlineLevel="1" x14ac:dyDescent="0.25">
      <c r="A204" s="25">
        <f t="shared" si="103"/>
        <v>197</v>
      </c>
      <c r="B204" s="292"/>
      <c r="C204" s="70" t="s">
        <v>253</v>
      </c>
      <c r="D204" s="58">
        <v>929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48"/>
      <c r="Q204" s="21"/>
      <c r="R204" s="21"/>
      <c r="S204" s="21"/>
      <c r="T204" s="21"/>
      <c r="U204" s="21"/>
      <c r="V204" s="21"/>
      <c r="W204" s="48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43">
        <f t="shared" si="100"/>
        <v>0</v>
      </c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48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>
        <f t="shared" si="90"/>
        <v>0</v>
      </c>
      <c r="CK204" s="21">
        <f t="shared" si="101"/>
        <v>0</v>
      </c>
      <c r="CL204" s="21">
        <f t="shared" si="102"/>
        <v>0</v>
      </c>
      <c r="CN204" s="44"/>
      <c r="CO204" s="44"/>
    </row>
    <row r="205" spans="1:93" outlineLevel="1" x14ac:dyDescent="0.25">
      <c r="A205" s="25">
        <f t="shared" si="103"/>
        <v>198</v>
      </c>
      <c r="B205" s="292"/>
      <c r="C205" s="70" t="s">
        <v>254</v>
      </c>
      <c r="D205" s="58">
        <v>930.1</v>
      </c>
      <c r="E205" s="43">
        <v>10153.81</v>
      </c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48"/>
      <c r="Q205" s="21"/>
      <c r="R205" s="21"/>
      <c r="S205" s="21"/>
      <c r="T205" s="21"/>
      <c r="U205" s="21"/>
      <c r="V205" s="21"/>
      <c r="W205" s="48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43">
        <f t="shared" si="100"/>
        <v>0</v>
      </c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48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>
        <f t="shared" si="90"/>
        <v>0</v>
      </c>
      <c r="CK205" s="21">
        <f t="shared" si="101"/>
        <v>0</v>
      </c>
      <c r="CL205" s="21">
        <f t="shared" si="102"/>
        <v>10153.81</v>
      </c>
      <c r="CN205" s="44"/>
      <c r="CO205" s="44"/>
    </row>
    <row r="206" spans="1:93" outlineLevel="1" x14ac:dyDescent="0.25">
      <c r="A206" s="25">
        <f t="shared" si="103"/>
        <v>199</v>
      </c>
      <c r="B206" s="292"/>
      <c r="C206" s="70" t="s">
        <v>255</v>
      </c>
      <c r="D206" s="58">
        <v>930.2</v>
      </c>
      <c r="E206" s="43">
        <v>3660411.24</v>
      </c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40">
        <v>-487.23206229424704</v>
      </c>
      <c r="Q206" s="21"/>
      <c r="R206" s="21"/>
      <c r="S206" s="21"/>
      <c r="T206" s="21"/>
      <c r="U206" s="21"/>
      <c r="V206" s="21"/>
      <c r="W206" s="40">
        <v>2854.6318694327056</v>
      </c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43">
        <f t="shared" si="100"/>
        <v>2367.3998071384585</v>
      </c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40">
        <v>96.346125709656491</v>
      </c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>
        <f t="shared" si="90"/>
        <v>96.346125709656491</v>
      </c>
      <c r="CK206" s="21">
        <f t="shared" si="101"/>
        <v>2463.745932848115</v>
      </c>
      <c r="CL206" s="21">
        <f t="shared" si="102"/>
        <v>3662874.9859328484</v>
      </c>
      <c r="CN206" s="44"/>
      <c r="CO206" s="44"/>
    </row>
    <row r="207" spans="1:93" outlineLevel="1" x14ac:dyDescent="0.25">
      <c r="A207" s="25">
        <f t="shared" si="103"/>
        <v>200</v>
      </c>
      <c r="B207" s="292"/>
      <c r="C207" s="70" t="s">
        <v>131</v>
      </c>
      <c r="D207" s="58">
        <v>931</v>
      </c>
      <c r="E207" s="43">
        <v>4163137.05</v>
      </c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48"/>
      <c r="Q207" s="21"/>
      <c r="R207" s="21"/>
      <c r="S207" s="21"/>
      <c r="T207" s="21"/>
      <c r="U207" s="21"/>
      <c r="V207" s="21"/>
      <c r="W207" s="48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43">
        <f t="shared" si="100"/>
        <v>0</v>
      </c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48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>
        <f t="shared" si="90"/>
        <v>0</v>
      </c>
      <c r="CK207" s="21">
        <f t="shared" si="101"/>
        <v>0</v>
      </c>
      <c r="CL207" s="21">
        <f t="shared" si="102"/>
        <v>4163137.05</v>
      </c>
      <c r="CN207" s="44"/>
      <c r="CO207" s="44"/>
    </row>
    <row r="208" spans="1:93" outlineLevel="1" x14ac:dyDescent="0.25">
      <c r="A208" s="25">
        <f t="shared" si="103"/>
        <v>201</v>
      </c>
      <c r="B208" s="293"/>
      <c r="C208" s="80" t="s">
        <v>256</v>
      </c>
      <c r="D208" s="81">
        <v>932</v>
      </c>
      <c r="E208" s="43">
        <v>10526993.66</v>
      </c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40">
        <v>-410.60189183534476</v>
      </c>
      <c r="Q208" s="21"/>
      <c r="R208" s="21"/>
      <c r="S208" s="21"/>
      <c r="T208" s="21"/>
      <c r="U208" s="21"/>
      <c r="V208" s="21"/>
      <c r="W208" s="40">
        <v>2405.6652605400086</v>
      </c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43">
        <f t="shared" si="100"/>
        <v>1995.0633687046638</v>
      </c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40">
        <v>81.193140905205979</v>
      </c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>
        <f t="shared" si="90"/>
        <v>81.193140905205979</v>
      </c>
      <c r="CK208" s="21">
        <f t="shared" si="101"/>
        <v>2076.2565096098697</v>
      </c>
      <c r="CL208" s="21">
        <f>CK208+E208</f>
        <v>10529069.91650961</v>
      </c>
      <c r="CN208" s="44"/>
      <c r="CO208" s="44"/>
    </row>
    <row r="209" spans="1:93" outlineLevel="1" x14ac:dyDescent="0.25">
      <c r="A209" s="25">
        <f t="shared" si="103"/>
        <v>202</v>
      </c>
      <c r="B209" s="319" t="s">
        <v>257</v>
      </c>
      <c r="C209" s="319"/>
      <c r="D209" s="319"/>
      <c r="E209" s="52">
        <f>SUM(E195:E208)</f>
        <v>73412663.579999998</v>
      </c>
      <c r="F209" s="52">
        <f t="shared" ref="F209:CA209" si="104">SUM(F195:F208)</f>
        <v>171058.39261295024</v>
      </c>
      <c r="G209" s="52">
        <f t="shared" si="104"/>
        <v>-2892962.261060012</v>
      </c>
      <c r="H209" s="52">
        <f t="shared" si="104"/>
        <v>-362.38468065106872</v>
      </c>
      <c r="I209" s="52">
        <f t="shared" si="104"/>
        <v>0</v>
      </c>
      <c r="J209" s="52">
        <f t="shared" si="104"/>
        <v>0</v>
      </c>
      <c r="K209" s="52">
        <f t="shared" si="104"/>
        <v>0</v>
      </c>
      <c r="L209" s="52">
        <f t="shared" si="104"/>
        <v>232169.01142999995</v>
      </c>
      <c r="M209" s="52">
        <f t="shared" si="104"/>
        <v>0</v>
      </c>
      <c r="N209" s="52">
        <f t="shared" si="104"/>
        <v>-17289.176081915386</v>
      </c>
      <c r="O209" s="52">
        <f t="shared" si="104"/>
        <v>-24042.600429258582</v>
      </c>
      <c r="P209" s="52">
        <f t="shared" si="104"/>
        <v>-347583.07605476235</v>
      </c>
      <c r="Q209" s="52">
        <f t="shared" si="104"/>
        <v>191286.54157686234</v>
      </c>
      <c r="R209" s="52">
        <f t="shared" si="104"/>
        <v>0</v>
      </c>
      <c r="S209" s="52">
        <f t="shared" si="104"/>
        <v>550639.31938240037</v>
      </c>
      <c r="T209" s="52">
        <f t="shared" si="104"/>
        <v>0</v>
      </c>
      <c r="U209" s="52">
        <f t="shared" si="104"/>
        <v>-16580.372792206952</v>
      </c>
      <c r="V209" s="52">
        <f t="shared" si="104"/>
        <v>1414165.1287299758</v>
      </c>
      <c r="W209" s="52">
        <f t="shared" si="104"/>
        <v>2036434.6902016713</v>
      </c>
      <c r="X209" s="52">
        <f t="shared" si="104"/>
        <v>0</v>
      </c>
      <c r="Y209" s="52">
        <f t="shared" si="104"/>
        <v>0</v>
      </c>
      <c r="Z209" s="52">
        <f t="shared" si="104"/>
        <v>-18253.489559999667</v>
      </c>
      <c r="AA209" s="52">
        <f t="shared" si="104"/>
        <v>0</v>
      </c>
      <c r="AB209" s="52">
        <f t="shared" si="104"/>
        <v>0</v>
      </c>
      <c r="AC209" s="52">
        <f t="shared" si="104"/>
        <v>-15376.674480000001</v>
      </c>
      <c r="AD209" s="52">
        <f t="shared" si="104"/>
        <v>0</v>
      </c>
      <c r="AE209" s="52">
        <f t="shared" si="104"/>
        <v>0</v>
      </c>
      <c r="AF209" s="52">
        <f t="shared" si="104"/>
        <v>0</v>
      </c>
      <c r="AG209" s="52">
        <f t="shared" si="104"/>
        <v>0</v>
      </c>
      <c r="AH209" s="52">
        <f t="shared" si="104"/>
        <v>0</v>
      </c>
      <c r="AI209" s="52">
        <f t="shared" si="104"/>
        <v>0</v>
      </c>
      <c r="AJ209" s="52">
        <f t="shared" si="104"/>
        <v>0</v>
      </c>
      <c r="AK209" s="52">
        <f t="shared" si="104"/>
        <v>0</v>
      </c>
      <c r="AL209" s="52">
        <f t="shared" si="104"/>
        <v>0</v>
      </c>
      <c r="AM209" s="52">
        <f t="shared" si="104"/>
        <v>0</v>
      </c>
      <c r="AN209" s="52">
        <f t="shared" si="104"/>
        <v>-87457</v>
      </c>
      <c r="AO209" s="52">
        <f t="shared" si="104"/>
        <v>0</v>
      </c>
      <c r="AP209" s="52"/>
      <c r="AQ209" s="52">
        <f t="shared" si="104"/>
        <v>0</v>
      </c>
      <c r="AR209" s="52">
        <f t="shared" si="104"/>
        <v>0</v>
      </c>
      <c r="AS209" s="52">
        <f t="shared" si="104"/>
        <v>0</v>
      </c>
      <c r="AT209" s="52">
        <f t="shared" si="104"/>
        <v>0</v>
      </c>
      <c r="AU209" s="52">
        <f t="shared" si="104"/>
        <v>1175846.0487950533</v>
      </c>
      <c r="AV209" s="52">
        <f t="shared" si="104"/>
        <v>-233483.29158357851</v>
      </c>
      <c r="AW209" s="52">
        <f t="shared" si="104"/>
        <v>0</v>
      </c>
      <c r="AX209" s="52">
        <f t="shared" si="104"/>
        <v>-93823.423683371337</v>
      </c>
      <c r="AY209" s="52">
        <f t="shared" si="104"/>
        <v>0</v>
      </c>
      <c r="AZ209" s="52">
        <f t="shared" si="104"/>
        <v>0</v>
      </c>
      <c r="BA209" s="52">
        <f t="shared" si="104"/>
        <v>0</v>
      </c>
      <c r="BB209" s="52">
        <f t="shared" si="104"/>
        <v>0</v>
      </c>
      <c r="BC209" s="52">
        <f t="shared" si="104"/>
        <v>0</v>
      </c>
      <c r="BD209" s="52">
        <f t="shared" si="104"/>
        <v>257699.55792073626</v>
      </c>
      <c r="BE209" s="52">
        <f t="shared" si="104"/>
        <v>0</v>
      </c>
      <c r="BF209" s="52">
        <f t="shared" si="104"/>
        <v>68662.311649185242</v>
      </c>
      <c r="BG209" s="52">
        <f t="shared" si="104"/>
        <v>0</v>
      </c>
      <c r="BH209" s="52">
        <f t="shared" si="104"/>
        <v>0</v>
      </c>
      <c r="BI209" s="52">
        <f t="shared" si="104"/>
        <v>0</v>
      </c>
      <c r="BJ209" s="52">
        <f t="shared" si="104"/>
        <v>0</v>
      </c>
      <c r="BK209" s="52">
        <f t="shared" si="104"/>
        <v>0</v>
      </c>
      <c r="BL209" s="52">
        <f t="shared" si="104"/>
        <v>0</v>
      </c>
      <c r="BM209" s="52">
        <f t="shared" si="104"/>
        <v>0</v>
      </c>
      <c r="BN209" s="52">
        <f t="shared" si="104"/>
        <v>0</v>
      </c>
      <c r="BO209" s="52">
        <f t="shared" si="104"/>
        <v>0</v>
      </c>
      <c r="BP209" s="52">
        <f t="shared" si="104"/>
        <v>0</v>
      </c>
      <c r="BQ209" s="52">
        <f t="shared" si="104"/>
        <v>0</v>
      </c>
      <c r="BR209" s="52">
        <f t="shared" si="104"/>
        <v>0</v>
      </c>
      <c r="BS209" s="52">
        <f t="shared" si="104"/>
        <v>0</v>
      </c>
      <c r="BT209" s="52">
        <f t="shared" si="104"/>
        <v>0</v>
      </c>
      <c r="BU209" s="52">
        <f t="shared" si="104"/>
        <v>0</v>
      </c>
      <c r="BV209" s="52">
        <f t="shared" si="104"/>
        <v>0</v>
      </c>
      <c r="BW209" s="52">
        <f t="shared" si="104"/>
        <v>0</v>
      </c>
      <c r="BX209" s="52">
        <f t="shared" si="104"/>
        <v>0</v>
      </c>
      <c r="BY209" s="52">
        <f t="shared" si="104"/>
        <v>0</v>
      </c>
      <c r="BZ209" s="52">
        <f t="shared" si="104"/>
        <v>0</v>
      </c>
      <c r="CA209" s="52">
        <f t="shared" si="104"/>
        <v>0</v>
      </c>
      <c r="CB209" s="52">
        <f t="shared" ref="CB209:CL209" si="105">SUM(CB195:CB208)</f>
        <v>0</v>
      </c>
      <c r="CC209" s="52">
        <f t="shared" si="105"/>
        <v>0</v>
      </c>
      <c r="CD209" s="52">
        <f t="shared" si="105"/>
        <v>0</v>
      </c>
      <c r="CE209" s="52">
        <f t="shared" si="105"/>
        <v>0</v>
      </c>
      <c r="CF209" s="52">
        <f t="shared" si="105"/>
        <v>0</v>
      </c>
      <c r="CG209" s="52">
        <f t="shared" si="105"/>
        <v>-80324.436000000002</v>
      </c>
      <c r="CH209" s="52">
        <f t="shared" si="105"/>
        <v>0</v>
      </c>
      <c r="CI209" s="52">
        <f t="shared" si="105"/>
        <v>0</v>
      </c>
      <c r="CJ209" s="52">
        <f t="shared" si="105"/>
        <v>-81269.281697028346</v>
      </c>
      <c r="CK209" s="52">
        <f t="shared" si="105"/>
        <v>1094576.7670980254</v>
      </c>
      <c r="CL209" s="52">
        <f t="shared" si="105"/>
        <v>74507240.347098023</v>
      </c>
      <c r="CN209" s="44"/>
      <c r="CO209" s="44"/>
    </row>
    <row r="210" spans="1:93" outlineLevel="1" x14ac:dyDescent="0.25">
      <c r="A210" s="25">
        <f t="shared" si="103"/>
        <v>203</v>
      </c>
      <c r="B210" s="296" t="s">
        <v>258</v>
      </c>
      <c r="C210" s="87" t="s">
        <v>259</v>
      </c>
      <c r="D210" s="88">
        <v>403</v>
      </c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43">
        <f t="shared" ref="AU210:AU221" si="106">SUM(F210:AT210)</f>
        <v>0</v>
      </c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40">
        <v>954.56656500000031</v>
      </c>
      <c r="BW210" s="40">
        <v>0</v>
      </c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>
        <f t="shared" si="90"/>
        <v>954.56656500000031</v>
      </c>
      <c r="CK210" s="21">
        <f t="shared" ref="CK210:CK221" si="107">CJ210+AU210</f>
        <v>954.56656500000031</v>
      </c>
      <c r="CL210" s="21">
        <f>CK210+E210</f>
        <v>954.56656500000031</v>
      </c>
      <c r="CN210" s="44"/>
      <c r="CO210" s="44"/>
    </row>
    <row r="211" spans="1:93" outlineLevel="1" x14ac:dyDescent="0.25">
      <c r="A211" s="25">
        <f t="shared" si="103"/>
        <v>204</v>
      </c>
      <c r="B211" s="317"/>
      <c r="C211" s="87" t="s">
        <v>260</v>
      </c>
      <c r="D211" s="88">
        <v>403</v>
      </c>
      <c r="E211" s="48">
        <v>8118817.7200000007</v>
      </c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3"/>
      <c r="Q211" s="42"/>
      <c r="R211" s="42"/>
      <c r="S211" s="42"/>
      <c r="T211" s="42"/>
      <c r="U211" s="42"/>
      <c r="V211" s="42"/>
      <c r="W211" s="42"/>
      <c r="X211" s="21"/>
      <c r="Y211" s="21">
        <v>261160.7053099999</v>
      </c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3">
        <f t="shared" si="106"/>
        <v>261160.7053099999</v>
      </c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43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40">
        <v>213.80234499900553</v>
      </c>
      <c r="BW211" s="40">
        <v>-16.97</v>
      </c>
      <c r="BX211" s="21">
        <v>0</v>
      </c>
      <c r="BY211" s="43">
        <v>0</v>
      </c>
      <c r="BZ211" s="43">
        <v>0</v>
      </c>
      <c r="CA211" s="43">
        <v>11306.53</v>
      </c>
      <c r="CB211" s="43"/>
      <c r="CC211" s="43"/>
      <c r="CD211" s="21"/>
      <c r="CE211" s="21"/>
      <c r="CF211" s="21"/>
      <c r="CG211" s="21">
        <v>-6081019.9078250006</v>
      </c>
      <c r="CH211" s="21"/>
      <c r="CI211" s="21"/>
      <c r="CJ211" s="21">
        <f t="shared" si="90"/>
        <v>-6069516.5454800017</v>
      </c>
      <c r="CK211" s="21">
        <f t="shared" si="107"/>
        <v>-5808355.8401700016</v>
      </c>
      <c r="CL211" s="21">
        <f t="shared" ref="CL211:CL246" si="108">CK211+E211</f>
        <v>2310461.8798299991</v>
      </c>
      <c r="CN211" s="44"/>
      <c r="CO211" s="44"/>
    </row>
    <row r="212" spans="1:93" outlineLevel="1" x14ac:dyDescent="0.25">
      <c r="A212" s="25">
        <f t="shared" si="103"/>
        <v>205</v>
      </c>
      <c r="B212" s="317"/>
      <c r="C212" s="87" t="s">
        <v>261</v>
      </c>
      <c r="D212" s="88">
        <v>403</v>
      </c>
      <c r="E212" s="48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43">
        <f>SUM(F212:AT212)</f>
        <v>0</v>
      </c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40"/>
      <c r="BW212" s="40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>
        <f t="shared" si="90"/>
        <v>0</v>
      </c>
      <c r="CK212" s="21">
        <f t="shared" si="107"/>
        <v>0</v>
      </c>
      <c r="CL212" s="21">
        <f t="shared" si="108"/>
        <v>0</v>
      </c>
      <c r="CN212" s="44"/>
      <c r="CO212" s="44"/>
    </row>
    <row r="213" spans="1:93" outlineLevel="1" x14ac:dyDescent="0.25">
      <c r="A213" s="25">
        <f t="shared" si="103"/>
        <v>206</v>
      </c>
      <c r="B213" s="317"/>
      <c r="C213" s="87" t="s">
        <v>262</v>
      </c>
      <c r="D213" s="88">
        <v>403</v>
      </c>
      <c r="E213" s="40">
        <v>144253091.83999994</v>
      </c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3"/>
      <c r="Q213" s="42"/>
      <c r="R213" s="42"/>
      <c r="S213" s="42"/>
      <c r="T213" s="42"/>
      <c r="U213" s="42"/>
      <c r="V213" s="42"/>
      <c r="W213" s="42"/>
      <c r="X213" s="43"/>
      <c r="Y213" s="43">
        <v>13557652.716294</v>
      </c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3">
        <f t="shared" si="106"/>
        <v>13557652.716294</v>
      </c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43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>
        <v>-2906116.24</v>
      </c>
      <c r="BS213" s="21"/>
      <c r="BT213" s="21"/>
      <c r="BU213" s="21"/>
      <c r="BV213" s="40">
        <v>297938.9893529953</v>
      </c>
      <c r="BW213" s="40">
        <v>-42615.11</v>
      </c>
      <c r="BX213" s="43">
        <v>373018.48</v>
      </c>
      <c r="BY213" s="43">
        <v>403751.7</v>
      </c>
      <c r="BZ213" s="43">
        <v>617.78</v>
      </c>
      <c r="CA213" s="43">
        <v>88762.219999999987</v>
      </c>
      <c r="CB213" s="43"/>
      <c r="CC213" s="43"/>
      <c r="CD213" s="21"/>
      <c r="CE213" s="21"/>
      <c r="CF213" s="21"/>
      <c r="CG213" s="21"/>
      <c r="CH213" s="21"/>
      <c r="CI213" s="21">
        <v>-343654.17358200159</v>
      </c>
      <c r="CJ213" s="21">
        <f t="shared" si="90"/>
        <v>-2128296.354229006</v>
      </c>
      <c r="CK213" s="21">
        <f t="shared" si="107"/>
        <v>11429356.362064995</v>
      </c>
      <c r="CL213" s="21">
        <f t="shared" si="108"/>
        <v>155682448.20206493</v>
      </c>
      <c r="CN213" s="44"/>
      <c r="CO213" s="44"/>
    </row>
    <row r="214" spans="1:93" outlineLevel="1" x14ac:dyDescent="0.25">
      <c r="A214" s="25">
        <f t="shared" si="103"/>
        <v>207</v>
      </c>
      <c r="B214" s="317"/>
      <c r="C214" s="87" t="s">
        <v>263</v>
      </c>
      <c r="D214" s="88">
        <v>403</v>
      </c>
      <c r="E214" s="40">
        <v>2031456.13</v>
      </c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3"/>
      <c r="Q214" s="42"/>
      <c r="R214" s="42"/>
      <c r="S214" s="42"/>
      <c r="T214" s="42"/>
      <c r="U214" s="42"/>
      <c r="V214" s="42"/>
      <c r="W214" s="42"/>
      <c r="X214" s="43"/>
      <c r="Y214" s="43">
        <v>-102797.65554699999</v>
      </c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>
        <v>-689507.20602600183</v>
      </c>
      <c r="AT214" s="42"/>
      <c r="AU214" s="43">
        <f t="shared" si="106"/>
        <v>-792304.86157300184</v>
      </c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43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40">
        <v>49556.256208499981</v>
      </c>
      <c r="BW214" s="40">
        <v>0</v>
      </c>
      <c r="BX214" s="43">
        <v>94.89</v>
      </c>
      <c r="BY214" s="43">
        <v>0</v>
      </c>
      <c r="BZ214" s="43">
        <v>0</v>
      </c>
      <c r="CA214" s="43">
        <v>13301.26</v>
      </c>
      <c r="CB214" s="43"/>
      <c r="CC214" s="43"/>
      <c r="CD214" s="21"/>
      <c r="CE214" s="21"/>
      <c r="CF214" s="21"/>
      <c r="CG214" s="21">
        <v>-77531.841334208322</v>
      </c>
      <c r="CH214" s="21"/>
      <c r="CI214" s="21"/>
      <c r="CJ214" s="21">
        <f t="shared" si="90"/>
        <v>-14579.43512570834</v>
      </c>
      <c r="CK214" s="21">
        <f t="shared" si="107"/>
        <v>-806884.29669871018</v>
      </c>
      <c r="CL214" s="21">
        <f t="shared" si="108"/>
        <v>1224571.8333012897</v>
      </c>
      <c r="CN214" s="44"/>
      <c r="CO214" s="44"/>
    </row>
    <row r="215" spans="1:93" outlineLevel="1" x14ac:dyDescent="0.25">
      <c r="A215" s="25">
        <f t="shared" si="103"/>
        <v>208</v>
      </c>
      <c r="B215" s="317"/>
      <c r="C215" s="87" t="s">
        <v>264</v>
      </c>
      <c r="D215" s="88">
        <v>403</v>
      </c>
      <c r="E215" s="40">
        <v>10061700.168104999</v>
      </c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3"/>
      <c r="Q215" s="42"/>
      <c r="R215" s="42"/>
      <c r="S215" s="42"/>
      <c r="T215" s="42"/>
      <c r="U215" s="42"/>
      <c r="V215" s="42"/>
      <c r="W215" s="42"/>
      <c r="X215" s="43"/>
      <c r="Y215" s="43">
        <v>-660479.469045192</v>
      </c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3">
        <f t="shared" si="106"/>
        <v>-660479.469045192</v>
      </c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43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40">
        <v>260437.25874008049</v>
      </c>
      <c r="BW215" s="40"/>
      <c r="BX215" s="43">
        <v>52291.459549999992</v>
      </c>
      <c r="BY215" s="43">
        <v>0</v>
      </c>
      <c r="BZ215" s="43">
        <v>0</v>
      </c>
      <c r="CA215" s="43">
        <v>10627.835669999999</v>
      </c>
      <c r="CB215" s="43"/>
      <c r="CC215" s="43"/>
      <c r="CD215" s="21"/>
      <c r="CE215" s="21"/>
      <c r="CF215" s="21"/>
      <c r="CG215" s="21"/>
      <c r="CH215" s="21"/>
      <c r="CI215" s="21"/>
      <c r="CJ215" s="21">
        <f t="shared" si="90"/>
        <v>323356.55396008049</v>
      </c>
      <c r="CK215" s="21">
        <f t="shared" si="107"/>
        <v>-337122.91508511151</v>
      </c>
      <c r="CL215" s="21">
        <f t="shared" si="108"/>
        <v>9724577.253019888</v>
      </c>
      <c r="CN215" s="44"/>
      <c r="CO215" s="44"/>
    </row>
    <row r="216" spans="1:93" outlineLevel="1" x14ac:dyDescent="0.25">
      <c r="A216" s="25">
        <f t="shared" si="103"/>
        <v>209</v>
      </c>
      <c r="B216" s="317"/>
      <c r="C216" s="87" t="s">
        <v>265</v>
      </c>
      <c r="D216" s="88">
        <v>403.1</v>
      </c>
      <c r="E216" s="48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43">
        <f t="shared" si="106"/>
        <v>0</v>
      </c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>
        <f t="shared" si="90"/>
        <v>0</v>
      </c>
      <c r="CK216" s="21">
        <f t="shared" si="107"/>
        <v>0</v>
      </c>
      <c r="CL216" s="21">
        <f t="shared" si="108"/>
        <v>0</v>
      </c>
      <c r="CN216" s="44"/>
      <c r="CO216" s="44"/>
    </row>
    <row r="217" spans="1:93" outlineLevel="1" x14ac:dyDescent="0.25">
      <c r="A217" s="25">
        <f t="shared" si="103"/>
        <v>210</v>
      </c>
      <c r="B217" s="317"/>
      <c r="C217" s="89" t="s">
        <v>266</v>
      </c>
      <c r="D217" s="88">
        <v>403.1</v>
      </c>
      <c r="E217" s="48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43">
        <f t="shared" si="106"/>
        <v>0</v>
      </c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>
        <f t="shared" si="90"/>
        <v>0</v>
      </c>
      <c r="CK217" s="21">
        <f t="shared" si="107"/>
        <v>0</v>
      </c>
      <c r="CL217" s="21">
        <f t="shared" si="108"/>
        <v>0</v>
      </c>
      <c r="CN217" s="44"/>
      <c r="CO217" s="44"/>
    </row>
    <row r="218" spans="1:93" outlineLevel="1" x14ac:dyDescent="0.25">
      <c r="A218" s="25">
        <f t="shared" si="103"/>
        <v>211</v>
      </c>
      <c r="B218" s="317"/>
      <c r="C218" s="87" t="s">
        <v>267</v>
      </c>
      <c r="D218" s="88">
        <v>403.1</v>
      </c>
      <c r="E218" s="48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43">
        <f t="shared" si="106"/>
        <v>0</v>
      </c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>
        <f t="shared" si="90"/>
        <v>0</v>
      </c>
      <c r="CK218" s="21">
        <f t="shared" si="107"/>
        <v>0</v>
      </c>
      <c r="CL218" s="21">
        <f t="shared" si="108"/>
        <v>0</v>
      </c>
      <c r="CN218" s="44"/>
      <c r="CO218" s="44"/>
    </row>
    <row r="219" spans="1:93" outlineLevel="1" x14ac:dyDescent="0.25">
      <c r="A219" s="25">
        <f t="shared" si="103"/>
        <v>212</v>
      </c>
      <c r="B219" s="317"/>
      <c r="C219" s="87" t="s">
        <v>268</v>
      </c>
      <c r="D219" s="88">
        <v>403.1</v>
      </c>
      <c r="E219" s="40">
        <v>250948.56</v>
      </c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3"/>
      <c r="Q219" s="42"/>
      <c r="R219" s="42"/>
      <c r="S219" s="42"/>
      <c r="T219" s="42"/>
      <c r="U219" s="42"/>
      <c r="V219" s="42"/>
      <c r="W219" s="42"/>
      <c r="X219" s="43"/>
      <c r="Y219" s="43">
        <v>-250948.56</v>
      </c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3">
        <f t="shared" si="106"/>
        <v>-250948.56</v>
      </c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43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>
        <f t="shared" si="90"/>
        <v>0</v>
      </c>
      <c r="CK219" s="21">
        <f t="shared" si="107"/>
        <v>-250948.56</v>
      </c>
      <c r="CL219" s="21">
        <f t="shared" si="108"/>
        <v>0</v>
      </c>
      <c r="CN219" s="44"/>
      <c r="CO219" s="44"/>
    </row>
    <row r="220" spans="1:93" outlineLevel="1" x14ac:dyDescent="0.25">
      <c r="A220" s="25">
        <f t="shared" si="103"/>
        <v>213</v>
      </c>
      <c r="B220" s="317"/>
      <c r="C220" s="87" t="s">
        <v>269</v>
      </c>
      <c r="D220" s="88">
        <v>403.1</v>
      </c>
      <c r="E220" s="40">
        <v>66747.37</v>
      </c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>
        <v>-66747.37</v>
      </c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43">
        <f t="shared" si="106"/>
        <v>-66747.37</v>
      </c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>
        <f t="shared" si="90"/>
        <v>0</v>
      </c>
      <c r="CK220" s="21">
        <f t="shared" si="107"/>
        <v>-66747.37</v>
      </c>
      <c r="CL220" s="21">
        <f t="shared" si="108"/>
        <v>0</v>
      </c>
      <c r="CN220" s="44"/>
      <c r="CO220" s="44"/>
    </row>
    <row r="221" spans="1:93" outlineLevel="1" x14ac:dyDescent="0.25">
      <c r="A221" s="25">
        <f t="shared" si="103"/>
        <v>214</v>
      </c>
      <c r="B221" s="318"/>
      <c r="C221" s="87" t="s">
        <v>270</v>
      </c>
      <c r="D221" s="88">
        <v>403.1</v>
      </c>
      <c r="E221" s="40">
        <v>55343.627280000001</v>
      </c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3"/>
      <c r="Q221" s="42"/>
      <c r="R221" s="42"/>
      <c r="S221" s="42"/>
      <c r="T221" s="42"/>
      <c r="U221" s="42"/>
      <c r="V221" s="42"/>
      <c r="W221" s="42"/>
      <c r="X221" s="43"/>
      <c r="Y221" s="43">
        <v>-55343.627279999979</v>
      </c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3">
        <f t="shared" si="106"/>
        <v>-55343.627279999979</v>
      </c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43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>
        <f t="shared" si="90"/>
        <v>0</v>
      </c>
      <c r="CK221" s="21">
        <f t="shared" si="107"/>
        <v>-55343.627279999979</v>
      </c>
      <c r="CL221" s="21">
        <f t="shared" si="108"/>
        <v>0</v>
      </c>
      <c r="CN221" s="44"/>
      <c r="CO221" s="44"/>
    </row>
    <row r="222" spans="1:93" outlineLevel="1" x14ac:dyDescent="0.25">
      <c r="A222" s="25">
        <f t="shared" si="103"/>
        <v>215</v>
      </c>
      <c r="B222" s="319" t="s">
        <v>271</v>
      </c>
      <c r="C222" s="319"/>
      <c r="D222" s="319"/>
      <c r="E222" s="52">
        <f>SUM(E210:E221)</f>
        <v>164838105.41538495</v>
      </c>
      <c r="F222" s="52">
        <f t="shared" ref="F222:CA222" si="109">SUM(F210:F221)</f>
        <v>0</v>
      </c>
      <c r="G222" s="52">
        <f t="shared" si="109"/>
        <v>0</v>
      </c>
      <c r="H222" s="52">
        <f t="shared" si="109"/>
        <v>0</v>
      </c>
      <c r="I222" s="52">
        <f t="shared" si="109"/>
        <v>0</v>
      </c>
      <c r="J222" s="52">
        <f t="shared" si="109"/>
        <v>0</v>
      </c>
      <c r="K222" s="52">
        <f t="shared" si="109"/>
        <v>0</v>
      </c>
      <c r="L222" s="52">
        <f t="shared" si="109"/>
        <v>0</v>
      </c>
      <c r="M222" s="52">
        <f t="shared" si="109"/>
        <v>0</v>
      </c>
      <c r="N222" s="52">
        <f t="shared" si="109"/>
        <v>0</v>
      </c>
      <c r="O222" s="52">
        <f t="shared" si="109"/>
        <v>0</v>
      </c>
      <c r="P222" s="52">
        <f t="shared" si="109"/>
        <v>0</v>
      </c>
      <c r="Q222" s="52">
        <f t="shared" si="109"/>
        <v>0</v>
      </c>
      <c r="R222" s="52">
        <f t="shared" si="109"/>
        <v>0</v>
      </c>
      <c r="S222" s="52">
        <f t="shared" si="109"/>
        <v>0</v>
      </c>
      <c r="T222" s="52">
        <f t="shared" si="109"/>
        <v>0</v>
      </c>
      <c r="U222" s="52">
        <f t="shared" si="109"/>
        <v>0</v>
      </c>
      <c r="V222" s="52">
        <f t="shared" si="109"/>
        <v>0</v>
      </c>
      <c r="W222" s="52">
        <f t="shared" si="109"/>
        <v>0</v>
      </c>
      <c r="X222" s="52">
        <f t="shared" si="109"/>
        <v>0</v>
      </c>
      <c r="Y222" s="52">
        <f t="shared" si="109"/>
        <v>12682496.739731807</v>
      </c>
      <c r="Z222" s="52">
        <f t="shared" si="109"/>
        <v>0</v>
      </c>
      <c r="AA222" s="52">
        <f t="shared" si="109"/>
        <v>0</v>
      </c>
      <c r="AB222" s="52">
        <f t="shared" si="109"/>
        <v>0</v>
      </c>
      <c r="AC222" s="52">
        <f t="shared" si="109"/>
        <v>0</v>
      </c>
      <c r="AD222" s="52">
        <f t="shared" si="109"/>
        <v>0</v>
      </c>
      <c r="AE222" s="52">
        <f t="shared" si="109"/>
        <v>0</v>
      </c>
      <c r="AF222" s="52">
        <f t="shared" si="109"/>
        <v>0</v>
      </c>
      <c r="AG222" s="52">
        <f t="shared" si="109"/>
        <v>0</v>
      </c>
      <c r="AH222" s="52">
        <f t="shared" si="109"/>
        <v>0</v>
      </c>
      <c r="AI222" s="52">
        <f t="shared" si="109"/>
        <v>0</v>
      </c>
      <c r="AJ222" s="52">
        <f t="shared" si="109"/>
        <v>0</v>
      </c>
      <c r="AK222" s="52">
        <f t="shared" si="109"/>
        <v>0</v>
      </c>
      <c r="AL222" s="52">
        <f t="shared" si="109"/>
        <v>0</v>
      </c>
      <c r="AM222" s="52">
        <f t="shared" si="109"/>
        <v>0</v>
      </c>
      <c r="AN222" s="52">
        <f t="shared" si="109"/>
        <v>0</v>
      </c>
      <c r="AO222" s="52">
        <f t="shared" si="109"/>
        <v>0</v>
      </c>
      <c r="AP222" s="52"/>
      <c r="AQ222" s="52">
        <f t="shared" si="109"/>
        <v>0</v>
      </c>
      <c r="AR222" s="52">
        <f t="shared" si="109"/>
        <v>0</v>
      </c>
      <c r="AS222" s="52">
        <f t="shared" si="109"/>
        <v>-689507.20602600183</v>
      </c>
      <c r="AT222" s="52">
        <f t="shared" si="109"/>
        <v>0</v>
      </c>
      <c r="AU222" s="52">
        <f t="shared" si="109"/>
        <v>11992989.533705806</v>
      </c>
      <c r="AV222" s="52">
        <f t="shared" si="109"/>
        <v>0</v>
      </c>
      <c r="AW222" s="52">
        <f t="shared" si="109"/>
        <v>0</v>
      </c>
      <c r="AX222" s="52">
        <f t="shared" si="109"/>
        <v>0</v>
      </c>
      <c r="AY222" s="52">
        <f t="shared" si="109"/>
        <v>0</v>
      </c>
      <c r="AZ222" s="52">
        <f t="shared" si="109"/>
        <v>0</v>
      </c>
      <c r="BA222" s="52">
        <f t="shared" si="109"/>
        <v>0</v>
      </c>
      <c r="BB222" s="52">
        <f t="shared" si="109"/>
        <v>0</v>
      </c>
      <c r="BC222" s="52">
        <f t="shared" si="109"/>
        <v>0</v>
      </c>
      <c r="BD222" s="52">
        <f t="shared" si="109"/>
        <v>0</v>
      </c>
      <c r="BE222" s="52">
        <f t="shared" si="109"/>
        <v>0</v>
      </c>
      <c r="BF222" s="52">
        <f t="shared" si="109"/>
        <v>0</v>
      </c>
      <c r="BG222" s="52">
        <f t="shared" si="109"/>
        <v>0</v>
      </c>
      <c r="BH222" s="52">
        <f t="shared" si="109"/>
        <v>0</v>
      </c>
      <c r="BI222" s="52">
        <f t="shared" si="109"/>
        <v>0</v>
      </c>
      <c r="BJ222" s="52">
        <f t="shared" si="109"/>
        <v>0</v>
      </c>
      <c r="BK222" s="52">
        <f t="shared" si="109"/>
        <v>0</v>
      </c>
      <c r="BL222" s="52">
        <f t="shared" si="109"/>
        <v>0</v>
      </c>
      <c r="BM222" s="52">
        <f t="shared" si="109"/>
        <v>0</v>
      </c>
      <c r="BN222" s="52">
        <f t="shared" si="109"/>
        <v>0</v>
      </c>
      <c r="BO222" s="52">
        <f t="shared" si="109"/>
        <v>0</v>
      </c>
      <c r="BP222" s="52">
        <f t="shared" si="109"/>
        <v>0</v>
      </c>
      <c r="BQ222" s="52">
        <f t="shared" si="109"/>
        <v>0</v>
      </c>
      <c r="BR222" s="52">
        <f t="shared" si="109"/>
        <v>-2906116.24</v>
      </c>
      <c r="BS222" s="52">
        <f t="shared" si="109"/>
        <v>0</v>
      </c>
      <c r="BT222" s="52">
        <f t="shared" si="109"/>
        <v>0</v>
      </c>
      <c r="BU222" s="52">
        <f t="shared" si="109"/>
        <v>0</v>
      </c>
      <c r="BV222" s="52">
        <f t="shared" si="109"/>
        <v>609100.87321157486</v>
      </c>
      <c r="BW222" s="52">
        <f t="shared" si="109"/>
        <v>-42632.08</v>
      </c>
      <c r="BX222" s="52">
        <f t="shared" si="109"/>
        <v>425404.82954999997</v>
      </c>
      <c r="BY222" s="52">
        <f t="shared" si="109"/>
        <v>403751.7</v>
      </c>
      <c r="BZ222" s="52">
        <f t="shared" si="109"/>
        <v>617.78</v>
      </c>
      <c r="CA222" s="52">
        <f t="shared" si="109"/>
        <v>123997.84566999998</v>
      </c>
      <c r="CB222" s="52">
        <f t="shared" ref="CB222:CL222" si="110">SUM(CB210:CB221)</f>
        <v>0</v>
      </c>
      <c r="CC222" s="52">
        <f t="shared" si="110"/>
        <v>0</v>
      </c>
      <c r="CD222" s="52">
        <f t="shared" si="110"/>
        <v>0</v>
      </c>
      <c r="CE222" s="52">
        <f t="shared" si="110"/>
        <v>0</v>
      </c>
      <c r="CF222" s="52">
        <f t="shared" si="110"/>
        <v>0</v>
      </c>
      <c r="CG222" s="52">
        <f t="shared" si="110"/>
        <v>-6158551.7491592085</v>
      </c>
      <c r="CH222" s="52">
        <f t="shared" si="110"/>
        <v>0</v>
      </c>
      <c r="CI222" s="52">
        <f t="shared" si="110"/>
        <v>-343654.17358200159</v>
      </c>
      <c r="CJ222" s="52">
        <f t="shared" si="110"/>
        <v>-7888081.2143096356</v>
      </c>
      <c r="CK222" s="52">
        <f t="shared" si="110"/>
        <v>4104908.3193961722</v>
      </c>
      <c r="CL222" s="52">
        <f t="shared" si="110"/>
        <v>168943013.73478112</v>
      </c>
      <c r="CN222" s="44"/>
      <c r="CO222" s="44"/>
    </row>
    <row r="223" spans="1:93" outlineLevel="1" x14ac:dyDescent="0.25">
      <c r="A223" s="25">
        <f t="shared" si="103"/>
        <v>216</v>
      </c>
      <c r="B223" s="308" t="s">
        <v>272</v>
      </c>
      <c r="C223" s="45" t="s">
        <v>273</v>
      </c>
      <c r="D223" s="90">
        <v>404.1</v>
      </c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43">
        <f t="shared" ref="AU223:AU229" si="111">SUM(F223:AT223)</f>
        <v>0</v>
      </c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>
        <f t="shared" si="90"/>
        <v>0</v>
      </c>
      <c r="CK223" s="21">
        <f t="shared" ref="CK223:CK229" si="112">CJ223+AU223</f>
        <v>0</v>
      </c>
      <c r="CL223" s="21">
        <f t="shared" si="108"/>
        <v>0</v>
      </c>
      <c r="CN223" s="44"/>
      <c r="CO223" s="44"/>
    </row>
    <row r="224" spans="1:93" outlineLevel="1" x14ac:dyDescent="0.25">
      <c r="A224" s="25">
        <f t="shared" si="103"/>
        <v>217</v>
      </c>
      <c r="B224" s="320"/>
      <c r="C224" s="45" t="s">
        <v>274</v>
      </c>
      <c r="D224" s="90">
        <v>404.2</v>
      </c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48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43">
        <f t="shared" si="111"/>
        <v>0</v>
      </c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>
        <f t="shared" si="90"/>
        <v>0</v>
      </c>
      <c r="CK224" s="21">
        <f t="shared" si="112"/>
        <v>0</v>
      </c>
      <c r="CL224" s="21">
        <f t="shared" si="108"/>
        <v>0</v>
      </c>
      <c r="CN224" s="44"/>
      <c r="CO224" s="44"/>
    </row>
    <row r="225" spans="1:16384" ht="31.5" customHeight="1" outlineLevel="1" x14ac:dyDescent="0.25">
      <c r="A225" s="25">
        <f t="shared" si="103"/>
        <v>218</v>
      </c>
      <c r="B225" s="320"/>
      <c r="C225" s="91" t="s">
        <v>275</v>
      </c>
      <c r="D225" s="90">
        <v>404.3</v>
      </c>
      <c r="E225" s="43">
        <v>29096612.68</v>
      </c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43"/>
      <c r="Y225" s="40">
        <v>-3791539.4502255036</v>
      </c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>
        <v>-149248.62199999983</v>
      </c>
      <c r="AT225" s="21"/>
      <c r="AU225" s="43">
        <f t="shared" si="111"/>
        <v>-3940788.0722255036</v>
      </c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43">
        <v>-231352.79852725062</v>
      </c>
      <c r="BW225" s="21"/>
      <c r="BX225" s="43">
        <v>185866.22726000001</v>
      </c>
      <c r="BY225" s="21"/>
      <c r="BZ225" s="43"/>
      <c r="CA225" s="43">
        <v>256512.96409999998</v>
      </c>
      <c r="CB225" s="43"/>
      <c r="CC225" s="43"/>
      <c r="CD225" s="21"/>
      <c r="CE225" s="21"/>
      <c r="CF225" s="21"/>
      <c r="CG225" s="21">
        <v>-144642.378</v>
      </c>
      <c r="CH225" s="21"/>
      <c r="CI225" s="21">
        <v>-74624.310999999871</v>
      </c>
      <c r="CJ225" s="21">
        <f t="shared" si="90"/>
        <v>-8240.2961672504898</v>
      </c>
      <c r="CK225" s="21">
        <f t="shared" si="112"/>
        <v>-3949028.3683927543</v>
      </c>
      <c r="CL225" s="21">
        <f t="shared" si="108"/>
        <v>25147584.311607245</v>
      </c>
      <c r="CN225" s="44"/>
      <c r="CO225" s="44"/>
    </row>
    <row r="226" spans="1:16384" outlineLevel="1" x14ac:dyDescent="0.25">
      <c r="A226" s="25">
        <f t="shared" si="103"/>
        <v>219</v>
      </c>
      <c r="B226" s="320"/>
      <c r="C226" s="45" t="s">
        <v>276</v>
      </c>
      <c r="D226" s="90">
        <v>405</v>
      </c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48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43">
        <f t="shared" si="111"/>
        <v>0</v>
      </c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>
        <f t="shared" si="90"/>
        <v>0</v>
      </c>
      <c r="CK226" s="21">
        <f t="shared" si="112"/>
        <v>0</v>
      </c>
      <c r="CL226" s="21">
        <f t="shared" si="108"/>
        <v>0</v>
      </c>
      <c r="CN226" s="44"/>
      <c r="CO226" s="44"/>
    </row>
    <row r="227" spans="1:16384" outlineLevel="1" x14ac:dyDescent="0.25">
      <c r="A227" s="25">
        <f t="shared" si="103"/>
        <v>220</v>
      </c>
      <c r="B227" s="320"/>
      <c r="C227" s="45" t="s">
        <v>277</v>
      </c>
      <c r="D227" s="90">
        <v>406</v>
      </c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48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43">
        <f t="shared" si="111"/>
        <v>0</v>
      </c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>
        <f t="shared" si="90"/>
        <v>0</v>
      </c>
      <c r="CK227" s="21">
        <f t="shared" si="112"/>
        <v>0</v>
      </c>
      <c r="CL227" s="21">
        <f t="shared" si="108"/>
        <v>0</v>
      </c>
      <c r="CN227" s="44"/>
      <c r="CO227" s="44"/>
    </row>
    <row r="228" spans="1:16384" outlineLevel="1" x14ac:dyDescent="0.25">
      <c r="A228" s="25">
        <f t="shared" si="103"/>
        <v>221</v>
      </c>
      <c r="B228" s="320"/>
      <c r="C228" s="45" t="s">
        <v>278</v>
      </c>
      <c r="D228" s="90">
        <v>407.1</v>
      </c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43">
        <f t="shared" si="111"/>
        <v>0</v>
      </c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>
        <f t="shared" si="90"/>
        <v>0</v>
      </c>
      <c r="CK228" s="21">
        <f t="shared" si="112"/>
        <v>0</v>
      </c>
      <c r="CL228" s="21">
        <f t="shared" si="108"/>
        <v>0</v>
      </c>
      <c r="CN228" s="44"/>
      <c r="CO228" s="44"/>
    </row>
    <row r="229" spans="1:16384" outlineLevel="1" x14ac:dyDescent="0.25">
      <c r="A229" s="25">
        <f t="shared" si="103"/>
        <v>222</v>
      </c>
      <c r="B229" s="321"/>
      <c r="C229" s="45" t="s">
        <v>279</v>
      </c>
      <c r="D229" s="90">
        <v>407.2</v>
      </c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43">
        <f t="shared" si="111"/>
        <v>0</v>
      </c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>
        <f t="shared" si="90"/>
        <v>0</v>
      </c>
      <c r="CK229" s="21">
        <f t="shared" si="112"/>
        <v>0</v>
      </c>
      <c r="CL229" s="21">
        <f t="shared" si="108"/>
        <v>0</v>
      </c>
      <c r="CN229" s="44"/>
      <c r="CO229" s="44"/>
    </row>
    <row r="230" spans="1:16384" outlineLevel="1" x14ac:dyDescent="0.25">
      <c r="A230" s="25">
        <f t="shared" si="103"/>
        <v>223</v>
      </c>
      <c r="B230" s="313" t="s">
        <v>280</v>
      </c>
      <c r="C230" s="313"/>
      <c r="D230" s="313"/>
      <c r="E230" s="52">
        <f>SUM(E223:E229)</f>
        <v>29096612.68</v>
      </c>
      <c r="F230" s="52">
        <f t="shared" ref="F230:CA230" si="113">SUM(F223:F229)</f>
        <v>0</v>
      </c>
      <c r="G230" s="52">
        <f t="shared" si="113"/>
        <v>0</v>
      </c>
      <c r="H230" s="52">
        <f t="shared" si="113"/>
        <v>0</v>
      </c>
      <c r="I230" s="52">
        <f t="shared" si="113"/>
        <v>0</v>
      </c>
      <c r="J230" s="52">
        <f t="shared" si="113"/>
        <v>0</v>
      </c>
      <c r="K230" s="52">
        <f t="shared" si="113"/>
        <v>0</v>
      </c>
      <c r="L230" s="52">
        <f t="shared" si="113"/>
        <v>0</v>
      </c>
      <c r="M230" s="52">
        <f t="shared" si="113"/>
        <v>0</v>
      </c>
      <c r="N230" s="52">
        <f t="shared" si="113"/>
        <v>0</v>
      </c>
      <c r="O230" s="52">
        <f t="shared" si="113"/>
        <v>0</v>
      </c>
      <c r="P230" s="52">
        <f t="shared" si="113"/>
        <v>0</v>
      </c>
      <c r="Q230" s="52">
        <f t="shared" si="113"/>
        <v>0</v>
      </c>
      <c r="R230" s="52">
        <f t="shared" si="113"/>
        <v>0</v>
      </c>
      <c r="S230" s="52">
        <f t="shared" si="113"/>
        <v>0</v>
      </c>
      <c r="T230" s="52">
        <f t="shared" si="113"/>
        <v>0</v>
      </c>
      <c r="U230" s="52">
        <f t="shared" si="113"/>
        <v>0</v>
      </c>
      <c r="V230" s="52">
        <f t="shared" si="113"/>
        <v>0</v>
      </c>
      <c r="W230" s="52">
        <f t="shared" si="113"/>
        <v>0</v>
      </c>
      <c r="X230" s="52">
        <f t="shared" si="113"/>
        <v>0</v>
      </c>
      <c r="Y230" s="52">
        <f t="shared" si="113"/>
        <v>-3791539.4502255036</v>
      </c>
      <c r="Z230" s="52">
        <f t="shared" si="113"/>
        <v>0</v>
      </c>
      <c r="AA230" s="52">
        <f t="shared" si="113"/>
        <v>0</v>
      </c>
      <c r="AB230" s="52">
        <f t="shared" si="113"/>
        <v>0</v>
      </c>
      <c r="AC230" s="52">
        <f t="shared" si="113"/>
        <v>0</v>
      </c>
      <c r="AD230" s="52">
        <f t="shared" si="113"/>
        <v>0</v>
      </c>
      <c r="AE230" s="52">
        <f t="shared" si="113"/>
        <v>0</v>
      </c>
      <c r="AF230" s="52">
        <f t="shared" si="113"/>
        <v>0</v>
      </c>
      <c r="AG230" s="52">
        <f t="shared" si="113"/>
        <v>0</v>
      </c>
      <c r="AH230" s="52">
        <f t="shared" si="113"/>
        <v>0</v>
      </c>
      <c r="AI230" s="52">
        <f t="shared" si="113"/>
        <v>0</v>
      </c>
      <c r="AJ230" s="52">
        <f t="shared" si="113"/>
        <v>0</v>
      </c>
      <c r="AK230" s="52">
        <f t="shared" si="113"/>
        <v>0</v>
      </c>
      <c r="AL230" s="52">
        <f t="shared" si="113"/>
        <v>0</v>
      </c>
      <c r="AM230" s="52">
        <f t="shared" si="113"/>
        <v>0</v>
      </c>
      <c r="AN230" s="52">
        <f t="shared" si="113"/>
        <v>0</v>
      </c>
      <c r="AO230" s="52">
        <f t="shared" si="113"/>
        <v>0</v>
      </c>
      <c r="AP230" s="52"/>
      <c r="AQ230" s="52">
        <f t="shared" si="113"/>
        <v>0</v>
      </c>
      <c r="AR230" s="52">
        <f t="shared" si="113"/>
        <v>0</v>
      </c>
      <c r="AS230" s="52">
        <f t="shared" si="113"/>
        <v>-149248.62199999983</v>
      </c>
      <c r="AT230" s="52">
        <f t="shared" si="113"/>
        <v>0</v>
      </c>
      <c r="AU230" s="52">
        <f t="shared" si="113"/>
        <v>-3940788.0722255036</v>
      </c>
      <c r="AV230" s="52">
        <f t="shared" si="113"/>
        <v>0</v>
      </c>
      <c r="AW230" s="52">
        <f t="shared" si="113"/>
        <v>0</v>
      </c>
      <c r="AX230" s="52">
        <f t="shared" si="113"/>
        <v>0</v>
      </c>
      <c r="AY230" s="52">
        <f t="shared" si="113"/>
        <v>0</v>
      </c>
      <c r="AZ230" s="52">
        <f t="shared" si="113"/>
        <v>0</v>
      </c>
      <c r="BA230" s="52">
        <f t="shared" si="113"/>
        <v>0</v>
      </c>
      <c r="BB230" s="52">
        <f t="shared" si="113"/>
        <v>0</v>
      </c>
      <c r="BC230" s="52">
        <f t="shared" si="113"/>
        <v>0</v>
      </c>
      <c r="BD230" s="52">
        <f t="shared" si="113"/>
        <v>0</v>
      </c>
      <c r="BE230" s="52">
        <f t="shared" si="113"/>
        <v>0</v>
      </c>
      <c r="BF230" s="52">
        <f t="shared" si="113"/>
        <v>0</v>
      </c>
      <c r="BG230" s="52">
        <f t="shared" si="113"/>
        <v>0</v>
      </c>
      <c r="BH230" s="52">
        <f t="shared" si="113"/>
        <v>0</v>
      </c>
      <c r="BI230" s="52">
        <f t="shared" si="113"/>
        <v>0</v>
      </c>
      <c r="BJ230" s="52">
        <f t="shared" si="113"/>
        <v>0</v>
      </c>
      <c r="BK230" s="52">
        <f t="shared" si="113"/>
        <v>0</v>
      </c>
      <c r="BL230" s="52">
        <f t="shared" si="113"/>
        <v>0</v>
      </c>
      <c r="BM230" s="52">
        <f t="shared" si="113"/>
        <v>0</v>
      </c>
      <c r="BN230" s="52">
        <f t="shared" si="113"/>
        <v>0</v>
      </c>
      <c r="BO230" s="52">
        <f t="shared" si="113"/>
        <v>0</v>
      </c>
      <c r="BP230" s="52">
        <f t="shared" si="113"/>
        <v>0</v>
      </c>
      <c r="BQ230" s="52">
        <f t="shared" si="113"/>
        <v>0</v>
      </c>
      <c r="BR230" s="52">
        <f t="shared" si="113"/>
        <v>0</v>
      </c>
      <c r="BS230" s="52">
        <f t="shared" si="113"/>
        <v>0</v>
      </c>
      <c r="BT230" s="52">
        <f t="shared" si="113"/>
        <v>0</v>
      </c>
      <c r="BU230" s="52">
        <f t="shared" si="113"/>
        <v>0</v>
      </c>
      <c r="BV230" s="52">
        <f t="shared" si="113"/>
        <v>-231352.79852725062</v>
      </c>
      <c r="BW230" s="52">
        <f t="shared" si="113"/>
        <v>0</v>
      </c>
      <c r="BX230" s="52">
        <f t="shared" si="113"/>
        <v>185866.22726000001</v>
      </c>
      <c r="BY230" s="52">
        <f t="shared" si="113"/>
        <v>0</v>
      </c>
      <c r="BZ230" s="52">
        <f t="shared" si="113"/>
        <v>0</v>
      </c>
      <c r="CA230" s="52">
        <f t="shared" si="113"/>
        <v>256512.96409999998</v>
      </c>
      <c r="CB230" s="52">
        <f t="shared" ref="CB230:CL230" si="114">SUM(CB223:CB229)</f>
        <v>0</v>
      </c>
      <c r="CC230" s="52">
        <f t="shared" si="114"/>
        <v>0</v>
      </c>
      <c r="CD230" s="52">
        <f t="shared" si="114"/>
        <v>0</v>
      </c>
      <c r="CE230" s="52">
        <f t="shared" si="114"/>
        <v>0</v>
      </c>
      <c r="CF230" s="52">
        <f t="shared" si="114"/>
        <v>0</v>
      </c>
      <c r="CG230" s="52">
        <f t="shared" si="114"/>
        <v>-144642.378</v>
      </c>
      <c r="CH230" s="52">
        <f t="shared" si="114"/>
        <v>0</v>
      </c>
      <c r="CI230" s="52">
        <f t="shared" si="114"/>
        <v>-74624.310999999871</v>
      </c>
      <c r="CJ230" s="52">
        <f t="shared" si="114"/>
        <v>-8240.2961672504898</v>
      </c>
      <c r="CK230" s="52">
        <f t="shared" si="114"/>
        <v>-3949028.3683927543</v>
      </c>
      <c r="CL230" s="52">
        <f t="shared" si="114"/>
        <v>25147584.311607245</v>
      </c>
      <c r="CN230" s="44"/>
      <c r="CO230" s="44"/>
    </row>
    <row r="231" spans="1:16384" outlineLevel="1" x14ac:dyDescent="0.25">
      <c r="A231" s="25">
        <f t="shared" si="103"/>
        <v>224</v>
      </c>
      <c r="B231" s="280" t="s">
        <v>281</v>
      </c>
      <c r="C231" s="92" t="s">
        <v>282</v>
      </c>
      <c r="D231" s="93">
        <v>407.3</v>
      </c>
      <c r="E231" s="43">
        <v>12194548.859999999</v>
      </c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3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3">
        <v>338867.23404892068</v>
      </c>
      <c r="AE231" s="43"/>
      <c r="AF231" s="42"/>
      <c r="AG231" s="42"/>
      <c r="AH231" s="42"/>
      <c r="AI231" s="42"/>
      <c r="AJ231" s="43"/>
      <c r="AK231" s="43"/>
      <c r="AL231" s="43"/>
      <c r="AM231" s="43">
        <v>1614927.4900000002</v>
      </c>
      <c r="AN231" s="43"/>
      <c r="AO231" s="43">
        <v>0</v>
      </c>
      <c r="AP231" s="43"/>
      <c r="AQ231" s="21">
        <v>0</v>
      </c>
      <c r="AR231" s="43"/>
      <c r="AS231" s="43"/>
      <c r="AT231" s="42"/>
      <c r="AU231" s="43">
        <f>SUM(F231:AT231)</f>
        <v>1953794.7240489209</v>
      </c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43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>
        <v>-10589.577548920177</v>
      </c>
      <c r="BU231" s="21"/>
      <c r="BV231" s="21"/>
      <c r="BW231" s="21"/>
      <c r="BX231" s="21"/>
      <c r="BY231" s="21"/>
      <c r="BZ231" s="21"/>
      <c r="CA231" s="21"/>
      <c r="CB231" s="21"/>
      <c r="CC231" s="48"/>
      <c r="CD231" s="21"/>
      <c r="CE231" s="21"/>
      <c r="CF231" s="21"/>
      <c r="CG231" s="21"/>
      <c r="CH231" s="94">
        <v>1669271.8210219755</v>
      </c>
      <c r="CI231" s="94"/>
      <c r="CJ231" s="21">
        <f>SUM(AV231:CI231)</f>
        <v>1658682.2434730553</v>
      </c>
      <c r="CK231" s="21">
        <f t="shared" ref="CK231:CK232" si="115">CJ231+AU231</f>
        <v>3612476.9675219762</v>
      </c>
      <c r="CL231" s="21">
        <f t="shared" si="108"/>
        <v>15807025.827521976</v>
      </c>
      <c r="CN231" s="44"/>
      <c r="CO231" s="44"/>
    </row>
    <row r="232" spans="1:16384" outlineLevel="1" x14ac:dyDescent="0.25">
      <c r="A232" s="25">
        <f t="shared" si="103"/>
        <v>225</v>
      </c>
      <c r="B232" s="273"/>
      <c r="C232" s="95" t="s">
        <v>283</v>
      </c>
      <c r="D232" s="96">
        <v>407.4</v>
      </c>
      <c r="E232" s="43">
        <v>-137178419.48999998</v>
      </c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43"/>
      <c r="AH232" s="21"/>
      <c r="AI232" s="21"/>
      <c r="AJ232" s="21"/>
      <c r="AK232" s="21"/>
      <c r="AL232" s="48">
        <v>131168189.513</v>
      </c>
      <c r="AM232" s="21"/>
      <c r="AN232" s="21"/>
      <c r="AO232" s="21"/>
      <c r="AP232" s="21"/>
      <c r="AQ232" s="21"/>
      <c r="AR232" s="21"/>
      <c r="AS232" s="21"/>
      <c r="AT232" s="21"/>
      <c r="AU232" s="43">
        <f>SUM(F232:AT232)</f>
        <v>131168189.513</v>
      </c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>
        <v>6303193.7592588468</v>
      </c>
      <c r="CH232" s="21"/>
      <c r="CI232" s="21"/>
      <c r="CJ232" s="21">
        <f t="shared" si="90"/>
        <v>6303193.7592588468</v>
      </c>
      <c r="CK232" s="21">
        <f t="shared" si="115"/>
        <v>137471383.27225885</v>
      </c>
      <c r="CL232" s="21">
        <f t="shared" si="108"/>
        <v>292963.78225886822</v>
      </c>
      <c r="CN232" s="44"/>
      <c r="CO232" s="44"/>
    </row>
    <row r="233" spans="1:16384" outlineLevel="1" x14ac:dyDescent="0.25">
      <c r="A233" s="25">
        <f t="shared" si="103"/>
        <v>226</v>
      </c>
      <c r="B233" s="314" t="s">
        <v>284</v>
      </c>
      <c r="C233" s="306"/>
      <c r="D233" s="307"/>
      <c r="E233" s="52">
        <f>SUM(E231:E232)</f>
        <v>-124983870.62999998</v>
      </c>
      <c r="F233" s="52">
        <f t="shared" ref="F233:CA233" si="116">SUM(F231:F232)</f>
        <v>0</v>
      </c>
      <c r="G233" s="52">
        <f t="shared" si="116"/>
        <v>0</v>
      </c>
      <c r="H233" s="52">
        <f t="shared" si="116"/>
        <v>0</v>
      </c>
      <c r="I233" s="52">
        <f t="shared" si="116"/>
        <v>0</v>
      </c>
      <c r="J233" s="52">
        <f t="shared" si="116"/>
        <v>0</v>
      </c>
      <c r="K233" s="52">
        <f t="shared" si="116"/>
        <v>0</v>
      </c>
      <c r="L233" s="52">
        <f t="shared" si="116"/>
        <v>0</v>
      </c>
      <c r="M233" s="52">
        <f t="shared" si="116"/>
        <v>0</v>
      </c>
      <c r="N233" s="52">
        <f t="shared" si="116"/>
        <v>0</v>
      </c>
      <c r="O233" s="52">
        <f t="shared" si="116"/>
        <v>0</v>
      </c>
      <c r="P233" s="52">
        <f t="shared" si="116"/>
        <v>0</v>
      </c>
      <c r="Q233" s="52">
        <f t="shared" si="116"/>
        <v>0</v>
      </c>
      <c r="R233" s="52">
        <f t="shared" si="116"/>
        <v>0</v>
      </c>
      <c r="S233" s="52">
        <f t="shared" si="116"/>
        <v>0</v>
      </c>
      <c r="T233" s="52">
        <f t="shared" si="116"/>
        <v>0</v>
      </c>
      <c r="U233" s="52">
        <f t="shared" si="116"/>
        <v>0</v>
      </c>
      <c r="V233" s="52">
        <f t="shared" si="116"/>
        <v>0</v>
      </c>
      <c r="W233" s="52">
        <f t="shared" si="116"/>
        <v>0</v>
      </c>
      <c r="X233" s="52">
        <f t="shared" si="116"/>
        <v>0</v>
      </c>
      <c r="Y233" s="52">
        <f t="shared" si="116"/>
        <v>0</v>
      </c>
      <c r="Z233" s="52">
        <f t="shared" si="116"/>
        <v>0</v>
      </c>
      <c r="AA233" s="52">
        <f t="shared" si="116"/>
        <v>0</v>
      </c>
      <c r="AB233" s="52">
        <f t="shared" si="116"/>
        <v>0</v>
      </c>
      <c r="AC233" s="52">
        <f t="shared" si="116"/>
        <v>0</v>
      </c>
      <c r="AD233" s="52">
        <f t="shared" si="116"/>
        <v>338867.23404892068</v>
      </c>
      <c r="AE233" s="52">
        <f t="shared" si="116"/>
        <v>0</v>
      </c>
      <c r="AF233" s="52">
        <f t="shared" si="116"/>
        <v>0</v>
      </c>
      <c r="AG233" s="52">
        <f t="shared" si="116"/>
        <v>0</v>
      </c>
      <c r="AH233" s="52">
        <f t="shared" si="116"/>
        <v>0</v>
      </c>
      <c r="AI233" s="52">
        <f t="shared" si="116"/>
        <v>0</v>
      </c>
      <c r="AJ233" s="52">
        <f t="shared" si="116"/>
        <v>0</v>
      </c>
      <c r="AK233" s="52">
        <f t="shared" si="116"/>
        <v>0</v>
      </c>
      <c r="AL233" s="52">
        <f t="shared" si="116"/>
        <v>131168189.513</v>
      </c>
      <c r="AM233" s="52">
        <f t="shared" si="116"/>
        <v>1614927.4900000002</v>
      </c>
      <c r="AN233" s="52">
        <f t="shared" si="116"/>
        <v>0</v>
      </c>
      <c r="AO233" s="52">
        <f t="shared" si="116"/>
        <v>0</v>
      </c>
      <c r="AP233" s="52"/>
      <c r="AQ233" s="52">
        <f>SUM(AQ231:AQ231)</f>
        <v>0</v>
      </c>
      <c r="AR233" s="52">
        <f t="shared" si="116"/>
        <v>0</v>
      </c>
      <c r="AS233" s="52">
        <f t="shared" si="116"/>
        <v>0</v>
      </c>
      <c r="AT233" s="52">
        <f t="shared" si="116"/>
        <v>0</v>
      </c>
      <c r="AU233" s="52">
        <f t="shared" si="116"/>
        <v>133121984.23704892</v>
      </c>
      <c r="AV233" s="52">
        <f t="shared" si="116"/>
        <v>0</v>
      </c>
      <c r="AW233" s="52">
        <f t="shared" si="116"/>
        <v>0</v>
      </c>
      <c r="AX233" s="52">
        <f t="shared" si="116"/>
        <v>0</v>
      </c>
      <c r="AY233" s="52">
        <f t="shared" si="116"/>
        <v>0</v>
      </c>
      <c r="AZ233" s="52">
        <f t="shared" si="116"/>
        <v>0</v>
      </c>
      <c r="BA233" s="52">
        <f t="shared" si="116"/>
        <v>0</v>
      </c>
      <c r="BB233" s="52">
        <f t="shared" si="116"/>
        <v>0</v>
      </c>
      <c r="BC233" s="52">
        <f t="shared" si="116"/>
        <v>0</v>
      </c>
      <c r="BD233" s="52">
        <f t="shared" si="116"/>
        <v>0</v>
      </c>
      <c r="BE233" s="52">
        <f t="shared" si="116"/>
        <v>0</v>
      </c>
      <c r="BF233" s="52">
        <f t="shared" si="116"/>
        <v>0</v>
      </c>
      <c r="BG233" s="52">
        <f t="shared" si="116"/>
        <v>0</v>
      </c>
      <c r="BH233" s="52">
        <f t="shared" si="116"/>
        <v>0</v>
      </c>
      <c r="BI233" s="52">
        <f t="shared" si="116"/>
        <v>0</v>
      </c>
      <c r="BJ233" s="52">
        <f t="shared" si="116"/>
        <v>0</v>
      </c>
      <c r="BK233" s="52">
        <f t="shared" si="116"/>
        <v>0</v>
      </c>
      <c r="BL233" s="52">
        <f t="shared" si="116"/>
        <v>0</v>
      </c>
      <c r="BM233" s="52">
        <f t="shared" si="116"/>
        <v>0</v>
      </c>
      <c r="BN233" s="52">
        <f t="shared" si="116"/>
        <v>0</v>
      </c>
      <c r="BO233" s="52">
        <f t="shared" si="116"/>
        <v>0</v>
      </c>
      <c r="BP233" s="52">
        <f t="shared" si="116"/>
        <v>0</v>
      </c>
      <c r="BQ233" s="52">
        <f t="shared" si="116"/>
        <v>0</v>
      </c>
      <c r="BR233" s="52">
        <f t="shared" si="116"/>
        <v>0</v>
      </c>
      <c r="BS233" s="52">
        <f t="shared" si="116"/>
        <v>0</v>
      </c>
      <c r="BT233" s="52">
        <f t="shared" si="116"/>
        <v>-10589.577548920177</v>
      </c>
      <c r="BU233" s="52">
        <f t="shared" si="116"/>
        <v>0</v>
      </c>
      <c r="BV233" s="52">
        <f t="shared" si="116"/>
        <v>0</v>
      </c>
      <c r="BW233" s="52">
        <f t="shared" si="116"/>
        <v>0</v>
      </c>
      <c r="BX233" s="52">
        <f t="shared" si="116"/>
        <v>0</v>
      </c>
      <c r="BY233" s="52">
        <f t="shared" si="116"/>
        <v>0</v>
      </c>
      <c r="BZ233" s="52">
        <f t="shared" si="116"/>
        <v>0</v>
      </c>
      <c r="CA233" s="52">
        <f t="shared" si="116"/>
        <v>0</v>
      </c>
      <c r="CB233" s="52">
        <f t="shared" ref="CB233:CL233" si="117">SUM(CB231:CB232)</f>
        <v>0</v>
      </c>
      <c r="CC233" s="52">
        <f t="shared" si="117"/>
        <v>0</v>
      </c>
      <c r="CD233" s="52">
        <f t="shared" si="117"/>
        <v>0</v>
      </c>
      <c r="CE233" s="52">
        <f t="shared" si="117"/>
        <v>0</v>
      </c>
      <c r="CF233" s="52">
        <f t="shared" si="117"/>
        <v>0</v>
      </c>
      <c r="CG233" s="52">
        <f t="shared" si="117"/>
        <v>6303193.7592588468</v>
      </c>
      <c r="CH233" s="52">
        <f t="shared" si="117"/>
        <v>1669271.8210219755</v>
      </c>
      <c r="CI233" s="52">
        <f t="shared" si="117"/>
        <v>0</v>
      </c>
      <c r="CJ233" s="52">
        <f t="shared" si="117"/>
        <v>7961876.0027319025</v>
      </c>
      <c r="CK233" s="52">
        <f t="shared" si="117"/>
        <v>141083860.23978081</v>
      </c>
      <c r="CL233" s="52">
        <f t="shared" si="117"/>
        <v>16099989.609780844</v>
      </c>
      <c r="CN233" s="44"/>
      <c r="CO233" s="44"/>
    </row>
    <row r="234" spans="1:16384" outlineLevel="1" x14ac:dyDescent="0.25">
      <c r="A234" s="25">
        <f t="shared" si="103"/>
        <v>227</v>
      </c>
      <c r="B234" s="296" t="s">
        <v>285</v>
      </c>
      <c r="C234" s="97" t="s">
        <v>286</v>
      </c>
      <c r="D234" s="98">
        <v>408.1</v>
      </c>
      <c r="E234" s="43">
        <v>136186547.91999999</v>
      </c>
      <c r="F234" s="43">
        <v>1642545.4504677013</v>
      </c>
      <c r="G234" s="43">
        <v>-107544614.3024285</v>
      </c>
      <c r="H234" s="43">
        <v>-3479.7082997817242</v>
      </c>
      <c r="I234" s="43"/>
      <c r="J234" s="43"/>
      <c r="K234" s="43"/>
      <c r="L234" s="43"/>
      <c r="M234" s="43">
        <v>858.74887999892235</v>
      </c>
      <c r="N234" s="43"/>
      <c r="O234" s="43"/>
      <c r="P234" s="43">
        <v>-113036.86452218764</v>
      </c>
      <c r="Q234" s="43"/>
      <c r="R234" s="43"/>
      <c r="S234" s="43"/>
      <c r="T234" s="43"/>
      <c r="U234" s="43"/>
      <c r="V234" s="43"/>
      <c r="W234" s="40">
        <v>161103.54499382243</v>
      </c>
      <c r="X234" s="43"/>
      <c r="Y234" s="43"/>
      <c r="Z234" s="43"/>
      <c r="AA234" s="43"/>
      <c r="AB234" s="43"/>
      <c r="AC234" s="43">
        <v>-147650.67252558001</v>
      </c>
      <c r="AD234" s="43"/>
      <c r="AE234" s="43"/>
      <c r="AF234" s="43"/>
      <c r="AG234" s="43"/>
      <c r="AH234" s="43"/>
      <c r="AI234" s="43"/>
      <c r="AJ234" s="43"/>
      <c r="AK234" s="43"/>
      <c r="AL234" s="43">
        <v>0</v>
      </c>
      <c r="AM234" s="43"/>
      <c r="AN234" s="43"/>
      <c r="AO234" s="43"/>
      <c r="AP234" s="43"/>
      <c r="AQ234" s="43"/>
      <c r="AR234" s="43"/>
      <c r="AS234" s="43"/>
      <c r="AT234" s="43"/>
      <c r="AU234" s="43">
        <f t="shared" ref="AU234:AU239" si="118">SUM(F234:AT234)</f>
        <v>-106004273.80343454</v>
      </c>
      <c r="AV234" s="43">
        <v>-2241964.9366084165</v>
      </c>
      <c r="AW234" s="43"/>
      <c r="AX234" s="43">
        <v>-900915.97006365238</v>
      </c>
      <c r="AY234" s="43"/>
      <c r="AZ234" s="43"/>
      <c r="BA234" s="43"/>
      <c r="BB234" s="43"/>
      <c r="BC234" s="43"/>
      <c r="BD234" s="43"/>
      <c r="BE234" s="43"/>
      <c r="BF234" s="43">
        <v>18923.376664912594</v>
      </c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>
        <v>-771295.31558099994</v>
      </c>
      <c r="CH234" s="43"/>
      <c r="CI234" s="43"/>
      <c r="CJ234" s="43">
        <f t="shared" si="90"/>
        <v>-3895252.845588156</v>
      </c>
      <c r="CK234" s="21">
        <f t="shared" ref="CK234:CK239" si="119">CJ234+AU234</f>
        <v>-109899526.6490227</v>
      </c>
      <c r="CL234" s="21">
        <f t="shared" si="108"/>
        <v>26287021.270977288</v>
      </c>
      <c r="CN234" s="44"/>
      <c r="CO234" s="44"/>
    </row>
    <row r="235" spans="1:16384" outlineLevel="1" x14ac:dyDescent="0.25">
      <c r="A235" s="25">
        <f t="shared" si="103"/>
        <v>228</v>
      </c>
      <c r="B235" s="297"/>
      <c r="C235" s="91" t="s">
        <v>287</v>
      </c>
      <c r="D235" s="99">
        <v>409.1</v>
      </c>
      <c r="E235" s="43">
        <v>45229648.609999999</v>
      </c>
      <c r="F235" s="43">
        <v>8573745.9899481367</v>
      </c>
      <c r="G235" s="43">
        <v>554084.2790043425</v>
      </c>
      <c r="H235" s="43">
        <v>-18163.3543674227</v>
      </c>
      <c r="I235" s="43">
        <v>1966089.9118269086</v>
      </c>
      <c r="J235" s="43">
        <v>-16074542.57656165</v>
      </c>
      <c r="K235" s="43">
        <v>56631.197287767813</v>
      </c>
      <c r="L235" s="43">
        <v>-48755.492400299991</v>
      </c>
      <c r="M235" s="43">
        <v>-180.33726479977369</v>
      </c>
      <c r="N235" s="43">
        <v>3630.726977202231</v>
      </c>
      <c r="O235" s="43">
        <v>5048.9460901443017</v>
      </c>
      <c r="P235" s="43">
        <v>293793.68409413495</v>
      </c>
      <c r="Q235" s="43">
        <v>-40170.173731141091</v>
      </c>
      <c r="R235" s="43"/>
      <c r="S235" s="40">
        <v>-115634.25707030407</v>
      </c>
      <c r="T235" s="43">
        <v>-206822.26670000007</v>
      </c>
      <c r="U235" s="43">
        <v>3481.8782863634588</v>
      </c>
      <c r="V235" s="43">
        <v>-296974.67703329492</v>
      </c>
      <c r="W235" s="40">
        <v>-777487.76562678919</v>
      </c>
      <c r="X235" s="43"/>
      <c r="Y235" s="43">
        <v>-1814067.8939472267</v>
      </c>
      <c r="Z235" s="43">
        <v>3833.2328075999299</v>
      </c>
      <c r="AA235" s="43"/>
      <c r="AB235" s="43"/>
      <c r="AC235" s="43">
        <v>-770705.83411794004</v>
      </c>
      <c r="AD235" s="43">
        <v>-71162.119150273342</v>
      </c>
      <c r="AE235" s="43"/>
      <c r="AF235" s="43"/>
      <c r="AG235" s="43"/>
      <c r="AH235" s="43"/>
      <c r="AI235" s="43"/>
      <c r="AJ235" s="43"/>
      <c r="AK235" s="43"/>
      <c r="AL235" s="40">
        <v>-452673.37772999925</v>
      </c>
      <c r="AM235" s="43">
        <v>-339134.77290000004</v>
      </c>
      <c r="AN235" s="43">
        <v>18365.969999999998</v>
      </c>
      <c r="AO235" s="43">
        <v>0</v>
      </c>
      <c r="AP235" s="43"/>
      <c r="AQ235" s="43">
        <v>0</v>
      </c>
      <c r="AR235" s="43"/>
      <c r="AS235" s="43">
        <v>176138.72388546035</v>
      </c>
      <c r="AT235" s="43"/>
      <c r="AU235" s="43">
        <f t="shared" si="118"/>
        <v>-9371630.3583930787</v>
      </c>
      <c r="AV235" s="43">
        <v>-11702591.169929225</v>
      </c>
      <c r="AW235" s="43"/>
      <c r="AX235" s="43">
        <v>-4702594.186002017</v>
      </c>
      <c r="AY235" s="43"/>
      <c r="AZ235" s="43">
        <v>596614.66645446536</v>
      </c>
      <c r="BA235" s="43"/>
      <c r="BB235" s="43"/>
      <c r="BC235" s="43"/>
      <c r="BD235" s="43">
        <v>-54116.907163354612</v>
      </c>
      <c r="BE235" s="43"/>
      <c r="BF235" s="43">
        <v>-49183.341404883569</v>
      </c>
      <c r="BG235" s="43"/>
      <c r="BH235" s="43"/>
      <c r="BI235" s="43">
        <v>0</v>
      </c>
      <c r="BJ235" s="43"/>
      <c r="BK235" s="43"/>
      <c r="BL235" s="43"/>
      <c r="BM235" s="43"/>
      <c r="BN235" s="43"/>
      <c r="BO235" s="43"/>
      <c r="BP235" s="43"/>
      <c r="BQ235" s="43"/>
      <c r="BR235" s="43">
        <v>610284.41040000005</v>
      </c>
      <c r="BS235" s="43"/>
      <c r="BT235" s="43">
        <v>2223.811285273237</v>
      </c>
      <c r="BU235" s="43"/>
      <c r="BV235" s="43">
        <v>-79327.095683831198</v>
      </c>
      <c r="BW235" s="43">
        <v>8952.7368000000006</v>
      </c>
      <c r="BX235" s="43">
        <v>-128366.9219301</v>
      </c>
      <c r="BY235" s="43">
        <v>-84787.856999999975</v>
      </c>
      <c r="BZ235" s="43">
        <v>-129.7338</v>
      </c>
      <c r="CA235" s="43">
        <v>-79907.27005169999</v>
      </c>
      <c r="CB235" s="43"/>
      <c r="CC235" s="43"/>
      <c r="CD235" s="43"/>
      <c r="CE235" s="43"/>
      <c r="CF235" s="43"/>
      <c r="CG235" s="43">
        <v>-4026001.3000829997</v>
      </c>
      <c r="CH235" s="43">
        <v>-631273.47975710849</v>
      </c>
      <c r="CI235" s="43">
        <v>87838.481762220297</v>
      </c>
      <c r="CJ235" s="43">
        <f t="shared" si="90"/>
        <v>-20232365.156103261</v>
      </c>
      <c r="CK235" s="21">
        <f>CJ235+AU235</f>
        <v>-29603995.514496341</v>
      </c>
      <c r="CL235" s="21">
        <f t="shared" si="108"/>
        <v>15625653.095503658</v>
      </c>
      <c r="CN235" s="44"/>
      <c r="CO235" s="44"/>
    </row>
    <row r="236" spans="1:16384" outlineLevel="1" x14ac:dyDescent="0.25">
      <c r="A236" s="25">
        <f t="shared" si="103"/>
        <v>229</v>
      </c>
      <c r="B236" s="297"/>
      <c r="C236" s="77" t="s">
        <v>288</v>
      </c>
      <c r="D236" s="100">
        <v>409.1</v>
      </c>
      <c r="E236" s="21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0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>
        <f t="shared" si="118"/>
        <v>0</v>
      </c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>
        <f t="shared" si="90"/>
        <v>0</v>
      </c>
      <c r="CK236" s="21">
        <f t="shared" si="119"/>
        <v>0</v>
      </c>
      <c r="CL236" s="21">
        <f t="shared" si="108"/>
        <v>0</v>
      </c>
      <c r="CN236" s="44"/>
      <c r="CO236" s="44"/>
    </row>
    <row r="237" spans="1:16384" s="101" customFormat="1" outlineLevel="1" x14ac:dyDescent="0.25">
      <c r="A237" s="25">
        <f t="shared" si="103"/>
        <v>230</v>
      </c>
      <c r="B237" s="297"/>
      <c r="C237" s="77" t="s">
        <v>288</v>
      </c>
      <c r="D237" s="100">
        <v>410.1</v>
      </c>
      <c r="E237" s="43">
        <v>216121194.81</v>
      </c>
      <c r="F237" s="43"/>
      <c r="G237" s="43"/>
      <c r="H237" s="43"/>
      <c r="I237" s="43">
        <v>425511.86349998927</v>
      </c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>
        <f t="shared" si="118"/>
        <v>425511.86349998927</v>
      </c>
      <c r="AV237" s="43"/>
      <c r="AW237" s="43"/>
      <c r="AX237" s="43"/>
      <c r="AY237" s="43">
        <v>41986.914588788524</v>
      </c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3"/>
      <c r="BN237" s="43"/>
      <c r="BO237" s="43"/>
      <c r="BP237" s="43"/>
      <c r="BQ237" s="43"/>
      <c r="BR237" s="43"/>
      <c r="BS237" s="43"/>
      <c r="BT237" s="43"/>
      <c r="BU237" s="43"/>
      <c r="BV237" s="43"/>
      <c r="BW237" s="43"/>
      <c r="BX237" s="43"/>
      <c r="BY237" s="43"/>
      <c r="BZ237" s="43"/>
      <c r="CA237" s="43"/>
      <c r="CB237" s="43"/>
      <c r="CC237" s="43"/>
      <c r="CD237" s="43"/>
      <c r="CE237" s="43"/>
      <c r="CF237" s="43"/>
      <c r="CG237" s="43"/>
      <c r="CH237" s="43"/>
      <c r="CI237" s="43"/>
      <c r="CJ237" s="43">
        <f t="shared" si="90"/>
        <v>41986.914588788524</v>
      </c>
      <c r="CK237" s="21">
        <f t="shared" si="119"/>
        <v>467498.77808877779</v>
      </c>
      <c r="CL237" s="21">
        <f t="shared" si="108"/>
        <v>216588693.58808878</v>
      </c>
      <c r="CM237"/>
      <c r="CN237" s="44"/>
      <c r="CO237" s="44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  <c r="IX237" s="2"/>
      <c r="IY237" s="2"/>
      <c r="IZ237" s="2"/>
      <c r="JA237" s="2"/>
      <c r="JB237" s="2"/>
      <c r="JC237" s="2"/>
      <c r="JD237" s="2"/>
      <c r="JE237" s="2"/>
      <c r="JF237" s="2"/>
      <c r="JG237" s="2"/>
      <c r="JH237" s="2"/>
      <c r="JI237" s="2"/>
      <c r="JJ237" s="2"/>
      <c r="JK237" s="2"/>
      <c r="JL237" s="2"/>
      <c r="JM237" s="2"/>
      <c r="JN237" s="2"/>
      <c r="JO237" s="2"/>
      <c r="JP237" s="2"/>
      <c r="JQ237" s="2"/>
      <c r="JR237" s="2"/>
      <c r="JS237" s="2"/>
      <c r="JT237" s="2"/>
      <c r="JU237" s="2"/>
      <c r="JV237" s="2"/>
      <c r="JW237" s="2"/>
      <c r="JX237" s="2"/>
      <c r="JY237" s="2"/>
      <c r="JZ237" s="2"/>
      <c r="KA237" s="2"/>
      <c r="KB237" s="2"/>
      <c r="KC237" s="2"/>
      <c r="KD237" s="2"/>
      <c r="KE237" s="2"/>
      <c r="KF237" s="2"/>
      <c r="KG237" s="2"/>
      <c r="KH237" s="2"/>
      <c r="KI237" s="2"/>
      <c r="KJ237" s="2"/>
      <c r="KK237" s="2"/>
      <c r="KL237" s="2"/>
      <c r="KM237" s="2"/>
      <c r="KN237" s="2"/>
      <c r="KO237" s="2"/>
      <c r="KP237" s="2"/>
      <c r="KQ237" s="2"/>
      <c r="KR237" s="2"/>
      <c r="KS237" s="2"/>
      <c r="KT237" s="2"/>
      <c r="KU237" s="2"/>
      <c r="KV237" s="2"/>
      <c r="KW237" s="2"/>
      <c r="KX237" s="2"/>
      <c r="KY237" s="2"/>
      <c r="KZ237" s="2"/>
      <c r="LA237" s="2"/>
      <c r="LB237" s="2"/>
      <c r="LC237" s="2"/>
      <c r="LD237" s="2"/>
      <c r="LE237" s="2"/>
      <c r="LF237" s="2"/>
      <c r="LG237" s="2"/>
      <c r="LH237" s="2"/>
      <c r="LI237" s="2"/>
      <c r="LJ237" s="2"/>
      <c r="LK237" s="2"/>
      <c r="LL237" s="2"/>
      <c r="LM237" s="2"/>
      <c r="LN237" s="2"/>
      <c r="LO237" s="2"/>
      <c r="LP237" s="2"/>
      <c r="LQ237" s="2"/>
      <c r="LR237" s="2"/>
      <c r="LS237" s="2"/>
      <c r="LT237" s="2"/>
      <c r="LU237" s="2"/>
      <c r="LV237" s="2"/>
      <c r="LW237" s="2"/>
      <c r="LX237" s="2"/>
      <c r="LY237" s="2"/>
      <c r="LZ237" s="2"/>
      <c r="MA237" s="2"/>
      <c r="MB237" s="2"/>
      <c r="MC237" s="2"/>
      <c r="MD237" s="2"/>
      <c r="ME237" s="2"/>
      <c r="MF237" s="2"/>
      <c r="MG237" s="2"/>
      <c r="MH237" s="2"/>
      <c r="MI237" s="2"/>
      <c r="MJ237" s="2"/>
      <c r="MK237" s="2"/>
      <c r="ML237" s="2"/>
      <c r="MM237" s="2"/>
      <c r="MN237" s="2"/>
      <c r="MO237" s="2"/>
      <c r="MP237" s="2"/>
      <c r="MQ237" s="2"/>
      <c r="MR237" s="2"/>
      <c r="MS237" s="2"/>
      <c r="MT237" s="2"/>
      <c r="MU237" s="2"/>
      <c r="MV237" s="2"/>
      <c r="MW237" s="2"/>
      <c r="MX237" s="2"/>
      <c r="MY237" s="2"/>
      <c r="MZ237" s="2"/>
      <c r="NA237" s="2"/>
      <c r="NB237" s="2"/>
      <c r="NC237" s="2"/>
      <c r="ND237" s="2"/>
      <c r="NE237" s="2"/>
      <c r="NF237" s="2"/>
      <c r="NG237" s="2"/>
      <c r="NH237" s="2"/>
      <c r="NI237" s="2"/>
      <c r="NJ237" s="2"/>
      <c r="NK237" s="2"/>
      <c r="NL237" s="2"/>
      <c r="NM237" s="2"/>
      <c r="NN237" s="2"/>
      <c r="NO237" s="2"/>
      <c r="NP237" s="2"/>
      <c r="NQ237" s="2"/>
      <c r="NR237" s="2"/>
      <c r="NS237" s="2"/>
      <c r="NT237" s="2"/>
      <c r="NU237" s="2"/>
      <c r="NV237" s="2"/>
      <c r="NW237" s="2"/>
      <c r="NX237" s="2"/>
      <c r="NY237" s="2"/>
      <c r="NZ237" s="2"/>
      <c r="OA237" s="2"/>
      <c r="OB237" s="2"/>
      <c r="OC237" s="2"/>
      <c r="OD237" s="2"/>
      <c r="OE237" s="2"/>
      <c r="OF237" s="2"/>
      <c r="OG237" s="2"/>
      <c r="OH237" s="2"/>
      <c r="OI237" s="2"/>
      <c r="OJ237" s="2"/>
      <c r="OK237" s="2"/>
      <c r="OL237" s="2"/>
      <c r="OM237" s="2"/>
      <c r="ON237" s="2"/>
      <c r="OO237" s="2"/>
      <c r="OP237" s="2"/>
      <c r="OQ237" s="2"/>
      <c r="OR237" s="2"/>
      <c r="OS237" s="2"/>
      <c r="OT237" s="2"/>
      <c r="OU237" s="2"/>
      <c r="OV237" s="2"/>
      <c r="OW237" s="2"/>
      <c r="OX237" s="2"/>
      <c r="OY237" s="2"/>
      <c r="OZ237" s="2"/>
      <c r="PA237" s="2"/>
      <c r="PB237" s="2"/>
      <c r="PC237" s="2"/>
      <c r="PD237" s="2"/>
      <c r="PE237" s="2"/>
      <c r="PF237" s="2"/>
      <c r="PG237" s="2"/>
      <c r="PH237" s="2"/>
      <c r="PI237" s="2"/>
      <c r="PJ237" s="2"/>
      <c r="PK237" s="2"/>
      <c r="PL237" s="2"/>
      <c r="PM237" s="2"/>
      <c r="PN237" s="2"/>
      <c r="PO237" s="2"/>
      <c r="PP237" s="2"/>
      <c r="PQ237" s="2"/>
      <c r="PR237" s="2"/>
      <c r="PS237" s="2"/>
      <c r="PT237" s="2"/>
      <c r="PU237" s="2"/>
      <c r="PV237" s="2"/>
      <c r="PW237" s="2"/>
      <c r="PX237" s="2"/>
      <c r="PY237" s="2"/>
      <c r="PZ237" s="2"/>
      <c r="QA237" s="2"/>
      <c r="QB237" s="2"/>
      <c r="QC237" s="2"/>
      <c r="QD237" s="2"/>
      <c r="QE237" s="2"/>
      <c r="QF237" s="2"/>
      <c r="QG237" s="2"/>
      <c r="QH237" s="2"/>
      <c r="QI237" s="2"/>
      <c r="QJ237" s="2"/>
      <c r="QK237" s="2"/>
      <c r="QL237" s="2"/>
      <c r="QM237" s="2"/>
      <c r="QN237" s="2"/>
      <c r="QO237" s="2"/>
      <c r="QP237" s="2"/>
      <c r="QQ237" s="2"/>
      <c r="QR237" s="2"/>
      <c r="QS237" s="2"/>
      <c r="QT237" s="2"/>
      <c r="QU237" s="2"/>
      <c r="QV237" s="2"/>
      <c r="QW237" s="2"/>
      <c r="QX237" s="2"/>
      <c r="QY237" s="2"/>
      <c r="QZ237" s="2"/>
      <c r="RA237" s="2"/>
      <c r="RB237" s="2"/>
      <c r="RC237" s="2"/>
      <c r="RD237" s="2"/>
      <c r="RE237" s="2"/>
      <c r="RF237" s="2"/>
      <c r="RG237" s="2"/>
      <c r="RH237" s="2"/>
      <c r="RI237" s="2"/>
      <c r="RJ237" s="2"/>
      <c r="RK237" s="2"/>
      <c r="RL237" s="2"/>
      <c r="RM237" s="2"/>
      <c r="RN237" s="2"/>
      <c r="RO237" s="2"/>
      <c r="RP237" s="2"/>
      <c r="RQ237" s="2"/>
      <c r="RR237" s="2"/>
      <c r="RS237" s="2"/>
      <c r="RT237" s="2"/>
      <c r="RU237" s="2"/>
      <c r="RV237" s="2"/>
      <c r="RW237" s="2"/>
      <c r="RX237" s="2"/>
      <c r="RY237" s="2"/>
      <c r="RZ237" s="2"/>
      <c r="SA237" s="2"/>
      <c r="SB237" s="2"/>
      <c r="SC237" s="2"/>
      <c r="SD237" s="2"/>
      <c r="SE237" s="2"/>
      <c r="SF237" s="2"/>
      <c r="SG237" s="2"/>
      <c r="SH237" s="2"/>
      <c r="SI237" s="2"/>
      <c r="SJ237" s="2"/>
      <c r="SK237" s="2"/>
      <c r="SL237" s="2"/>
      <c r="SM237" s="2"/>
      <c r="SN237" s="2"/>
      <c r="SO237" s="2"/>
      <c r="SP237" s="2"/>
      <c r="SQ237" s="2"/>
      <c r="SR237" s="2"/>
      <c r="SS237" s="2"/>
      <c r="ST237" s="2"/>
      <c r="SU237" s="2"/>
      <c r="SV237" s="2"/>
      <c r="SW237" s="2"/>
      <c r="SX237" s="2"/>
      <c r="SY237" s="2"/>
      <c r="SZ237" s="2"/>
      <c r="TA237" s="2"/>
      <c r="TB237" s="2"/>
      <c r="TC237" s="2"/>
      <c r="TD237" s="2"/>
      <c r="TE237" s="2"/>
      <c r="TF237" s="2"/>
      <c r="TG237" s="2"/>
      <c r="TH237" s="2"/>
      <c r="TI237" s="2"/>
      <c r="TJ237" s="2"/>
      <c r="TK237" s="2"/>
      <c r="TL237" s="2"/>
      <c r="TM237" s="2"/>
      <c r="TN237" s="2"/>
      <c r="TO237" s="2"/>
      <c r="TP237" s="2"/>
      <c r="TQ237" s="2"/>
      <c r="TR237" s="2"/>
      <c r="TS237" s="2"/>
      <c r="TT237" s="2"/>
      <c r="TU237" s="2"/>
      <c r="TV237" s="2"/>
      <c r="TW237" s="2"/>
      <c r="TX237" s="2"/>
      <c r="TY237" s="2"/>
      <c r="TZ237" s="2"/>
      <c r="UA237" s="2"/>
      <c r="UB237" s="2"/>
      <c r="UC237" s="2"/>
      <c r="UD237" s="2"/>
      <c r="UE237" s="2"/>
      <c r="UF237" s="2"/>
      <c r="UG237" s="2"/>
      <c r="UH237" s="2"/>
      <c r="UI237" s="2"/>
      <c r="UJ237" s="2"/>
      <c r="UK237" s="2"/>
      <c r="UL237" s="2"/>
      <c r="UM237" s="2"/>
      <c r="UN237" s="2"/>
      <c r="UO237" s="2"/>
      <c r="UP237" s="2"/>
      <c r="UQ237" s="2"/>
      <c r="UR237" s="2"/>
      <c r="US237" s="2"/>
      <c r="UT237" s="2"/>
      <c r="UU237" s="2"/>
      <c r="UV237" s="2"/>
      <c r="UW237" s="2"/>
      <c r="UX237" s="2"/>
      <c r="UY237" s="2"/>
      <c r="UZ237" s="2"/>
      <c r="VA237" s="2"/>
      <c r="VB237" s="2"/>
      <c r="VC237" s="2"/>
      <c r="VD237" s="2"/>
      <c r="VE237" s="2"/>
      <c r="VF237" s="2"/>
      <c r="VG237" s="2"/>
      <c r="VH237" s="2"/>
      <c r="VI237" s="2"/>
      <c r="VJ237" s="2"/>
      <c r="VK237" s="2"/>
      <c r="VL237" s="2"/>
      <c r="VM237" s="2"/>
      <c r="VN237" s="2"/>
      <c r="VO237" s="2"/>
      <c r="VP237" s="2"/>
      <c r="VQ237" s="2"/>
      <c r="VR237" s="2"/>
      <c r="VS237" s="2"/>
      <c r="VT237" s="2"/>
      <c r="VU237" s="2"/>
      <c r="VV237" s="2"/>
      <c r="VW237" s="2"/>
      <c r="VX237" s="2"/>
      <c r="VY237" s="2"/>
      <c r="VZ237" s="2"/>
      <c r="WA237" s="2"/>
      <c r="WB237" s="2"/>
      <c r="WC237" s="2"/>
      <c r="WD237" s="2"/>
      <c r="WE237" s="2"/>
      <c r="WF237" s="2"/>
      <c r="WG237" s="2"/>
      <c r="WH237" s="2"/>
      <c r="WI237" s="2"/>
      <c r="WJ237" s="2"/>
      <c r="WK237" s="2"/>
      <c r="WL237" s="2"/>
      <c r="WM237" s="2"/>
      <c r="WN237" s="2"/>
      <c r="WO237" s="2"/>
      <c r="WP237" s="2"/>
      <c r="WQ237" s="2"/>
      <c r="WR237" s="2"/>
      <c r="WS237" s="2"/>
      <c r="WT237" s="2"/>
      <c r="WU237" s="2"/>
      <c r="WV237" s="2"/>
      <c r="WW237" s="2"/>
      <c r="WX237" s="2"/>
      <c r="WY237" s="2"/>
      <c r="WZ237" s="2"/>
      <c r="XA237" s="2"/>
      <c r="XB237" s="2"/>
      <c r="XC237" s="2"/>
      <c r="XD237" s="2"/>
      <c r="XE237" s="2"/>
      <c r="XF237" s="2"/>
      <c r="XG237" s="2"/>
      <c r="XH237" s="2"/>
      <c r="XI237" s="2"/>
      <c r="XJ237" s="2"/>
      <c r="XK237" s="2"/>
      <c r="XL237" s="2"/>
      <c r="XM237" s="2"/>
      <c r="XN237" s="2"/>
      <c r="XO237" s="2"/>
      <c r="XP237" s="2"/>
      <c r="XQ237" s="2"/>
      <c r="XR237" s="2"/>
      <c r="XS237" s="2"/>
      <c r="XT237" s="2"/>
      <c r="XU237" s="2"/>
      <c r="XV237" s="2"/>
      <c r="XW237" s="2"/>
      <c r="XX237" s="2"/>
      <c r="XY237" s="2"/>
      <c r="XZ237" s="2"/>
      <c r="YA237" s="2"/>
      <c r="YB237" s="2"/>
      <c r="YC237" s="2"/>
      <c r="YD237" s="2"/>
      <c r="YE237" s="2"/>
      <c r="YF237" s="2"/>
      <c r="YG237" s="2"/>
      <c r="YH237" s="2"/>
      <c r="YI237" s="2"/>
      <c r="YJ237" s="2"/>
      <c r="YK237" s="2"/>
      <c r="YL237" s="2"/>
      <c r="YM237" s="2"/>
      <c r="YN237" s="2"/>
      <c r="YO237" s="2"/>
      <c r="YP237" s="2"/>
      <c r="YQ237" s="2"/>
      <c r="YR237" s="2"/>
      <c r="YS237" s="2"/>
      <c r="YT237" s="2"/>
      <c r="YU237" s="2"/>
      <c r="YV237" s="2"/>
      <c r="YW237" s="2"/>
      <c r="YX237" s="2"/>
      <c r="YY237" s="2"/>
      <c r="YZ237" s="2"/>
      <c r="ZA237" s="2"/>
      <c r="ZB237" s="2"/>
      <c r="ZC237" s="2"/>
      <c r="ZD237" s="2"/>
      <c r="ZE237" s="2"/>
      <c r="ZF237" s="2"/>
      <c r="ZG237" s="2"/>
      <c r="ZH237" s="2"/>
      <c r="ZI237" s="2"/>
      <c r="ZJ237" s="2"/>
      <c r="ZK237" s="2"/>
      <c r="ZL237" s="2"/>
      <c r="ZM237" s="2"/>
      <c r="ZN237" s="2"/>
      <c r="ZO237" s="2"/>
      <c r="ZP237" s="2"/>
      <c r="ZQ237" s="2"/>
      <c r="ZR237" s="2"/>
      <c r="ZS237" s="2"/>
      <c r="ZT237" s="2"/>
      <c r="ZU237" s="2"/>
      <c r="ZV237" s="2"/>
      <c r="ZW237" s="2"/>
      <c r="ZX237" s="2"/>
      <c r="ZY237" s="2"/>
      <c r="ZZ237" s="2"/>
      <c r="AAA237" s="2"/>
      <c r="AAB237" s="2"/>
      <c r="AAC237" s="2"/>
      <c r="AAD237" s="2"/>
      <c r="AAE237" s="2"/>
      <c r="AAF237" s="2"/>
      <c r="AAG237" s="2"/>
      <c r="AAH237" s="2"/>
      <c r="AAI237" s="2"/>
      <c r="AAJ237" s="2"/>
      <c r="AAK237" s="2"/>
      <c r="AAL237" s="2"/>
      <c r="AAM237" s="2"/>
      <c r="AAN237" s="2"/>
      <c r="AAO237" s="2"/>
      <c r="AAP237" s="2"/>
      <c r="AAQ237" s="2"/>
      <c r="AAR237" s="2"/>
      <c r="AAS237" s="2"/>
      <c r="AAT237" s="2"/>
      <c r="AAU237" s="2"/>
      <c r="AAV237" s="2"/>
      <c r="AAW237" s="2"/>
      <c r="AAX237" s="2"/>
      <c r="AAY237" s="2"/>
      <c r="AAZ237" s="2"/>
      <c r="ABA237" s="2"/>
      <c r="ABB237" s="2"/>
      <c r="ABC237" s="2"/>
      <c r="ABD237" s="2"/>
      <c r="ABE237" s="2"/>
      <c r="ABF237" s="2"/>
      <c r="ABG237" s="2"/>
      <c r="ABH237" s="2"/>
      <c r="ABI237" s="2"/>
      <c r="ABJ237" s="2"/>
      <c r="ABK237" s="2"/>
      <c r="ABL237" s="2"/>
      <c r="ABM237" s="2"/>
      <c r="ABN237" s="2"/>
      <c r="ABO237" s="2"/>
      <c r="ABP237" s="2"/>
      <c r="ABQ237" s="2"/>
      <c r="ABR237" s="2"/>
      <c r="ABS237" s="2"/>
      <c r="ABT237" s="2"/>
      <c r="ABU237" s="2"/>
      <c r="ABV237" s="2"/>
      <c r="ABW237" s="2"/>
      <c r="ABX237" s="2"/>
      <c r="ABY237" s="2"/>
      <c r="ABZ237" s="2"/>
      <c r="ACA237" s="2"/>
      <c r="ACB237" s="2"/>
      <c r="ACC237" s="2"/>
      <c r="ACD237" s="2"/>
      <c r="ACE237" s="2"/>
      <c r="ACF237" s="2"/>
      <c r="ACG237" s="2"/>
      <c r="ACH237" s="2"/>
      <c r="ACI237" s="2"/>
      <c r="ACJ237" s="2"/>
      <c r="ACK237" s="2"/>
      <c r="ACL237" s="2"/>
      <c r="ACM237" s="2"/>
      <c r="ACN237" s="2"/>
      <c r="ACO237" s="2"/>
      <c r="ACP237" s="2"/>
      <c r="ACQ237" s="2"/>
      <c r="ACR237" s="2"/>
      <c r="ACS237" s="2"/>
      <c r="ACT237" s="2"/>
      <c r="ACU237" s="2"/>
      <c r="ACV237" s="2"/>
      <c r="ACW237" s="2"/>
      <c r="ACX237" s="2"/>
      <c r="ACY237" s="2"/>
      <c r="ACZ237" s="2"/>
      <c r="ADA237" s="2"/>
      <c r="ADB237" s="2"/>
      <c r="ADC237" s="2"/>
      <c r="ADD237" s="2"/>
      <c r="ADE237" s="2"/>
      <c r="ADF237" s="2"/>
      <c r="ADG237" s="2"/>
      <c r="ADH237" s="2"/>
      <c r="ADI237" s="2"/>
      <c r="ADJ237" s="2"/>
      <c r="ADK237" s="2"/>
      <c r="ADL237" s="2"/>
      <c r="ADM237" s="2"/>
      <c r="ADN237" s="2"/>
      <c r="ADO237" s="2"/>
      <c r="ADP237" s="2"/>
      <c r="ADQ237" s="2"/>
      <c r="ADR237" s="2"/>
      <c r="ADS237" s="2"/>
      <c r="ADT237" s="2"/>
      <c r="ADU237" s="2"/>
      <c r="ADV237" s="2"/>
      <c r="ADW237" s="2"/>
      <c r="ADX237" s="2"/>
      <c r="ADY237" s="2"/>
      <c r="ADZ237" s="2"/>
      <c r="AEA237" s="2"/>
      <c r="AEB237" s="2"/>
      <c r="AEC237" s="2"/>
      <c r="AED237" s="2"/>
      <c r="AEE237" s="2"/>
      <c r="AEF237" s="2"/>
      <c r="AEG237" s="2"/>
      <c r="AEH237" s="2"/>
      <c r="AEI237" s="2"/>
      <c r="AEJ237" s="2"/>
      <c r="AEK237" s="2"/>
      <c r="AEL237" s="2"/>
      <c r="AEM237" s="2"/>
      <c r="AEN237" s="2"/>
      <c r="AEO237" s="2"/>
      <c r="AEP237" s="2"/>
      <c r="AEQ237" s="2"/>
      <c r="AER237" s="2"/>
      <c r="AES237" s="2"/>
      <c r="AET237" s="2"/>
      <c r="AEU237" s="2"/>
      <c r="AEV237" s="2"/>
      <c r="AEW237" s="2"/>
      <c r="AEX237" s="2"/>
      <c r="AEY237" s="2"/>
      <c r="AEZ237" s="2"/>
      <c r="AFA237" s="2"/>
      <c r="AFB237" s="2"/>
      <c r="AFC237" s="2"/>
      <c r="AFD237" s="2"/>
      <c r="AFE237" s="2"/>
      <c r="AFF237" s="2"/>
      <c r="AFG237" s="2"/>
      <c r="AFH237" s="2"/>
      <c r="AFI237" s="2"/>
      <c r="AFJ237" s="2"/>
      <c r="AFK237" s="2"/>
      <c r="AFL237" s="2"/>
      <c r="AFM237" s="2"/>
      <c r="AFN237" s="2"/>
      <c r="AFO237" s="2"/>
      <c r="AFP237" s="2"/>
      <c r="AFQ237" s="2"/>
      <c r="AFR237" s="2"/>
      <c r="AFS237" s="2"/>
      <c r="AFT237" s="2"/>
      <c r="AFU237" s="2"/>
      <c r="AFV237" s="2"/>
      <c r="AFW237" s="2"/>
      <c r="AFX237" s="2"/>
      <c r="AFY237" s="2"/>
      <c r="AFZ237" s="2"/>
      <c r="AGA237" s="2"/>
      <c r="AGB237" s="2"/>
      <c r="AGC237" s="2"/>
      <c r="AGD237" s="2"/>
      <c r="AGE237" s="2"/>
      <c r="AGF237" s="2"/>
      <c r="AGG237" s="2"/>
      <c r="AGH237" s="2"/>
      <c r="AGI237" s="2"/>
      <c r="AGJ237" s="2"/>
      <c r="AGK237" s="2"/>
      <c r="AGL237" s="2"/>
      <c r="AGM237" s="2"/>
      <c r="AGN237" s="2"/>
      <c r="AGO237" s="2"/>
      <c r="AGP237" s="2"/>
      <c r="AGQ237" s="2"/>
      <c r="AGR237" s="2"/>
      <c r="AGS237" s="2"/>
      <c r="AGT237" s="2"/>
      <c r="AGU237" s="2"/>
      <c r="AGV237" s="2"/>
      <c r="AGW237" s="2"/>
      <c r="AGX237" s="2"/>
      <c r="AGY237" s="2"/>
      <c r="AGZ237" s="2"/>
      <c r="AHA237" s="2"/>
      <c r="AHB237" s="2"/>
      <c r="AHC237" s="2"/>
      <c r="AHD237" s="2"/>
      <c r="AHE237" s="2"/>
      <c r="AHF237" s="2"/>
      <c r="AHG237" s="2"/>
      <c r="AHH237" s="2"/>
      <c r="AHI237" s="2"/>
      <c r="AHJ237" s="2"/>
      <c r="AHK237" s="2"/>
      <c r="AHL237" s="2"/>
      <c r="AHM237" s="2"/>
      <c r="AHN237" s="2"/>
      <c r="AHO237" s="2"/>
      <c r="AHP237" s="2"/>
      <c r="AHQ237" s="2"/>
      <c r="AHR237" s="2"/>
      <c r="AHS237" s="2"/>
      <c r="AHT237" s="2"/>
      <c r="AHU237" s="2"/>
      <c r="AHV237" s="2"/>
      <c r="AHW237" s="2"/>
      <c r="AHX237" s="2"/>
      <c r="AHY237" s="2"/>
      <c r="AHZ237" s="2"/>
      <c r="AIA237" s="2"/>
      <c r="AIB237" s="2"/>
      <c r="AIC237" s="2"/>
      <c r="AID237" s="2"/>
      <c r="AIE237" s="2"/>
      <c r="AIF237" s="2"/>
      <c r="AIG237" s="2"/>
      <c r="AIH237" s="2"/>
      <c r="AII237" s="2"/>
      <c r="AIJ237" s="2"/>
      <c r="AIK237" s="2"/>
      <c r="AIL237" s="2"/>
      <c r="AIM237" s="2"/>
      <c r="AIN237" s="2"/>
      <c r="AIO237" s="2"/>
      <c r="AIP237" s="2"/>
      <c r="AIQ237" s="2"/>
      <c r="AIR237" s="2"/>
      <c r="AIS237" s="2"/>
      <c r="AIT237" s="2"/>
      <c r="AIU237" s="2"/>
      <c r="AIV237" s="2"/>
      <c r="AIW237" s="2"/>
      <c r="AIX237" s="2"/>
      <c r="AIY237" s="2"/>
      <c r="AIZ237" s="2"/>
      <c r="AJA237" s="2"/>
      <c r="AJB237" s="2"/>
      <c r="AJC237" s="2"/>
      <c r="AJD237" s="2"/>
      <c r="AJE237" s="2"/>
      <c r="AJF237" s="2"/>
      <c r="AJG237" s="2"/>
      <c r="AJH237" s="2"/>
      <c r="AJI237" s="2"/>
      <c r="AJJ237" s="2"/>
      <c r="AJK237" s="2"/>
      <c r="AJL237" s="2"/>
      <c r="AJM237" s="2"/>
      <c r="AJN237" s="2"/>
      <c r="AJO237" s="2"/>
      <c r="AJP237" s="2"/>
      <c r="AJQ237" s="2"/>
      <c r="AJR237" s="2"/>
      <c r="AJS237" s="2"/>
      <c r="AJT237" s="2"/>
      <c r="AJU237" s="2"/>
      <c r="AJV237" s="2"/>
      <c r="AJW237" s="2"/>
      <c r="AJX237" s="2"/>
      <c r="AJY237" s="2"/>
      <c r="AJZ237" s="2"/>
      <c r="AKA237" s="2"/>
      <c r="AKB237" s="2"/>
      <c r="AKC237" s="2"/>
      <c r="AKD237" s="2"/>
      <c r="AKE237" s="2"/>
      <c r="AKF237" s="2"/>
      <c r="AKG237" s="2"/>
      <c r="AKH237" s="2"/>
      <c r="AKI237" s="2"/>
      <c r="AKJ237" s="2"/>
      <c r="AKK237" s="2"/>
      <c r="AKL237" s="2"/>
      <c r="AKM237" s="2"/>
      <c r="AKN237" s="2"/>
      <c r="AKO237" s="2"/>
      <c r="AKP237" s="2"/>
      <c r="AKQ237" s="2"/>
      <c r="AKR237" s="2"/>
      <c r="AKS237" s="2"/>
      <c r="AKT237" s="2"/>
      <c r="AKU237" s="2"/>
      <c r="AKV237" s="2"/>
      <c r="AKW237" s="2"/>
      <c r="AKX237" s="2"/>
      <c r="AKY237" s="2"/>
      <c r="AKZ237" s="2"/>
      <c r="ALA237" s="2"/>
      <c r="ALB237" s="2"/>
      <c r="ALC237" s="2"/>
      <c r="ALD237" s="2"/>
      <c r="ALE237" s="2"/>
      <c r="ALF237" s="2"/>
      <c r="ALG237" s="2"/>
      <c r="ALH237" s="2"/>
      <c r="ALI237" s="2"/>
      <c r="ALJ237" s="2"/>
      <c r="ALK237" s="2"/>
      <c r="ALL237" s="2"/>
      <c r="ALM237" s="2"/>
      <c r="ALN237" s="2"/>
      <c r="ALO237" s="2"/>
      <c r="ALP237" s="2"/>
      <c r="ALQ237" s="2"/>
      <c r="ALR237" s="2"/>
      <c r="ALS237" s="2"/>
      <c r="ALT237" s="2"/>
      <c r="ALU237" s="2"/>
      <c r="ALV237" s="2"/>
      <c r="ALW237" s="2"/>
      <c r="ALX237" s="2"/>
      <c r="ALY237" s="2"/>
      <c r="ALZ237" s="2"/>
      <c r="AMA237" s="2"/>
      <c r="AMB237" s="2"/>
      <c r="AMC237" s="2"/>
      <c r="AMD237" s="2"/>
      <c r="AME237" s="2"/>
      <c r="AMF237" s="2"/>
      <c r="AMG237" s="2"/>
      <c r="AMH237" s="2"/>
      <c r="AMI237" s="2"/>
      <c r="AMJ237" s="2"/>
      <c r="AMK237" s="2"/>
      <c r="AML237" s="2"/>
      <c r="AMM237" s="2"/>
      <c r="AMN237" s="2"/>
      <c r="AMO237" s="2"/>
      <c r="AMP237" s="2"/>
      <c r="AMQ237" s="2"/>
      <c r="AMR237" s="2"/>
      <c r="AMS237" s="2"/>
      <c r="AMT237" s="2"/>
      <c r="AMU237" s="2"/>
      <c r="AMV237" s="2"/>
      <c r="AMW237" s="2"/>
      <c r="AMX237" s="2"/>
      <c r="AMY237" s="2"/>
      <c r="AMZ237" s="2"/>
      <c r="ANA237" s="2"/>
      <c r="ANB237" s="2"/>
      <c r="ANC237" s="2"/>
      <c r="AND237" s="2"/>
      <c r="ANE237" s="2"/>
      <c r="ANF237" s="2"/>
      <c r="ANG237" s="2"/>
      <c r="ANH237" s="2"/>
      <c r="ANI237" s="2"/>
      <c r="ANJ237" s="2"/>
      <c r="ANK237" s="2"/>
      <c r="ANL237" s="2"/>
      <c r="ANM237" s="2"/>
      <c r="ANN237" s="2"/>
      <c r="ANO237" s="2"/>
      <c r="ANP237" s="2"/>
      <c r="ANQ237" s="2"/>
      <c r="ANR237" s="2"/>
      <c r="ANS237" s="2"/>
      <c r="ANT237" s="2"/>
      <c r="ANU237" s="2"/>
      <c r="ANV237" s="2"/>
      <c r="ANW237" s="2"/>
      <c r="ANX237" s="2"/>
      <c r="ANY237" s="2"/>
      <c r="ANZ237" s="2"/>
      <c r="AOA237" s="2"/>
      <c r="AOB237" s="2"/>
      <c r="AOC237" s="2"/>
      <c r="AOD237" s="2"/>
      <c r="AOE237" s="2"/>
      <c r="AOF237" s="2"/>
      <c r="AOG237" s="2"/>
      <c r="AOH237" s="2"/>
      <c r="AOI237" s="2"/>
      <c r="AOJ237" s="2"/>
      <c r="AOK237" s="2"/>
      <c r="AOL237" s="2"/>
      <c r="AOM237" s="2"/>
      <c r="AON237" s="2"/>
      <c r="AOO237" s="2"/>
      <c r="AOP237" s="2"/>
      <c r="AOQ237" s="2"/>
      <c r="AOR237" s="2"/>
      <c r="AOS237" s="2"/>
      <c r="AOT237" s="2"/>
      <c r="AOU237" s="2"/>
      <c r="AOV237" s="2"/>
      <c r="AOW237" s="2"/>
      <c r="AOX237" s="2"/>
      <c r="AOY237" s="2"/>
      <c r="AOZ237" s="2"/>
      <c r="APA237" s="2"/>
      <c r="APB237" s="2"/>
      <c r="APC237" s="2"/>
      <c r="APD237" s="2"/>
      <c r="APE237" s="2"/>
      <c r="APF237" s="2"/>
      <c r="APG237" s="2"/>
      <c r="APH237" s="2"/>
      <c r="API237" s="2"/>
      <c r="APJ237" s="2"/>
      <c r="APK237" s="2"/>
      <c r="APL237" s="2"/>
      <c r="APM237" s="2"/>
      <c r="APN237" s="2"/>
      <c r="APO237" s="2"/>
      <c r="APP237" s="2"/>
      <c r="APQ237" s="2"/>
      <c r="APR237" s="2"/>
      <c r="APS237" s="2"/>
      <c r="APT237" s="2"/>
      <c r="APU237" s="2"/>
      <c r="APV237" s="2"/>
      <c r="APW237" s="2"/>
      <c r="APX237" s="2"/>
      <c r="APY237" s="2"/>
      <c r="APZ237" s="2"/>
      <c r="AQA237" s="2"/>
      <c r="AQB237" s="2"/>
      <c r="AQC237" s="2"/>
      <c r="AQD237" s="2"/>
      <c r="AQE237" s="2"/>
      <c r="AQF237" s="2"/>
      <c r="AQG237" s="2"/>
      <c r="AQH237" s="2"/>
      <c r="AQI237" s="2"/>
      <c r="AQJ237" s="2"/>
      <c r="AQK237" s="2"/>
      <c r="AQL237" s="2"/>
      <c r="AQM237" s="2"/>
      <c r="AQN237" s="2"/>
      <c r="AQO237" s="2"/>
      <c r="AQP237" s="2"/>
      <c r="AQQ237" s="2"/>
      <c r="AQR237" s="2"/>
      <c r="AQS237" s="2"/>
      <c r="AQT237" s="2"/>
      <c r="AQU237" s="2"/>
      <c r="AQV237" s="2"/>
      <c r="AQW237" s="2"/>
      <c r="AQX237" s="2"/>
      <c r="AQY237" s="2"/>
      <c r="AQZ237" s="2"/>
      <c r="ARA237" s="2"/>
      <c r="ARB237" s="2"/>
      <c r="ARC237" s="2"/>
      <c r="ARD237" s="2"/>
      <c r="ARE237" s="2"/>
      <c r="ARF237" s="2"/>
      <c r="ARG237" s="2"/>
      <c r="ARH237" s="2"/>
      <c r="ARI237" s="2"/>
      <c r="ARJ237" s="2"/>
      <c r="ARK237" s="2"/>
      <c r="ARL237" s="2"/>
      <c r="ARM237" s="2"/>
      <c r="ARN237" s="2"/>
      <c r="ARO237" s="2"/>
      <c r="ARP237" s="2"/>
      <c r="ARQ237" s="2"/>
      <c r="ARR237" s="2"/>
      <c r="ARS237" s="2"/>
      <c r="ART237" s="2"/>
      <c r="ARU237" s="2"/>
      <c r="ARV237" s="2"/>
      <c r="ARW237" s="2"/>
      <c r="ARX237" s="2"/>
      <c r="ARY237" s="2"/>
      <c r="ARZ237" s="2"/>
      <c r="ASA237" s="2"/>
      <c r="ASB237" s="2"/>
      <c r="ASC237" s="2"/>
      <c r="ASD237" s="2"/>
      <c r="ASE237" s="2"/>
      <c r="ASF237" s="2"/>
      <c r="ASG237" s="2"/>
      <c r="ASH237" s="2"/>
      <c r="ASI237" s="2"/>
      <c r="ASJ237" s="2"/>
      <c r="ASK237" s="2"/>
      <c r="ASL237" s="2"/>
      <c r="ASM237" s="2"/>
      <c r="ASN237" s="2"/>
      <c r="ASO237" s="2"/>
      <c r="ASP237" s="2"/>
      <c r="ASQ237" s="2"/>
      <c r="ASR237" s="2"/>
      <c r="ASS237" s="2"/>
      <c r="AST237" s="2"/>
      <c r="ASU237" s="2"/>
      <c r="ASV237" s="2"/>
      <c r="ASW237" s="2"/>
      <c r="ASX237" s="2"/>
      <c r="ASY237" s="2"/>
      <c r="ASZ237" s="2"/>
      <c r="ATA237" s="2"/>
      <c r="ATB237" s="2"/>
      <c r="ATC237" s="2"/>
      <c r="ATD237" s="2"/>
      <c r="ATE237" s="2"/>
      <c r="ATF237" s="2"/>
      <c r="ATG237" s="2"/>
      <c r="ATH237" s="2"/>
      <c r="ATI237" s="2"/>
      <c r="ATJ237" s="2"/>
      <c r="ATK237" s="2"/>
      <c r="ATL237" s="2"/>
      <c r="ATM237" s="2"/>
      <c r="ATN237" s="2"/>
      <c r="ATO237" s="2"/>
      <c r="ATP237" s="2"/>
      <c r="ATQ237" s="2"/>
      <c r="ATR237" s="2"/>
      <c r="ATS237" s="2"/>
      <c r="ATT237" s="2"/>
      <c r="ATU237" s="2"/>
      <c r="ATV237" s="2"/>
      <c r="ATW237" s="2"/>
      <c r="ATX237" s="2"/>
      <c r="ATY237" s="2"/>
      <c r="ATZ237" s="2"/>
      <c r="AUA237" s="2"/>
      <c r="AUB237" s="2"/>
      <c r="AUC237" s="2"/>
      <c r="AUD237" s="2"/>
      <c r="AUE237" s="2"/>
      <c r="AUF237" s="2"/>
      <c r="AUG237" s="2"/>
      <c r="AUH237" s="2"/>
      <c r="AUI237" s="2"/>
      <c r="AUJ237" s="2"/>
      <c r="AUK237" s="2"/>
      <c r="AUL237" s="2"/>
      <c r="AUM237" s="2"/>
      <c r="AUN237" s="2"/>
      <c r="AUO237" s="2"/>
      <c r="AUP237" s="2"/>
      <c r="AUQ237" s="2"/>
      <c r="AUR237" s="2"/>
      <c r="AUS237" s="2"/>
      <c r="AUT237" s="2"/>
      <c r="AUU237" s="2"/>
      <c r="AUV237" s="2"/>
      <c r="AUW237" s="2"/>
      <c r="AUX237" s="2"/>
      <c r="AUY237" s="2"/>
      <c r="AUZ237" s="2"/>
      <c r="AVA237" s="2"/>
      <c r="AVB237" s="2"/>
      <c r="AVC237" s="2"/>
      <c r="AVD237" s="2"/>
      <c r="AVE237" s="2"/>
      <c r="AVF237" s="2"/>
      <c r="AVG237" s="2"/>
      <c r="AVH237" s="2"/>
      <c r="AVI237" s="2"/>
      <c r="AVJ237" s="2"/>
      <c r="AVK237" s="2"/>
      <c r="AVL237" s="2"/>
      <c r="AVM237" s="2"/>
      <c r="AVN237" s="2"/>
      <c r="AVO237" s="2"/>
      <c r="AVP237" s="2"/>
      <c r="AVQ237" s="2"/>
      <c r="AVR237" s="2"/>
      <c r="AVS237" s="2"/>
      <c r="AVT237" s="2"/>
      <c r="AVU237" s="2"/>
      <c r="AVV237" s="2"/>
      <c r="AVW237" s="2"/>
      <c r="AVX237" s="2"/>
      <c r="AVY237" s="2"/>
      <c r="AVZ237" s="2"/>
      <c r="AWA237" s="2"/>
      <c r="AWB237" s="2"/>
      <c r="AWC237" s="2"/>
      <c r="AWD237" s="2"/>
      <c r="AWE237" s="2"/>
      <c r="AWF237" s="2"/>
      <c r="AWG237" s="2"/>
      <c r="AWH237" s="2"/>
      <c r="AWI237" s="2"/>
      <c r="AWJ237" s="2"/>
      <c r="AWK237" s="2"/>
      <c r="AWL237" s="2"/>
      <c r="AWM237" s="2"/>
      <c r="AWN237" s="2"/>
      <c r="AWO237" s="2"/>
      <c r="AWP237" s="2"/>
      <c r="AWQ237" s="2"/>
      <c r="AWR237" s="2"/>
      <c r="AWS237" s="2"/>
      <c r="AWT237" s="2"/>
      <c r="AWU237" s="2"/>
      <c r="AWV237" s="2"/>
      <c r="AWW237" s="2"/>
      <c r="AWX237" s="2"/>
      <c r="AWY237" s="2"/>
      <c r="AWZ237" s="2"/>
      <c r="AXA237" s="2"/>
      <c r="AXB237" s="2"/>
      <c r="AXC237" s="2"/>
      <c r="AXD237" s="2"/>
      <c r="AXE237" s="2"/>
      <c r="AXF237" s="2"/>
      <c r="AXG237" s="2"/>
      <c r="AXH237" s="2"/>
      <c r="AXI237" s="2"/>
      <c r="AXJ237" s="2"/>
      <c r="AXK237" s="2"/>
      <c r="AXL237" s="2"/>
      <c r="AXM237" s="2"/>
      <c r="AXN237" s="2"/>
      <c r="AXO237" s="2"/>
      <c r="AXP237" s="2"/>
      <c r="AXQ237" s="2"/>
      <c r="AXR237" s="2"/>
      <c r="AXS237" s="2"/>
      <c r="AXT237" s="2"/>
      <c r="AXU237" s="2"/>
      <c r="AXV237" s="2"/>
      <c r="AXW237" s="2"/>
      <c r="AXX237" s="2"/>
      <c r="AXY237" s="2"/>
      <c r="AXZ237" s="2"/>
      <c r="AYA237" s="2"/>
      <c r="AYB237" s="2"/>
      <c r="AYC237" s="2"/>
      <c r="AYD237" s="2"/>
      <c r="AYE237" s="2"/>
      <c r="AYF237" s="2"/>
      <c r="AYG237" s="2"/>
      <c r="AYH237" s="2"/>
      <c r="AYI237" s="2"/>
      <c r="AYJ237" s="2"/>
      <c r="AYK237" s="2"/>
      <c r="AYL237" s="2"/>
      <c r="AYM237" s="2"/>
      <c r="AYN237" s="2"/>
      <c r="AYO237" s="2"/>
      <c r="AYP237" s="2"/>
      <c r="AYQ237" s="2"/>
      <c r="AYR237" s="2"/>
      <c r="AYS237" s="2"/>
      <c r="AYT237" s="2"/>
      <c r="AYU237" s="2"/>
      <c r="AYV237" s="2"/>
      <c r="AYW237" s="2"/>
      <c r="AYX237" s="2"/>
      <c r="AYY237" s="2"/>
      <c r="AYZ237" s="2"/>
      <c r="AZA237" s="2"/>
      <c r="AZB237" s="2"/>
      <c r="AZC237" s="2"/>
      <c r="AZD237" s="2"/>
      <c r="AZE237" s="2"/>
      <c r="AZF237" s="2"/>
      <c r="AZG237" s="2"/>
      <c r="AZH237" s="2"/>
      <c r="AZI237" s="2"/>
      <c r="AZJ237" s="2"/>
      <c r="AZK237" s="2"/>
      <c r="AZL237" s="2"/>
      <c r="AZM237" s="2"/>
      <c r="AZN237" s="2"/>
      <c r="AZO237" s="2"/>
      <c r="AZP237" s="2"/>
      <c r="AZQ237" s="2"/>
      <c r="AZR237" s="2"/>
      <c r="AZS237" s="2"/>
      <c r="AZT237" s="2"/>
      <c r="AZU237" s="2"/>
      <c r="AZV237" s="2"/>
      <c r="AZW237" s="2"/>
      <c r="AZX237" s="2"/>
      <c r="AZY237" s="2"/>
      <c r="AZZ237" s="2"/>
      <c r="BAA237" s="2"/>
      <c r="BAB237" s="2"/>
      <c r="BAC237" s="2"/>
      <c r="BAD237" s="2"/>
      <c r="BAE237" s="2"/>
      <c r="BAF237" s="2"/>
      <c r="BAG237" s="2"/>
      <c r="BAH237" s="2"/>
      <c r="BAI237" s="2"/>
      <c r="BAJ237" s="2"/>
      <c r="BAK237" s="2"/>
      <c r="BAL237" s="2"/>
      <c r="BAM237" s="2"/>
      <c r="BAN237" s="2"/>
      <c r="BAO237" s="2"/>
      <c r="BAP237" s="2"/>
      <c r="BAQ237" s="2"/>
      <c r="BAR237" s="2"/>
      <c r="BAS237" s="2"/>
      <c r="BAT237" s="2"/>
      <c r="BAU237" s="2"/>
      <c r="BAV237" s="2"/>
      <c r="BAW237" s="2"/>
      <c r="BAX237" s="2"/>
      <c r="BAY237" s="2"/>
      <c r="BAZ237" s="2"/>
      <c r="BBA237" s="2"/>
      <c r="BBB237" s="2"/>
      <c r="BBC237" s="2"/>
      <c r="BBD237" s="2"/>
      <c r="BBE237" s="2"/>
      <c r="BBF237" s="2"/>
      <c r="BBG237" s="2"/>
      <c r="BBH237" s="2"/>
      <c r="BBI237" s="2"/>
      <c r="BBJ237" s="2"/>
      <c r="BBK237" s="2"/>
      <c r="BBL237" s="2"/>
      <c r="BBM237" s="2"/>
      <c r="BBN237" s="2"/>
      <c r="BBO237" s="2"/>
      <c r="BBP237" s="2"/>
      <c r="BBQ237" s="2"/>
      <c r="BBR237" s="2"/>
      <c r="BBS237" s="2"/>
      <c r="BBT237" s="2"/>
      <c r="BBU237" s="2"/>
      <c r="BBV237" s="2"/>
      <c r="BBW237" s="2"/>
      <c r="BBX237" s="2"/>
      <c r="BBY237" s="2"/>
      <c r="BBZ237" s="2"/>
      <c r="BCA237" s="2"/>
      <c r="BCB237" s="2"/>
      <c r="BCC237" s="2"/>
      <c r="BCD237" s="2"/>
      <c r="BCE237" s="2"/>
      <c r="BCF237" s="2"/>
      <c r="BCG237" s="2"/>
      <c r="BCH237" s="2"/>
      <c r="BCI237" s="2"/>
      <c r="BCJ237" s="2"/>
      <c r="BCK237" s="2"/>
      <c r="BCL237" s="2"/>
      <c r="BCM237" s="2"/>
      <c r="BCN237" s="2"/>
      <c r="BCO237" s="2"/>
      <c r="BCP237" s="2"/>
      <c r="BCQ237" s="2"/>
      <c r="BCR237" s="2"/>
      <c r="BCS237" s="2"/>
      <c r="BCT237" s="2"/>
      <c r="BCU237" s="2"/>
      <c r="BCV237" s="2"/>
      <c r="BCW237" s="2"/>
      <c r="BCX237" s="2"/>
      <c r="BCY237" s="2"/>
      <c r="BCZ237" s="2"/>
      <c r="BDA237" s="2"/>
      <c r="BDB237" s="2"/>
      <c r="BDC237" s="2"/>
      <c r="BDD237" s="2"/>
      <c r="BDE237" s="2"/>
      <c r="BDF237" s="2"/>
      <c r="BDG237" s="2"/>
      <c r="BDH237" s="2"/>
      <c r="BDI237" s="2"/>
      <c r="BDJ237" s="2"/>
      <c r="BDK237" s="2"/>
      <c r="BDL237" s="2"/>
      <c r="BDM237" s="2"/>
      <c r="BDN237" s="2"/>
      <c r="BDO237" s="2"/>
      <c r="BDP237" s="2"/>
      <c r="BDQ237" s="2"/>
      <c r="BDR237" s="2"/>
      <c r="BDS237" s="2"/>
      <c r="BDT237" s="2"/>
      <c r="BDU237" s="2"/>
      <c r="BDV237" s="2"/>
      <c r="BDW237" s="2"/>
      <c r="BDX237" s="2"/>
      <c r="BDY237" s="2"/>
      <c r="BDZ237" s="2"/>
      <c r="BEA237" s="2"/>
      <c r="BEB237" s="2"/>
      <c r="BEC237" s="2"/>
      <c r="BED237" s="2"/>
      <c r="BEE237" s="2"/>
      <c r="BEF237" s="2"/>
      <c r="BEG237" s="2"/>
      <c r="BEH237" s="2"/>
      <c r="BEI237" s="2"/>
      <c r="BEJ237" s="2"/>
      <c r="BEK237" s="2"/>
      <c r="BEL237" s="2"/>
      <c r="BEM237" s="2"/>
      <c r="BEN237" s="2"/>
      <c r="BEO237" s="2"/>
      <c r="BEP237" s="2"/>
      <c r="BEQ237" s="2"/>
      <c r="BER237" s="2"/>
      <c r="BES237" s="2"/>
      <c r="BET237" s="2"/>
      <c r="BEU237" s="2"/>
      <c r="BEV237" s="2"/>
      <c r="BEW237" s="2"/>
      <c r="BEX237" s="2"/>
      <c r="BEY237" s="2"/>
      <c r="BEZ237" s="2"/>
      <c r="BFA237" s="2"/>
      <c r="BFB237" s="2"/>
      <c r="BFC237" s="2"/>
      <c r="BFD237" s="2"/>
      <c r="BFE237" s="2"/>
      <c r="BFF237" s="2"/>
      <c r="BFG237" s="2"/>
      <c r="BFH237" s="2"/>
      <c r="BFI237" s="2"/>
      <c r="BFJ237" s="2"/>
      <c r="BFK237" s="2"/>
      <c r="BFL237" s="2"/>
      <c r="BFM237" s="2"/>
      <c r="BFN237" s="2"/>
      <c r="BFO237" s="2"/>
      <c r="BFP237" s="2"/>
      <c r="BFQ237" s="2"/>
      <c r="BFR237" s="2"/>
      <c r="BFS237" s="2"/>
      <c r="BFT237" s="2"/>
      <c r="BFU237" s="2"/>
      <c r="BFV237" s="2"/>
      <c r="BFW237" s="2"/>
      <c r="BFX237" s="2"/>
      <c r="BFY237" s="2"/>
      <c r="BFZ237" s="2"/>
      <c r="BGA237" s="2"/>
      <c r="BGB237" s="2"/>
      <c r="BGC237" s="2"/>
      <c r="BGD237" s="2"/>
      <c r="BGE237" s="2"/>
      <c r="BGF237" s="2"/>
      <c r="BGG237" s="2"/>
      <c r="BGH237" s="2"/>
      <c r="BGI237" s="2"/>
      <c r="BGJ237" s="2"/>
      <c r="BGK237" s="2"/>
      <c r="BGL237" s="2"/>
      <c r="BGM237" s="2"/>
      <c r="BGN237" s="2"/>
      <c r="BGO237" s="2"/>
      <c r="BGP237" s="2"/>
      <c r="BGQ237" s="2"/>
      <c r="BGR237" s="2"/>
      <c r="BGS237" s="2"/>
      <c r="BGT237" s="2"/>
      <c r="BGU237" s="2"/>
      <c r="BGV237" s="2"/>
      <c r="BGW237" s="2"/>
      <c r="BGX237" s="2"/>
      <c r="BGY237" s="2"/>
      <c r="BGZ237" s="2"/>
      <c r="BHA237" s="2"/>
      <c r="BHB237" s="2"/>
      <c r="BHC237" s="2"/>
      <c r="BHD237" s="2"/>
      <c r="BHE237" s="2"/>
      <c r="BHF237" s="2"/>
      <c r="BHG237" s="2"/>
      <c r="BHH237" s="2"/>
      <c r="BHI237" s="2"/>
      <c r="BHJ237" s="2"/>
      <c r="BHK237" s="2"/>
      <c r="BHL237" s="2"/>
      <c r="BHM237" s="2"/>
      <c r="BHN237" s="2"/>
      <c r="BHO237" s="2"/>
      <c r="BHP237" s="2"/>
      <c r="BHQ237" s="2"/>
      <c r="BHR237" s="2"/>
      <c r="BHS237" s="2"/>
      <c r="BHT237" s="2"/>
      <c r="BHU237" s="2"/>
      <c r="BHV237" s="2"/>
      <c r="BHW237" s="2"/>
      <c r="BHX237" s="2"/>
      <c r="BHY237" s="2"/>
      <c r="BHZ237" s="2"/>
      <c r="BIA237" s="2"/>
      <c r="BIB237" s="2"/>
      <c r="BIC237" s="2"/>
      <c r="BID237" s="2"/>
      <c r="BIE237" s="2"/>
      <c r="BIF237" s="2"/>
      <c r="BIG237" s="2"/>
      <c r="BIH237" s="2"/>
      <c r="BII237" s="2"/>
      <c r="BIJ237" s="2"/>
      <c r="BIK237" s="2"/>
      <c r="BIL237" s="2"/>
      <c r="BIM237" s="2"/>
      <c r="BIN237" s="2"/>
      <c r="BIO237" s="2"/>
      <c r="BIP237" s="2"/>
      <c r="BIQ237" s="2"/>
      <c r="BIR237" s="2"/>
      <c r="BIS237" s="2"/>
      <c r="BIT237" s="2"/>
      <c r="BIU237" s="2"/>
      <c r="BIV237" s="2"/>
      <c r="BIW237" s="2"/>
      <c r="BIX237" s="2"/>
      <c r="BIY237" s="2"/>
      <c r="BIZ237" s="2"/>
      <c r="BJA237" s="2"/>
      <c r="BJB237" s="2"/>
      <c r="BJC237" s="2"/>
      <c r="BJD237" s="2"/>
      <c r="BJE237" s="2"/>
      <c r="BJF237" s="2"/>
      <c r="BJG237" s="2"/>
      <c r="BJH237" s="2"/>
      <c r="BJI237" s="2"/>
      <c r="BJJ237" s="2"/>
      <c r="BJK237" s="2"/>
      <c r="BJL237" s="2"/>
      <c r="BJM237" s="2"/>
      <c r="BJN237" s="2"/>
      <c r="BJO237" s="2"/>
      <c r="BJP237" s="2"/>
      <c r="BJQ237" s="2"/>
      <c r="BJR237" s="2"/>
      <c r="BJS237" s="2"/>
      <c r="BJT237" s="2"/>
      <c r="BJU237" s="2"/>
      <c r="BJV237" s="2"/>
      <c r="BJW237" s="2"/>
      <c r="BJX237" s="2"/>
      <c r="BJY237" s="2"/>
      <c r="BJZ237" s="2"/>
      <c r="BKA237" s="2"/>
      <c r="BKB237" s="2"/>
      <c r="BKC237" s="2"/>
      <c r="BKD237" s="2"/>
      <c r="BKE237" s="2"/>
      <c r="BKF237" s="2"/>
      <c r="BKG237" s="2"/>
      <c r="BKH237" s="2"/>
      <c r="BKI237" s="2"/>
      <c r="BKJ237" s="2"/>
      <c r="BKK237" s="2"/>
      <c r="BKL237" s="2"/>
      <c r="BKM237" s="2"/>
      <c r="BKN237" s="2"/>
      <c r="BKO237" s="2"/>
      <c r="BKP237" s="2"/>
      <c r="BKQ237" s="2"/>
      <c r="BKR237" s="2"/>
      <c r="BKS237" s="2"/>
      <c r="BKT237" s="2"/>
      <c r="BKU237" s="2"/>
      <c r="BKV237" s="2"/>
      <c r="BKW237" s="2"/>
      <c r="BKX237" s="2"/>
      <c r="BKY237" s="2"/>
      <c r="BKZ237" s="2"/>
      <c r="BLA237" s="2"/>
      <c r="BLB237" s="2"/>
      <c r="BLC237" s="2"/>
      <c r="BLD237" s="2"/>
      <c r="BLE237" s="2"/>
      <c r="BLF237" s="2"/>
      <c r="BLG237" s="2"/>
      <c r="BLH237" s="2"/>
      <c r="BLI237" s="2"/>
      <c r="BLJ237" s="2"/>
      <c r="BLK237" s="2"/>
      <c r="BLL237" s="2"/>
      <c r="BLM237" s="2"/>
      <c r="BLN237" s="2"/>
      <c r="BLO237" s="2"/>
      <c r="BLP237" s="2"/>
      <c r="BLQ237" s="2"/>
      <c r="BLR237" s="2"/>
      <c r="BLS237" s="2"/>
      <c r="BLT237" s="2"/>
      <c r="BLU237" s="2"/>
      <c r="BLV237" s="2"/>
      <c r="BLW237" s="2"/>
      <c r="BLX237" s="2"/>
      <c r="BLY237" s="2"/>
      <c r="BLZ237" s="2"/>
      <c r="BMA237" s="2"/>
      <c r="BMB237" s="2"/>
      <c r="BMC237" s="2"/>
      <c r="BMD237" s="2"/>
      <c r="BME237" s="2"/>
      <c r="BMF237" s="2"/>
      <c r="BMG237" s="2"/>
      <c r="BMH237" s="2"/>
      <c r="BMI237" s="2"/>
      <c r="BMJ237" s="2"/>
      <c r="BMK237" s="2"/>
      <c r="BML237" s="2"/>
      <c r="BMM237" s="2"/>
      <c r="BMN237" s="2"/>
      <c r="BMO237" s="2"/>
      <c r="BMP237" s="2"/>
      <c r="BMQ237" s="2"/>
      <c r="BMR237" s="2"/>
      <c r="BMS237" s="2"/>
      <c r="BMT237" s="2"/>
      <c r="BMU237" s="2"/>
      <c r="BMV237" s="2"/>
      <c r="BMW237" s="2"/>
      <c r="BMX237" s="2"/>
      <c r="BMY237" s="2"/>
      <c r="BMZ237" s="2"/>
      <c r="BNA237" s="2"/>
      <c r="BNB237" s="2"/>
      <c r="BNC237" s="2"/>
      <c r="BND237" s="2"/>
      <c r="BNE237" s="2"/>
      <c r="BNF237" s="2"/>
      <c r="BNG237" s="2"/>
      <c r="BNH237" s="2"/>
      <c r="BNI237" s="2"/>
      <c r="BNJ237" s="2"/>
      <c r="BNK237" s="2"/>
      <c r="BNL237" s="2"/>
      <c r="BNM237" s="2"/>
      <c r="BNN237" s="2"/>
      <c r="BNO237" s="2"/>
      <c r="BNP237" s="2"/>
      <c r="BNQ237" s="2"/>
      <c r="BNR237" s="2"/>
      <c r="BNS237" s="2"/>
      <c r="BNT237" s="2"/>
      <c r="BNU237" s="2"/>
      <c r="BNV237" s="2"/>
      <c r="BNW237" s="2"/>
      <c r="BNX237" s="2"/>
      <c r="BNY237" s="2"/>
      <c r="BNZ237" s="2"/>
      <c r="BOA237" s="2"/>
      <c r="BOB237" s="2"/>
      <c r="BOC237" s="2"/>
      <c r="BOD237" s="2"/>
      <c r="BOE237" s="2"/>
      <c r="BOF237" s="2"/>
      <c r="BOG237" s="2"/>
      <c r="BOH237" s="2"/>
      <c r="BOI237" s="2"/>
      <c r="BOJ237" s="2"/>
      <c r="BOK237" s="2"/>
      <c r="BOL237" s="2"/>
      <c r="BOM237" s="2"/>
      <c r="BON237" s="2"/>
      <c r="BOO237" s="2"/>
      <c r="BOP237" s="2"/>
      <c r="BOQ237" s="2"/>
      <c r="BOR237" s="2"/>
      <c r="BOS237" s="2"/>
      <c r="BOT237" s="2"/>
      <c r="BOU237" s="2"/>
      <c r="BOV237" s="2"/>
      <c r="BOW237" s="2"/>
      <c r="BOX237" s="2"/>
      <c r="BOY237" s="2"/>
      <c r="BOZ237" s="2"/>
      <c r="BPA237" s="2"/>
      <c r="BPB237" s="2"/>
      <c r="BPC237" s="2"/>
      <c r="BPD237" s="2"/>
      <c r="BPE237" s="2"/>
      <c r="BPF237" s="2"/>
      <c r="BPG237" s="2"/>
      <c r="BPH237" s="2"/>
      <c r="BPI237" s="2"/>
      <c r="BPJ237" s="2"/>
      <c r="BPK237" s="2"/>
      <c r="BPL237" s="2"/>
      <c r="BPM237" s="2"/>
      <c r="BPN237" s="2"/>
      <c r="BPO237" s="2"/>
      <c r="BPP237" s="2"/>
      <c r="BPQ237" s="2"/>
      <c r="BPR237" s="2"/>
      <c r="BPS237" s="2"/>
      <c r="BPT237" s="2"/>
      <c r="BPU237" s="2"/>
      <c r="BPV237" s="2"/>
      <c r="BPW237" s="2"/>
      <c r="BPX237" s="2"/>
      <c r="BPY237" s="2"/>
      <c r="BPZ237" s="2"/>
      <c r="BQA237" s="2"/>
      <c r="BQB237" s="2"/>
      <c r="BQC237" s="2"/>
      <c r="BQD237" s="2"/>
      <c r="BQE237" s="2"/>
      <c r="BQF237" s="2"/>
      <c r="BQG237" s="2"/>
      <c r="BQH237" s="2"/>
      <c r="BQI237" s="2"/>
      <c r="BQJ237" s="2"/>
      <c r="BQK237" s="2"/>
      <c r="BQL237" s="2"/>
      <c r="BQM237" s="2"/>
      <c r="BQN237" s="2"/>
      <c r="BQO237" s="2"/>
      <c r="BQP237" s="2"/>
      <c r="BQQ237" s="2"/>
      <c r="BQR237" s="2"/>
      <c r="BQS237" s="2"/>
      <c r="BQT237" s="2"/>
      <c r="BQU237" s="2"/>
      <c r="BQV237" s="2"/>
      <c r="BQW237" s="2"/>
      <c r="BQX237" s="2"/>
      <c r="BQY237" s="2"/>
      <c r="BQZ237" s="2"/>
      <c r="BRA237" s="2"/>
      <c r="BRB237" s="2"/>
      <c r="BRC237" s="2"/>
      <c r="BRD237" s="2"/>
      <c r="BRE237" s="2"/>
      <c r="BRF237" s="2"/>
      <c r="BRG237" s="2"/>
      <c r="BRH237" s="2"/>
      <c r="BRI237" s="2"/>
      <c r="BRJ237" s="2"/>
      <c r="BRK237" s="2"/>
      <c r="BRL237" s="2"/>
      <c r="BRM237" s="2"/>
      <c r="BRN237" s="2"/>
      <c r="BRO237" s="2"/>
      <c r="BRP237" s="2"/>
      <c r="BRQ237" s="2"/>
      <c r="BRR237" s="2"/>
      <c r="BRS237" s="2"/>
      <c r="BRT237" s="2"/>
      <c r="BRU237" s="2"/>
      <c r="BRV237" s="2"/>
      <c r="BRW237" s="2"/>
      <c r="BRX237" s="2"/>
      <c r="BRY237" s="2"/>
      <c r="BRZ237" s="2"/>
      <c r="BSA237" s="2"/>
      <c r="BSB237" s="2"/>
      <c r="BSC237" s="2"/>
      <c r="BSD237" s="2"/>
      <c r="BSE237" s="2"/>
      <c r="BSF237" s="2"/>
      <c r="BSG237" s="2"/>
      <c r="BSH237" s="2"/>
      <c r="BSI237" s="2"/>
      <c r="BSJ237" s="2"/>
      <c r="BSK237" s="2"/>
      <c r="BSL237" s="2"/>
      <c r="BSM237" s="2"/>
      <c r="BSN237" s="2"/>
      <c r="BSO237" s="2"/>
      <c r="BSP237" s="2"/>
      <c r="BSQ237" s="2"/>
      <c r="BSR237" s="2"/>
      <c r="BSS237" s="2"/>
      <c r="BST237" s="2"/>
      <c r="BSU237" s="2"/>
      <c r="BSV237" s="2"/>
      <c r="BSW237" s="2"/>
      <c r="BSX237" s="2"/>
      <c r="BSY237" s="2"/>
      <c r="BSZ237" s="2"/>
      <c r="BTA237" s="2"/>
      <c r="BTB237" s="2"/>
      <c r="BTC237" s="2"/>
      <c r="BTD237" s="2"/>
      <c r="BTE237" s="2"/>
      <c r="BTF237" s="2"/>
      <c r="BTG237" s="2"/>
      <c r="BTH237" s="2"/>
      <c r="BTI237" s="2"/>
      <c r="BTJ237" s="2"/>
      <c r="BTK237" s="2"/>
      <c r="BTL237" s="2"/>
      <c r="BTM237" s="2"/>
      <c r="BTN237" s="2"/>
      <c r="BTO237" s="2"/>
      <c r="BTP237" s="2"/>
      <c r="BTQ237" s="2"/>
      <c r="BTR237" s="2"/>
      <c r="BTS237" s="2"/>
      <c r="BTT237" s="2"/>
      <c r="BTU237" s="2"/>
      <c r="BTV237" s="2"/>
      <c r="BTW237" s="2"/>
      <c r="BTX237" s="2"/>
      <c r="BTY237" s="2"/>
      <c r="BTZ237" s="2"/>
      <c r="BUA237" s="2"/>
      <c r="BUB237" s="2"/>
      <c r="BUC237" s="2"/>
      <c r="BUD237" s="2"/>
      <c r="BUE237" s="2"/>
      <c r="BUF237" s="2"/>
      <c r="BUG237" s="2"/>
      <c r="BUH237" s="2"/>
      <c r="BUI237" s="2"/>
      <c r="BUJ237" s="2"/>
      <c r="BUK237" s="2"/>
      <c r="BUL237" s="2"/>
      <c r="BUM237" s="2"/>
      <c r="BUN237" s="2"/>
      <c r="BUO237" s="2"/>
      <c r="BUP237" s="2"/>
      <c r="BUQ237" s="2"/>
      <c r="BUR237" s="2"/>
      <c r="BUS237" s="2"/>
      <c r="BUT237" s="2"/>
      <c r="BUU237" s="2"/>
      <c r="BUV237" s="2"/>
      <c r="BUW237" s="2"/>
      <c r="BUX237" s="2"/>
      <c r="BUY237" s="2"/>
      <c r="BUZ237" s="2"/>
      <c r="BVA237" s="2"/>
      <c r="BVB237" s="2"/>
      <c r="BVC237" s="2"/>
      <c r="BVD237" s="2"/>
      <c r="BVE237" s="2"/>
      <c r="BVF237" s="2"/>
      <c r="BVG237" s="2"/>
      <c r="BVH237" s="2"/>
      <c r="BVI237" s="2"/>
      <c r="BVJ237" s="2"/>
      <c r="BVK237" s="2"/>
      <c r="BVL237" s="2"/>
      <c r="BVM237" s="2"/>
      <c r="BVN237" s="2"/>
      <c r="BVO237" s="2"/>
      <c r="BVP237" s="2"/>
      <c r="BVQ237" s="2"/>
      <c r="BVR237" s="2"/>
      <c r="BVS237" s="2"/>
      <c r="BVT237" s="2"/>
      <c r="BVU237" s="2"/>
      <c r="BVV237" s="2"/>
      <c r="BVW237" s="2"/>
      <c r="BVX237" s="2"/>
      <c r="BVY237" s="2"/>
      <c r="BVZ237" s="2"/>
      <c r="BWA237" s="2"/>
      <c r="BWB237" s="2"/>
      <c r="BWC237" s="2"/>
      <c r="BWD237" s="2"/>
      <c r="BWE237" s="2"/>
      <c r="BWF237" s="2"/>
      <c r="BWG237" s="2"/>
      <c r="BWH237" s="2"/>
      <c r="BWI237" s="2"/>
      <c r="BWJ237" s="2"/>
      <c r="BWK237" s="2"/>
      <c r="BWL237" s="2"/>
      <c r="BWM237" s="2"/>
      <c r="BWN237" s="2"/>
      <c r="BWO237" s="2"/>
      <c r="BWP237" s="2"/>
      <c r="BWQ237" s="2"/>
      <c r="BWR237" s="2"/>
      <c r="BWS237" s="2"/>
      <c r="BWT237" s="2"/>
      <c r="BWU237" s="2"/>
      <c r="BWV237" s="2"/>
      <c r="BWW237" s="2"/>
      <c r="BWX237" s="2"/>
      <c r="BWY237" s="2"/>
      <c r="BWZ237" s="2"/>
      <c r="BXA237" s="2"/>
      <c r="BXB237" s="2"/>
      <c r="BXC237" s="2"/>
      <c r="BXD237" s="2"/>
      <c r="BXE237" s="2"/>
      <c r="BXF237" s="2"/>
      <c r="BXG237" s="2"/>
      <c r="BXH237" s="2"/>
      <c r="BXI237" s="2"/>
      <c r="BXJ237" s="2"/>
      <c r="BXK237" s="2"/>
      <c r="BXL237" s="2"/>
      <c r="BXM237" s="2"/>
      <c r="BXN237" s="2"/>
      <c r="BXO237" s="2"/>
      <c r="BXP237" s="2"/>
      <c r="BXQ237" s="2"/>
      <c r="BXR237" s="2"/>
      <c r="BXS237" s="2"/>
      <c r="BXT237" s="2"/>
      <c r="BXU237" s="2"/>
      <c r="BXV237" s="2"/>
      <c r="BXW237" s="2"/>
      <c r="BXX237" s="2"/>
      <c r="BXY237" s="2"/>
      <c r="BXZ237" s="2"/>
      <c r="BYA237" s="2"/>
      <c r="BYB237" s="2"/>
      <c r="BYC237" s="2"/>
      <c r="BYD237" s="2"/>
      <c r="BYE237" s="2"/>
      <c r="BYF237" s="2"/>
      <c r="BYG237" s="2"/>
      <c r="BYH237" s="2"/>
      <c r="BYI237" s="2"/>
      <c r="BYJ237" s="2"/>
      <c r="BYK237" s="2"/>
      <c r="BYL237" s="2"/>
      <c r="BYM237" s="2"/>
      <c r="BYN237" s="2"/>
      <c r="BYO237" s="2"/>
      <c r="BYP237" s="2"/>
      <c r="BYQ237" s="2"/>
      <c r="BYR237" s="2"/>
      <c r="BYS237" s="2"/>
      <c r="BYT237" s="2"/>
      <c r="BYU237" s="2"/>
      <c r="BYV237" s="2"/>
      <c r="BYW237" s="2"/>
      <c r="BYX237" s="2"/>
      <c r="BYY237" s="2"/>
      <c r="BYZ237" s="2"/>
      <c r="BZA237" s="2"/>
      <c r="BZB237" s="2"/>
      <c r="BZC237" s="2"/>
      <c r="BZD237" s="2"/>
      <c r="BZE237" s="2"/>
      <c r="BZF237" s="2"/>
      <c r="BZG237" s="2"/>
      <c r="BZH237" s="2"/>
      <c r="BZI237" s="2"/>
      <c r="BZJ237" s="2"/>
      <c r="BZK237" s="2"/>
      <c r="BZL237" s="2"/>
      <c r="BZM237" s="2"/>
      <c r="BZN237" s="2"/>
      <c r="BZO237" s="2"/>
      <c r="BZP237" s="2"/>
      <c r="BZQ237" s="2"/>
      <c r="BZR237" s="2"/>
      <c r="BZS237" s="2"/>
      <c r="BZT237" s="2"/>
      <c r="BZU237" s="2"/>
      <c r="BZV237" s="2"/>
      <c r="BZW237" s="2"/>
      <c r="BZX237" s="2"/>
      <c r="BZY237" s="2"/>
      <c r="BZZ237" s="2"/>
      <c r="CAA237" s="2"/>
      <c r="CAB237" s="2"/>
      <c r="CAC237" s="2"/>
      <c r="CAD237" s="2"/>
      <c r="CAE237" s="2"/>
      <c r="CAF237" s="2"/>
      <c r="CAG237" s="2"/>
      <c r="CAH237" s="2"/>
      <c r="CAI237" s="2"/>
      <c r="CAJ237" s="2"/>
      <c r="CAK237" s="2"/>
      <c r="CAL237" s="2"/>
      <c r="CAM237" s="2"/>
      <c r="CAN237" s="2"/>
      <c r="CAO237" s="2"/>
      <c r="CAP237" s="2"/>
      <c r="CAQ237" s="2"/>
      <c r="CAR237" s="2"/>
      <c r="CAS237" s="2"/>
      <c r="CAT237" s="2"/>
      <c r="CAU237" s="2"/>
      <c r="CAV237" s="2"/>
      <c r="CAW237" s="2"/>
      <c r="CAX237" s="2"/>
      <c r="CAY237" s="2"/>
      <c r="CAZ237" s="2"/>
      <c r="CBA237" s="2"/>
      <c r="CBB237" s="2"/>
      <c r="CBC237" s="2"/>
      <c r="CBD237" s="2"/>
      <c r="CBE237" s="2"/>
      <c r="CBF237" s="2"/>
      <c r="CBG237" s="2"/>
      <c r="CBH237" s="2"/>
      <c r="CBI237" s="2"/>
      <c r="CBJ237" s="2"/>
      <c r="CBK237" s="2"/>
      <c r="CBL237" s="2"/>
      <c r="CBM237" s="2"/>
      <c r="CBN237" s="2"/>
      <c r="CBO237" s="2"/>
      <c r="CBP237" s="2"/>
      <c r="CBQ237" s="2"/>
      <c r="CBR237" s="2"/>
      <c r="CBS237" s="2"/>
      <c r="CBT237" s="2"/>
      <c r="CBU237" s="2"/>
      <c r="CBV237" s="2"/>
      <c r="CBW237" s="2"/>
      <c r="CBX237" s="2"/>
      <c r="CBY237" s="2"/>
      <c r="CBZ237" s="2"/>
      <c r="CCA237" s="2"/>
      <c r="CCB237" s="2"/>
      <c r="CCC237" s="2"/>
      <c r="CCD237" s="2"/>
      <c r="CCE237" s="2"/>
      <c r="CCF237" s="2"/>
      <c r="CCG237" s="2"/>
      <c r="CCH237" s="2"/>
      <c r="CCI237" s="2"/>
      <c r="CCJ237" s="2"/>
      <c r="CCK237" s="2"/>
      <c r="CCL237" s="2"/>
      <c r="CCM237" s="2"/>
      <c r="CCN237" s="2"/>
      <c r="CCO237" s="2"/>
      <c r="CCP237" s="2"/>
      <c r="CCQ237" s="2"/>
      <c r="CCR237" s="2"/>
      <c r="CCS237" s="2"/>
      <c r="CCT237" s="2"/>
      <c r="CCU237" s="2"/>
      <c r="CCV237" s="2"/>
      <c r="CCW237" s="2"/>
      <c r="CCX237" s="2"/>
      <c r="CCY237" s="2"/>
      <c r="CCZ237" s="2"/>
      <c r="CDA237" s="2"/>
      <c r="CDB237" s="2"/>
      <c r="CDC237" s="2"/>
      <c r="CDD237" s="2"/>
      <c r="CDE237" s="2"/>
      <c r="CDF237" s="2"/>
      <c r="CDG237" s="2"/>
      <c r="CDH237" s="2"/>
      <c r="CDI237" s="2"/>
      <c r="CDJ237" s="2"/>
      <c r="CDK237" s="2"/>
      <c r="CDL237" s="2"/>
      <c r="CDM237" s="2"/>
      <c r="CDN237" s="2"/>
      <c r="CDO237" s="2"/>
      <c r="CDP237" s="2"/>
      <c r="CDQ237" s="2"/>
      <c r="CDR237" s="2"/>
      <c r="CDS237" s="2"/>
      <c r="CDT237" s="2"/>
      <c r="CDU237" s="2"/>
      <c r="CDV237" s="2"/>
      <c r="CDW237" s="2"/>
      <c r="CDX237" s="2"/>
      <c r="CDY237" s="2"/>
      <c r="CDZ237" s="2"/>
      <c r="CEA237" s="2"/>
      <c r="CEB237" s="2"/>
      <c r="CEC237" s="2"/>
      <c r="CED237" s="2"/>
      <c r="CEE237" s="2"/>
      <c r="CEF237" s="2"/>
      <c r="CEG237" s="2"/>
      <c r="CEH237" s="2"/>
      <c r="CEI237" s="2"/>
      <c r="CEJ237" s="2"/>
      <c r="CEK237" s="2"/>
      <c r="CEL237" s="2"/>
      <c r="CEM237" s="2"/>
      <c r="CEN237" s="2"/>
      <c r="CEO237" s="2"/>
      <c r="CEP237" s="2"/>
      <c r="CEQ237" s="2"/>
      <c r="CER237" s="2"/>
      <c r="CES237" s="2"/>
      <c r="CET237" s="2"/>
      <c r="CEU237" s="2"/>
      <c r="CEV237" s="2"/>
      <c r="CEW237" s="2"/>
      <c r="CEX237" s="2"/>
      <c r="CEY237" s="2"/>
      <c r="CEZ237" s="2"/>
      <c r="CFA237" s="2"/>
      <c r="CFB237" s="2"/>
      <c r="CFC237" s="2"/>
      <c r="CFD237" s="2"/>
      <c r="CFE237" s="2"/>
      <c r="CFF237" s="2"/>
      <c r="CFG237" s="2"/>
      <c r="CFH237" s="2"/>
      <c r="CFI237" s="2"/>
      <c r="CFJ237" s="2"/>
      <c r="CFK237" s="2"/>
      <c r="CFL237" s="2"/>
      <c r="CFM237" s="2"/>
      <c r="CFN237" s="2"/>
      <c r="CFO237" s="2"/>
      <c r="CFP237" s="2"/>
      <c r="CFQ237" s="2"/>
      <c r="CFR237" s="2"/>
      <c r="CFS237" s="2"/>
      <c r="CFT237" s="2"/>
      <c r="CFU237" s="2"/>
      <c r="CFV237" s="2"/>
      <c r="CFW237" s="2"/>
      <c r="CFX237" s="2"/>
      <c r="CFY237" s="2"/>
      <c r="CFZ237" s="2"/>
      <c r="CGA237" s="2"/>
      <c r="CGB237" s="2"/>
      <c r="CGC237" s="2"/>
      <c r="CGD237" s="2"/>
      <c r="CGE237" s="2"/>
      <c r="CGF237" s="2"/>
      <c r="CGG237" s="2"/>
      <c r="CGH237" s="2"/>
      <c r="CGI237" s="2"/>
      <c r="CGJ237" s="2"/>
      <c r="CGK237" s="2"/>
      <c r="CGL237" s="2"/>
      <c r="CGM237" s="2"/>
      <c r="CGN237" s="2"/>
      <c r="CGO237" s="2"/>
      <c r="CGP237" s="2"/>
      <c r="CGQ237" s="2"/>
      <c r="CGR237" s="2"/>
      <c r="CGS237" s="2"/>
      <c r="CGT237" s="2"/>
      <c r="CGU237" s="2"/>
      <c r="CGV237" s="2"/>
      <c r="CGW237" s="2"/>
      <c r="CGX237" s="2"/>
      <c r="CGY237" s="2"/>
      <c r="CGZ237" s="2"/>
      <c r="CHA237" s="2"/>
      <c r="CHB237" s="2"/>
      <c r="CHC237" s="2"/>
      <c r="CHD237" s="2"/>
      <c r="CHE237" s="2"/>
      <c r="CHF237" s="2"/>
      <c r="CHG237" s="2"/>
      <c r="CHH237" s="2"/>
      <c r="CHI237" s="2"/>
      <c r="CHJ237" s="2"/>
      <c r="CHK237" s="2"/>
      <c r="CHL237" s="2"/>
      <c r="CHM237" s="2"/>
      <c r="CHN237" s="2"/>
      <c r="CHO237" s="2"/>
      <c r="CHP237" s="2"/>
      <c r="CHQ237" s="2"/>
      <c r="CHR237" s="2"/>
      <c r="CHS237" s="2"/>
      <c r="CHT237" s="2"/>
      <c r="CHU237" s="2"/>
      <c r="CHV237" s="2"/>
      <c r="CHW237" s="2"/>
      <c r="CHX237" s="2"/>
      <c r="CHY237" s="2"/>
      <c r="CHZ237" s="2"/>
      <c r="CIA237" s="2"/>
      <c r="CIB237" s="2"/>
      <c r="CIC237" s="2"/>
      <c r="CID237" s="2"/>
      <c r="CIE237" s="2"/>
      <c r="CIF237" s="2"/>
      <c r="CIG237" s="2"/>
      <c r="CIH237" s="2"/>
      <c r="CII237" s="2"/>
      <c r="CIJ237" s="2"/>
      <c r="CIK237" s="2"/>
      <c r="CIL237" s="2"/>
      <c r="CIM237" s="2"/>
      <c r="CIN237" s="2"/>
      <c r="CIO237" s="2"/>
      <c r="CIP237" s="2"/>
      <c r="CIQ237" s="2"/>
      <c r="CIR237" s="2"/>
      <c r="CIS237" s="2"/>
      <c r="CIT237" s="2"/>
      <c r="CIU237" s="2"/>
      <c r="CIV237" s="2"/>
      <c r="CIW237" s="2"/>
      <c r="CIX237" s="2"/>
      <c r="CIY237" s="2"/>
      <c r="CIZ237" s="2"/>
      <c r="CJA237" s="2"/>
      <c r="CJB237" s="2"/>
      <c r="CJC237" s="2"/>
      <c r="CJD237" s="2"/>
      <c r="CJE237" s="2"/>
      <c r="CJF237" s="2"/>
      <c r="CJG237" s="2"/>
      <c r="CJH237" s="2"/>
      <c r="CJI237" s="2"/>
      <c r="CJJ237" s="2"/>
      <c r="CJK237" s="2"/>
      <c r="CJL237" s="2"/>
      <c r="CJM237" s="2"/>
      <c r="CJN237" s="2"/>
      <c r="CJO237" s="2"/>
      <c r="CJP237" s="2"/>
      <c r="CJQ237" s="2"/>
      <c r="CJR237" s="2"/>
      <c r="CJS237" s="2"/>
      <c r="CJT237" s="2"/>
      <c r="CJU237" s="2"/>
      <c r="CJV237" s="2"/>
      <c r="CJW237" s="2"/>
      <c r="CJX237" s="2"/>
      <c r="CJY237" s="2"/>
      <c r="CJZ237" s="2"/>
      <c r="CKA237" s="2"/>
      <c r="CKB237" s="2"/>
      <c r="CKC237" s="2"/>
      <c r="CKD237" s="2"/>
      <c r="CKE237" s="2"/>
      <c r="CKF237" s="2"/>
      <c r="CKG237" s="2"/>
      <c r="CKH237" s="2"/>
      <c r="CKI237" s="2"/>
      <c r="CKJ237" s="2"/>
      <c r="CKK237" s="2"/>
      <c r="CKL237" s="2"/>
      <c r="CKM237" s="2"/>
      <c r="CKN237" s="2"/>
      <c r="CKO237" s="2"/>
      <c r="CKP237" s="2"/>
      <c r="CKQ237" s="2"/>
      <c r="CKR237" s="2"/>
      <c r="CKS237" s="2"/>
      <c r="CKT237" s="2"/>
      <c r="CKU237" s="2"/>
      <c r="CKV237" s="2"/>
      <c r="CKW237" s="2"/>
      <c r="CKX237" s="2"/>
      <c r="CKY237" s="2"/>
      <c r="CKZ237" s="2"/>
      <c r="CLA237" s="2"/>
      <c r="CLB237" s="2"/>
      <c r="CLC237" s="2"/>
      <c r="CLD237" s="2"/>
      <c r="CLE237" s="2"/>
      <c r="CLF237" s="2"/>
      <c r="CLG237" s="2"/>
      <c r="CLH237" s="2"/>
      <c r="CLI237" s="2"/>
      <c r="CLJ237" s="2"/>
      <c r="CLK237" s="2"/>
      <c r="CLL237" s="2"/>
      <c r="CLM237" s="2"/>
      <c r="CLN237" s="2"/>
      <c r="CLO237" s="2"/>
      <c r="CLP237" s="2"/>
      <c r="CLQ237" s="2"/>
      <c r="CLR237" s="2"/>
      <c r="CLS237" s="2"/>
      <c r="CLT237" s="2"/>
      <c r="CLU237" s="2"/>
      <c r="CLV237" s="2"/>
      <c r="CLW237" s="2"/>
      <c r="CLX237" s="2"/>
      <c r="CLY237" s="2"/>
      <c r="CLZ237" s="2"/>
      <c r="CMA237" s="2"/>
      <c r="CMB237" s="2"/>
      <c r="CMC237" s="2"/>
      <c r="CMD237" s="2"/>
      <c r="CME237" s="2"/>
      <c r="CMF237" s="2"/>
      <c r="CMG237" s="2"/>
      <c r="CMH237" s="2"/>
      <c r="CMI237" s="2"/>
      <c r="CMJ237" s="2"/>
      <c r="CMK237" s="2"/>
      <c r="CML237" s="2"/>
      <c r="CMM237" s="2"/>
      <c r="CMN237" s="2"/>
      <c r="CMO237" s="2"/>
      <c r="CMP237" s="2"/>
      <c r="CMQ237" s="2"/>
      <c r="CMR237" s="2"/>
      <c r="CMS237" s="2"/>
      <c r="CMT237" s="2"/>
      <c r="CMU237" s="2"/>
      <c r="CMV237" s="2"/>
      <c r="CMW237" s="2"/>
      <c r="CMX237" s="2"/>
      <c r="CMY237" s="2"/>
      <c r="CMZ237" s="2"/>
      <c r="CNA237" s="2"/>
      <c r="CNB237" s="2"/>
      <c r="CNC237" s="2"/>
      <c r="CND237" s="2"/>
      <c r="CNE237" s="2"/>
      <c r="CNF237" s="2"/>
      <c r="CNG237" s="2"/>
      <c r="CNH237" s="2"/>
      <c r="CNI237" s="2"/>
      <c r="CNJ237" s="2"/>
      <c r="CNK237" s="2"/>
      <c r="CNL237" s="2"/>
      <c r="CNM237" s="2"/>
      <c r="CNN237" s="2"/>
      <c r="CNO237" s="2"/>
      <c r="CNP237" s="2"/>
      <c r="CNQ237" s="2"/>
      <c r="CNR237" s="2"/>
      <c r="CNS237" s="2"/>
      <c r="CNT237" s="2"/>
      <c r="CNU237" s="2"/>
      <c r="CNV237" s="2"/>
      <c r="CNW237" s="2"/>
      <c r="CNX237" s="2"/>
      <c r="CNY237" s="2"/>
      <c r="CNZ237" s="2"/>
      <c r="COA237" s="2"/>
      <c r="COB237" s="2"/>
      <c r="COC237" s="2"/>
      <c r="COD237" s="2"/>
      <c r="COE237" s="2"/>
      <c r="COF237" s="2"/>
      <c r="COG237" s="2"/>
      <c r="COH237" s="2"/>
      <c r="COI237" s="2"/>
      <c r="COJ237" s="2"/>
      <c r="COK237" s="2"/>
      <c r="COL237" s="2"/>
      <c r="COM237" s="2"/>
      <c r="CON237" s="2"/>
      <c r="COO237" s="2"/>
      <c r="COP237" s="2"/>
      <c r="COQ237" s="2"/>
      <c r="COR237" s="2"/>
      <c r="COS237" s="2"/>
      <c r="COT237" s="2"/>
      <c r="COU237" s="2"/>
      <c r="COV237" s="2"/>
      <c r="COW237" s="2"/>
      <c r="COX237" s="2"/>
      <c r="COY237" s="2"/>
      <c r="COZ237" s="2"/>
      <c r="CPA237" s="2"/>
      <c r="CPB237" s="2"/>
      <c r="CPC237" s="2"/>
      <c r="CPD237" s="2"/>
      <c r="CPE237" s="2"/>
      <c r="CPF237" s="2"/>
      <c r="CPG237" s="2"/>
      <c r="CPH237" s="2"/>
      <c r="CPI237" s="2"/>
      <c r="CPJ237" s="2"/>
      <c r="CPK237" s="2"/>
      <c r="CPL237" s="2"/>
      <c r="CPM237" s="2"/>
      <c r="CPN237" s="2"/>
      <c r="CPO237" s="2"/>
      <c r="CPP237" s="2"/>
      <c r="CPQ237" s="2"/>
      <c r="CPR237" s="2"/>
      <c r="CPS237" s="2"/>
      <c r="CPT237" s="2"/>
      <c r="CPU237" s="2"/>
      <c r="CPV237" s="2"/>
      <c r="CPW237" s="2"/>
      <c r="CPX237" s="2"/>
      <c r="CPY237" s="2"/>
      <c r="CPZ237" s="2"/>
      <c r="CQA237" s="2"/>
      <c r="CQB237" s="2"/>
      <c r="CQC237" s="2"/>
      <c r="CQD237" s="2"/>
      <c r="CQE237" s="2"/>
      <c r="CQF237" s="2"/>
      <c r="CQG237" s="2"/>
      <c r="CQH237" s="2"/>
      <c r="CQI237" s="2"/>
      <c r="CQJ237" s="2"/>
      <c r="CQK237" s="2"/>
      <c r="CQL237" s="2"/>
      <c r="CQM237" s="2"/>
      <c r="CQN237" s="2"/>
      <c r="CQO237" s="2"/>
      <c r="CQP237" s="2"/>
      <c r="CQQ237" s="2"/>
      <c r="CQR237" s="2"/>
      <c r="CQS237" s="2"/>
      <c r="CQT237" s="2"/>
      <c r="CQU237" s="2"/>
      <c r="CQV237" s="2"/>
      <c r="CQW237" s="2"/>
      <c r="CQX237" s="2"/>
      <c r="CQY237" s="2"/>
      <c r="CQZ237" s="2"/>
      <c r="CRA237" s="2"/>
      <c r="CRB237" s="2"/>
      <c r="CRC237" s="2"/>
      <c r="CRD237" s="2"/>
      <c r="CRE237" s="2"/>
      <c r="CRF237" s="2"/>
      <c r="CRG237" s="2"/>
      <c r="CRH237" s="2"/>
      <c r="CRI237" s="2"/>
      <c r="CRJ237" s="2"/>
      <c r="CRK237" s="2"/>
      <c r="CRL237" s="2"/>
      <c r="CRM237" s="2"/>
      <c r="CRN237" s="2"/>
      <c r="CRO237" s="2"/>
      <c r="CRP237" s="2"/>
      <c r="CRQ237" s="2"/>
      <c r="CRR237" s="2"/>
      <c r="CRS237" s="2"/>
      <c r="CRT237" s="2"/>
      <c r="CRU237" s="2"/>
      <c r="CRV237" s="2"/>
      <c r="CRW237" s="2"/>
      <c r="CRX237" s="2"/>
      <c r="CRY237" s="2"/>
      <c r="CRZ237" s="2"/>
      <c r="CSA237" s="2"/>
      <c r="CSB237" s="2"/>
      <c r="CSC237" s="2"/>
      <c r="CSD237" s="2"/>
      <c r="CSE237" s="2"/>
      <c r="CSF237" s="2"/>
      <c r="CSG237" s="2"/>
      <c r="CSH237" s="2"/>
      <c r="CSI237" s="2"/>
      <c r="CSJ237" s="2"/>
      <c r="CSK237" s="2"/>
      <c r="CSL237" s="2"/>
      <c r="CSM237" s="2"/>
      <c r="CSN237" s="2"/>
      <c r="CSO237" s="2"/>
      <c r="CSP237" s="2"/>
      <c r="CSQ237" s="2"/>
      <c r="CSR237" s="2"/>
      <c r="CSS237" s="2"/>
      <c r="CST237" s="2"/>
      <c r="CSU237" s="2"/>
      <c r="CSV237" s="2"/>
      <c r="CSW237" s="2"/>
      <c r="CSX237" s="2"/>
      <c r="CSY237" s="2"/>
      <c r="CSZ237" s="2"/>
      <c r="CTA237" s="2"/>
      <c r="CTB237" s="2"/>
      <c r="CTC237" s="2"/>
      <c r="CTD237" s="2"/>
      <c r="CTE237" s="2"/>
      <c r="CTF237" s="2"/>
      <c r="CTG237" s="2"/>
      <c r="CTH237" s="2"/>
      <c r="CTI237" s="2"/>
      <c r="CTJ237" s="2"/>
      <c r="CTK237" s="2"/>
      <c r="CTL237" s="2"/>
      <c r="CTM237" s="2"/>
      <c r="CTN237" s="2"/>
      <c r="CTO237" s="2"/>
      <c r="CTP237" s="2"/>
      <c r="CTQ237" s="2"/>
      <c r="CTR237" s="2"/>
      <c r="CTS237" s="2"/>
      <c r="CTT237" s="2"/>
      <c r="CTU237" s="2"/>
      <c r="CTV237" s="2"/>
      <c r="CTW237" s="2"/>
      <c r="CTX237" s="2"/>
      <c r="CTY237" s="2"/>
      <c r="CTZ237" s="2"/>
      <c r="CUA237" s="2"/>
      <c r="CUB237" s="2"/>
      <c r="CUC237" s="2"/>
      <c r="CUD237" s="2"/>
      <c r="CUE237" s="2"/>
      <c r="CUF237" s="2"/>
      <c r="CUG237" s="2"/>
      <c r="CUH237" s="2"/>
      <c r="CUI237" s="2"/>
      <c r="CUJ237" s="2"/>
      <c r="CUK237" s="2"/>
      <c r="CUL237" s="2"/>
      <c r="CUM237" s="2"/>
      <c r="CUN237" s="2"/>
      <c r="CUO237" s="2"/>
      <c r="CUP237" s="2"/>
      <c r="CUQ237" s="2"/>
      <c r="CUR237" s="2"/>
      <c r="CUS237" s="2"/>
      <c r="CUT237" s="2"/>
      <c r="CUU237" s="2"/>
      <c r="CUV237" s="2"/>
      <c r="CUW237" s="2"/>
      <c r="CUX237" s="2"/>
      <c r="CUY237" s="2"/>
      <c r="CUZ237" s="2"/>
      <c r="CVA237" s="2"/>
      <c r="CVB237" s="2"/>
      <c r="CVC237" s="2"/>
      <c r="CVD237" s="2"/>
      <c r="CVE237" s="2"/>
      <c r="CVF237" s="2"/>
      <c r="CVG237" s="2"/>
      <c r="CVH237" s="2"/>
      <c r="CVI237" s="2"/>
      <c r="CVJ237" s="2"/>
      <c r="CVK237" s="2"/>
      <c r="CVL237" s="2"/>
      <c r="CVM237" s="2"/>
      <c r="CVN237" s="2"/>
      <c r="CVO237" s="2"/>
      <c r="CVP237" s="2"/>
      <c r="CVQ237" s="2"/>
      <c r="CVR237" s="2"/>
      <c r="CVS237" s="2"/>
      <c r="CVT237" s="2"/>
      <c r="CVU237" s="2"/>
      <c r="CVV237" s="2"/>
      <c r="CVW237" s="2"/>
      <c r="CVX237" s="2"/>
      <c r="CVY237" s="2"/>
      <c r="CVZ237" s="2"/>
      <c r="CWA237" s="2"/>
      <c r="CWB237" s="2"/>
      <c r="CWC237" s="2"/>
      <c r="CWD237" s="2"/>
      <c r="CWE237" s="2"/>
      <c r="CWF237" s="2"/>
      <c r="CWG237" s="2"/>
      <c r="CWH237" s="2"/>
      <c r="CWI237" s="2"/>
      <c r="CWJ237" s="2"/>
      <c r="CWK237" s="2"/>
      <c r="CWL237" s="2"/>
      <c r="CWM237" s="2"/>
      <c r="CWN237" s="2"/>
      <c r="CWO237" s="2"/>
      <c r="CWP237" s="2"/>
      <c r="CWQ237" s="2"/>
      <c r="CWR237" s="2"/>
      <c r="CWS237" s="2"/>
      <c r="CWT237" s="2"/>
      <c r="CWU237" s="2"/>
      <c r="CWV237" s="2"/>
      <c r="CWW237" s="2"/>
      <c r="CWX237" s="2"/>
      <c r="CWY237" s="2"/>
      <c r="CWZ237" s="2"/>
      <c r="CXA237" s="2"/>
      <c r="CXB237" s="2"/>
      <c r="CXC237" s="2"/>
      <c r="CXD237" s="2"/>
      <c r="CXE237" s="2"/>
      <c r="CXF237" s="2"/>
      <c r="CXG237" s="2"/>
      <c r="CXH237" s="2"/>
      <c r="CXI237" s="2"/>
      <c r="CXJ237" s="2"/>
      <c r="CXK237" s="2"/>
      <c r="CXL237" s="2"/>
      <c r="CXM237" s="2"/>
      <c r="CXN237" s="2"/>
      <c r="CXO237" s="2"/>
      <c r="CXP237" s="2"/>
      <c r="CXQ237" s="2"/>
      <c r="CXR237" s="2"/>
      <c r="CXS237" s="2"/>
      <c r="CXT237" s="2"/>
      <c r="CXU237" s="2"/>
      <c r="CXV237" s="2"/>
      <c r="CXW237" s="2"/>
      <c r="CXX237" s="2"/>
      <c r="CXY237" s="2"/>
      <c r="CXZ237" s="2"/>
      <c r="CYA237" s="2"/>
      <c r="CYB237" s="2"/>
      <c r="CYC237" s="2"/>
      <c r="CYD237" s="2"/>
      <c r="CYE237" s="2"/>
      <c r="CYF237" s="2"/>
      <c r="CYG237" s="2"/>
      <c r="CYH237" s="2"/>
      <c r="CYI237" s="2"/>
      <c r="CYJ237" s="2"/>
      <c r="CYK237" s="2"/>
      <c r="CYL237" s="2"/>
      <c r="CYM237" s="2"/>
      <c r="CYN237" s="2"/>
      <c r="CYO237" s="2"/>
      <c r="CYP237" s="2"/>
      <c r="CYQ237" s="2"/>
      <c r="CYR237" s="2"/>
      <c r="CYS237" s="2"/>
      <c r="CYT237" s="2"/>
      <c r="CYU237" s="2"/>
      <c r="CYV237" s="2"/>
      <c r="CYW237" s="2"/>
      <c r="CYX237" s="2"/>
      <c r="CYY237" s="2"/>
      <c r="CYZ237" s="2"/>
      <c r="CZA237" s="2"/>
      <c r="CZB237" s="2"/>
      <c r="CZC237" s="2"/>
      <c r="CZD237" s="2"/>
      <c r="CZE237" s="2"/>
      <c r="CZF237" s="2"/>
      <c r="CZG237" s="2"/>
      <c r="CZH237" s="2"/>
      <c r="CZI237" s="2"/>
      <c r="CZJ237" s="2"/>
      <c r="CZK237" s="2"/>
      <c r="CZL237" s="2"/>
      <c r="CZM237" s="2"/>
      <c r="CZN237" s="2"/>
      <c r="CZO237" s="2"/>
      <c r="CZP237" s="2"/>
      <c r="CZQ237" s="2"/>
      <c r="CZR237" s="2"/>
      <c r="CZS237" s="2"/>
      <c r="CZT237" s="2"/>
      <c r="CZU237" s="2"/>
      <c r="CZV237" s="2"/>
      <c r="CZW237" s="2"/>
      <c r="CZX237" s="2"/>
      <c r="CZY237" s="2"/>
      <c r="CZZ237" s="2"/>
      <c r="DAA237" s="2"/>
      <c r="DAB237" s="2"/>
      <c r="DAC237" s="2"/>
      <c r="DAD237" s="2"/>
      <c r="DAE237" s="2"/>
      <c r="DAF237" s="2"/>
      <c r="DAG237" s="2"/>
      <c r="DAH237" s="2"/>
      <c r="DAI237" s="2"/>
      <c r="DAJ237" s="2"/>
      <c r="DAK237" s="2"/>
      <c r="DAL237" s="2"/>
      <c r="DAM237" s="2"/>
      <c r="DAN237" s="2"/>
      <c r="DAO237" s="2"/>
      <c r="DAP237" s="2"/>
      <c r="DAQ237" s="2"/>
      <c r="DAR237" s="2"/>
      <c r="DAS237" s="2"/>
      <c r="DAT237" s="2"/>
      <c r="DAU237" s="2"/>
      <c r="DAV237" s="2"/>
      <c r="DAW237" s="2"/>
      <c r="DAX237" s="2"/>
      <c r="DAY237" s="2"/>
      <c r="DAZ237" s="2"/>
      <c r="DBA237" s="2"/>
      <c r="DBB237" s="2"/>
      <c r="DBC237" s="2"/>
      <c r="DBD237" s="2"/>
      <c r="DBE237" s="2"/>
      <c r="DBF237" s="2"/>
      <c r="DBG237" s="2"/>
      <c r="DBH237" s="2"/>
      <c r="DBI237" s="2"/>
      <c r="DBJ237" s="2"/>
      <c r="DBK237" s="2"/>
      <c r="DBL237" s="2"/>
      <c r="DBM237" s="2"/>
      <c r="DBN237" s="2"/>
      <c r="DBO237" s="2"/>
      <c r="DBP237" s="2"/>
      <c r="DBQ237" s="2"/>
      <c r="DBR237" s="2"/>
      <c r="DBS237" s="2"/>
      <c r="DBT237" s="2"/>
      <c r="DBU237" s="2"/>
      <c r="DBV237" s="2"/>
      <c r="DBW237" s="2"/>
      <c r="DBX237" s="2"/>
      <c r="DBY237" s="2"/>
      <c r="DBZ237" s="2"/>
      <c r="DCA237" s="2"/>
      <c r="DCB237" s="2"/>
      <c r="DCC237" s="2"/>
      <c r="DCD237" s="2"/>
      <c r="DCE237" s="2"/>
      <c r="DCF237" s="2"/>
      <c r="DCG237" s="2"/>
      <c r="DCH237" s="2"/>
      <c r="DCI237" s="2"/>
      <c r="DCJ237" s="2"/>
      <c r="DCK237" s="2"/>
      <c r="DCL237" s="2"/>
      <c r="DCM237" s="2"/>
      <c r="DCN237" s="2"/>
      <c r="DCO237" s="2"/>
      <c r="DCP237" s="2"/>
      <c r="DCQ237" s="2"/>
      <c r="DCR237" s="2"/>
      <c r="DCS237" s="2"/>
      <c r="DCT237" s="2"/>
      <c r="DCU237" s="2"/>
      <c r="DCV237" s="2"/>
      <c r="DCW237" s="2"/>
      <c r="DCX237" s="2"/>
      <c r="DCY237" s="2"/>
      <c r="DCZ237" s="2"/>
      <c r="DDA237" s="2"/>
      <c r="DDB237" s="2"/>
      <c r="DDC237" s="2"/>
      <c r="DDD237" s="2"/>
      <c r="DDE237" s="2"/>
      <c r="DDF237" s="2"/>
      <c r="DDG237" s="2"/>
      <c r="DDH237" s="2"/>
      <c r="DDI237" s="2"/>
      <c r="DDJ237" s="2"/>
      <c r="DDK237" s="2"/>
      <c r="DDL237" s="2"/>
      <c r="DDM237" s="2"/>
      <c r="DDN237" s="2"/>
      <c r="DDO237" s="2"/>
      <c r="DDP237" s="2"/>
      <c r="DDQ237" s="2"/>
      <c r="DDR237" s="2"/>
      <c r="DDS237" s="2"/>
      <c r="DDT237" s="2"/>
      <c r="DDU237" s="2"/>
      <c r="DDV237" s="2"/>
      <c r="DDW237" s="2"/>
      <c r="DDX237" s="2"/>
      <c r="DDY237" s="2"/>
      <c r="DDZ237" s="2"/>
      <c r="DEA237" s="2"/>
      <c r="DEB237" s="2"/>
      <c r="DEC237" s="2"/>
      <c r="DED237" s="2"/>
      <c r="DEE237" s="2"/>
      <c r="DEF237" s="2"/>
      <c r="DEG237" s="2"/>
      <c r="DEH237" s="2"/>
      <c r="DEI237" s="2"/>
      <c r="DEJ237" s="2"/>
      <c r="DEK237" s="2"/>
      <c r="DEL237" s="2"/>
      <c r="DEM237" s="2"/>
      <c r="DEN237" s="2"/>
      <c r="DEO237" s="2"/>
      <c r="DEP237" s="2"/>
      <c r="DEQ237" s="2"/>
      <c r="DER237" s="2"/>
      <c r="DES237" s="2"/>
      <c r="DET237" s="2"/>
      <c r="DEU237" s="2"/>
      <c r="DEV237" s="2"/>
      <c r="DEW237" s="2"/>
      <c r="DEX237" s="2"/>
      <c r="DEY237" s="2"/>
      <c r="DEZ237" s="2"/>
      <c r="DFA237" s="2"/>
      <c r="DFB237" s="2"/>
      <c r="DFC237" s="2"/>
      <c r="DFD237" s="2"/>
      <c r="DFE237" s="2"/>
      <c r="DFF237" s="2"/>
      <c r="DFG237" s="2"/>
      <c r="DFH237" s="2"/>
      <c r="DFI237" s="2"/>
      <c r="DFJ237" s="2"/>
      <c r="DFK237" s="2"/>
      <c r="DFL237" s="2"/>
      <c r="DFM237" s="2"/>
      <c r="DFN237" s="2"/>
      <c r="DFO237" s="2"/>
      <c r="DFP237" s="2"/>
      <c r="DFQ237" s="2"/>
      <c r="DFR237" s="2"/>
      <c r="DFS237" s="2"/>
      <c r="DFT237" s="2"/>
      <c r="DFU237" s="2"/>
      <c r="DFV237" s="2"/>
      <c r="DFW237" s="2"/>
      <c r="DFX237" s="2"/>
      <c r="DFY237" s="2"/>
      <c r="DFZ237" s="2"/>
      <c r="DGA237" s="2"/>
      <c r="DGB237" s="2"/>
      <c r="DGC237" s="2"/>
      <c r="DGD237" s="2"/>
      <c r="DGE237" s="2"/>
      <c r="DGF237" s="2"/>
      <c r="DGG237" s="2"/>
      <c r="DGH237" s="2"/>
      <c r="DGI237" s="2"/>
      <c r="DGJ237" s="2"/>
      <c r="DGK237" s="2"/>
      <c r="DGL237" s="2"/>
      <c r="DGM237" s="2"/>
      <c r="DGN237" s="2"/>
      <c r="DGO237" s="2"/>
      <c r="DGP237" s="2"/>
      <c r="DGQ237" s="2"/>
      <c r="DGR237" s="2"/>
      <c r="DGS237" s="2"/>
      <c r="DGT237" s="2"/>
      <c r="DGU237" s="2"/>
      <c r="DGV237" s="2"/>
      <c r="DGW237" s="2"/>
      <c r="DGX237" s="2"/>
      <c r="DGY237" s="2"/>
      <c r="DGZ237" s="2"/>
      <c r="DHA237" s="2"/>
      <c r="DHB237" s="2"/>
      <c r="DHC237" s="2"/>
      <c r="DHD237" s="2"/>
      <c r="DHE237" s="2"/>
      <c r="DHF237" s="2"/>
      <c r="DHG237" s="2"/>
      <c r="DHH237" s="2"/>
      <c r="DHI237" s="2"/>
      <c r="DHJ237" s="2"/>
      <c r="DHK237" s="2"/>
      <c r="DHL237" s="2"/>
      <c r="DHM237" s="2"/>
      <c r="DHN237" s="2"/>
      <c r="DHO237" s="2"/>
      <c r="DHP237" s="2"/>
      <c r="DHQ237" s="2"/>
      <c r="DHR237" s="2"/>
      <c r="DHS237" s="2"/>
      <c r="DHT237" s="2"/>
      <c r="DHU237" s="2"/>
      <c r="DHV237" s="2"/>
      <c r="DHW237" s="2"/>
      <c r="DHX237" s="2"/>
      <c r="DHY237" s="2"/>
      <c r="DHZ237" s="2"/>
      <c r="DIA237" s="2"/>
      <c r="DIB237" s="2"/>
      <c r="DIC237" s="2"/>
      <c r="DID237" s="2"/>
      <c r="DIE237" s="2"/>
      <c r="DIF237" s="2"/>
      <c r="DIG237" s="2"/>
      <c r="DIH237" s="2"/>
      <c r="DII237" s="2"/>
      <c r="DIJ237" s="2"/>
      <c r="DIK237" s="2"/>
      <c r="DIL237" s="2"/>
      <c r="DIM237" s="2"/>
      <c r="DIN237" s="2"/>
      <c r="DIO237" s="2"/>
      <c r="DIP237" s="2"/>
      <c r="DIQ237" s="2"/>
      <c r="DIR237" s="2"/>
      <c r="DIS237" s="2"/>
      <c r="DIT237" s="2"/>
      <c r="DIU237" s="2"/>
      <c r="DIV237" s="2"/>
      <c r="DIW237" s="2"/>
      <c r="DIX237" s="2"/>
      <c r="DIY237" s="2"/>
      <c r="DIZ237" s="2"/>
      <c r="DJA237" s="2"/>
      <c r="DJB237" s="2"/>
      <c r="DJC237" s="2"/>
      <c r="DJD237" s="2"/>
      <c r="DJE237" s="2"/>
      <c r="DJF237" s="2"/>
      <c r="DJG237" s="2"/>
      <c r="DJH237" s="2"/>
      <c r="DJI237" s="2"/>
      <c r="DJJ237" s="2"/>
      <c r="DJK237" s="2"/>
      <c r="DJL237" s="2"/>
      <c r="DJM237" s="2"/>
      <c r="DJN237" s="2"/>
      <c r="DJO237" s="2"/>
      <c r="DJP237" s="2"/>
      <c r="DJQ237" s="2"/>
      <c r="DJR237" s="2"/>
      <c r="DJS237" s="2"/>
      <c r="DJT237" s="2"/>
      <c r="DJU237" s="2"/>
      <c r="DJV237" s="2"/>
      <c r="DJW237" s="2"/>
      <c r="DJX237" s="2"/>
      <c r="DJY237" s="2"/>
      <c r="DJZ237" s="2"/>
      <c r="DKA237" s="2"/>
      <c r="DKB237" s="2"/>
      <c r="DKC237" s="2"/>
      <c r="DKD237" s="2"/>
      <c r="DKE237" s="2"/>
      <c r="DKF237" s="2"/>
      <c r="DKG237" s="2"/>
      <c r="DKH237" s="2"/>
      <c r="DKI237" s="2"/>
      <c r="DKJ237" s="2"/>
      <c r="DKK237" s="2"/>
      <c r="DKL237" s="2"/>
      <c r="DKM237" s="2"/>
      <c r="DKN237" s="2"/>
      <c r="DKO237" s="2"/>
      <c r="DKP237" s="2"/>
      <c r="DKQ237" s="2"/>
      <c r="DKR237" s="2"/>
      <c r="DKS237" s="2"/>
      <c r="DKT237" s="2"/>
      <c r="DKU237" s="2"/>
      <c r="DKV237" s="2"/>
      <c r="DKW237" s="2"/>
      <c r="DKX237" s="2"/>
      <c r="DKY237" s="2"/>
      <c r="DKZ237" s="2"/>
      <c r="DLA237" s="2"/>
      <c r="DLB237" s="2"/>
      <c r="DLC237" s="2"/>
      <c r="DLD237" s="2"/>
      <c r="DLE237" s="2"/>
      <c r="DLF237" s="2"/>
      <c r="DLG237" s="2"/>
      <c r="DLH237" s="2"/>
      <c r="DLI237" s="2"/>
      <c r="DLJ237" s="2"/>
      <c r="DLK237" s="2"/>
      <c r="DLL237" s="2"/>
      <c r="DLM237" s="2"/>
      <c r="DLN237" s="2"/>
      <c r="DLO237" s="2"/>
      <c r="DLP237" s="2"/>
      <c r="DLQ237" s="2"/>
      <c r="DLR237" s="2"/>
      <c r="DLS237" s="2"/>
      <c r="DLT237" s="2"/>
      <c r="DLU237" s="2"/>
      <c r="DLV237" s="2"/>
      <c r="DLW237" s="2"/>
      <c r="DLX237" s="2"/>
      <c r="DLY237" s="2"/>
      <c r="DLZ237" s="2"/>
      <c r="DMA237" s="2"/>
      <c r="DMB237" s="2"/>
      <c r="DMC237" s="2"/>
      <c r="DMD237" s="2"/>
      <c r="DME237" s="2"/>
      <c r="DMF237" s="2"/>
      <c r="DMG237" s="2"/>
      <c r="DMH237" s="2"/>
      <c r="DMI237" s="2"/>
      <c r="DMJ237" s="2"/>
      <c r="DMK237" s="2"/>
      <c r="DML237" s="2"/>
      <c r="DMM237" s="2"/>
      <c r="DMN237" s="2"/>
      <c r="DMO237" s="2"/>
      <c r="DMP237" s="2"/>
      <c r="DMQ237" s="2"/>
      <c r="DMR237" s="2"/>
      <c r="DMS237" s="2"/>
      <c r="DMT237" s="2"/>
      <c r="DMU237" s="2"/>
      <c r="DMV237" s="2"/>
      <c r="DMW237" s="2"/>
      <c r="DMX237" s="2"/>
      <c r="DMY237" s="2"/>
      <c r="DMZ237" s="2"/>
      <c r="DNA237" s="2"/>
      <c r="DNB237" s="2"/>
      <c r="DNC237" s="2"/>
      <c r="DND237" s="2"/>
      <c r="DNE237" s="2"/>
      <c r="DNF237" s="2"/>
      <c r="DNG237" s="2"/>
      <c r="DNH237" s="2"/>
      <c r="DNI237" s="2"/>
      <c r="DNJ237" s="2"/>
      <c r="DNK237" s="2"/>
      <c r="DNL237" s="2"/>
      <c r="DNM237" s="2"/>
      <c r="DNN237" s="2"/>
      <c r="DNO237" s="2"/>
      <c r="DNP237" s="2"/>
      <c r="DNQ237" s="2"/>
      <c r="DNR237" s="2"/>
      <c r="DNS237" s="2"/>
      <c r="DNT237" s="2"/>
      <c r="DNU237" s="2"/>
      <c r="DNV237" s="2"/>
      <c r="DNW237" s="2"/>
      <c r="DNX237" s="2"/>
      <c r="DNY237" s="2"/>
      <c r="DNZ237" s="2"/>
      <c r="DOA237" s="2"/>
      <c r="DOB237" s="2"/>
      <c r="DOC237" s="2"/>
      <c r="DOD237" s="2"/>
      <c r="DOE237" s="2"/>
      <c r="DOF237" s="2"/>
      <c r="DOG237" s="2"/>
      <c r="DOH237" s="2"/>
      <c r="DOI237" s="2"/>
      <c r="DOJ237" s="2"/>
      <c r="DOK237" s="2"/>
      <c r="DOL237" s="2"/>
      <c r="DOM237" s="2"/>
      <c r="DON237" s="2"/>
      <c r="DOO237" s="2"/>
      <c r="DOP237" s="2"/>
      <c r="DOQ237" s="2"/>
      <c r="DOR237" s="2"/>
      <c r="DOS237" s="2"/>
      <c r="DOT237" s="2"/>
      <c r="DOU237" s="2"/>
      <c r="DOV237" s="2"/>
      <c r="DOW237" s="2"/>
      <c r="DOX237" s="2"/>
      <c r="DOY237" s="2"/>
      <c r="DOZ237" s="2"/>
      <c r="DPA237" s="2"/>
      <c r="DPB237" s="2"/>
      <c r="DPC237" s="2"/>
      <c r="DPD237" s="2"/>
      <c r="DPE237" s="2"/>
      <c r="DPF237" s="2"/>
      <c r="DPG237" s="2"/>
      <c r="DPH237" s="2"/>
      <c r="DPI237" s="2"/>
      <c r="DPJ237" s="2"/>
      <c r="DPK237" s="2"/>
      <c r="DPL237" s="2"/>
      <c r="DPM237" s="2"/>
      <c r="DPN237" s="2"/>
      <c r="DPO237" s="2"/>
      <c r="DPP237" s="2"/>
      <c r="DPQ237" s="2"/>
      <c r="DPR237" s="2"/>
      <c r="DPS237" s="2"/>
      <c r="DPT237" s="2"/>
      <c r="DPU237" s="2"/>
      <c r="DPV237" s="2"/>
      <c r="DPW237" s="2"/>
      <c r="DPX237" s="2"/>
      <c r="DPY237" s="2"/>
      <c r="DPZ237" s="2"/>
      <c r="DQA237" s="2"/>
      <c r="DQB237" s="2"/>
      <c r="DQC237" s="2"/>
      <c r="DQD237" s="2"/>
      <c r="DQE237" s="2"/>
      <c r="DQF237" s="2"/>
      <c r="DQG237" s="2"/>
      <c r="DQH237" s="2"/>
      <c r="DQI237" s="2"/>
      <c r="DQJ237" s="2"/>
      <c r="DQK237" s="2"/>
      <c r="DQL237" s="2"/>
      <c r="DQM237" s="2"/>
      <c r="DQN237" s="2"/>
      <c r="DQO237" s="2"/>
      <c r="DQP237" s="2"/>
      <c r="DQQ237" s="2"/>
      <c r="DQR237" s="2"/>
      <c r="DQS237" s="2"/>
      <c r="DQT237" s="2"/>
      <c r="DQU237" s="2"/>
      <c r="DQV237" s="2"/>
      <c r="DQW237" s="2"/>
      <c r="DQX237" s="2"/>
      <c r="DQY237" s="2"/>
      <c r="DQZ237" s="2"/>
      <c r="DRA237" s="2"/>
      <c r="DRB237" s="2"/>
      <c r="DRC237" s="2"/>
      <c r="DRD237" s="2"/>
      <c r="DRE237" s="2"/>
      <c r="DRF237" s="2"/>
      <c r="DRG237" s="2"/>
      <c r="DRH237" s="2"/>
      <c r="DRI237" s="2"/>
      <c r="DRJ237" s="2"/>
      <c r="DRK237" s="2"/>
      <c r="DRL237" s="2"/>
      <c r="DRM237" s="2"/>
      <c r="DRN237" s="2"/>
      <c r="DRO237" s="2"/>
      <c r="DRP237" s="2"/>
      <c r="DRQ237" s="2"/>
      <c r="DRR237" s="2"/>
      <c r="DRS237" s="2"/>
      <c r="DRT237" s="2"/>
      <c r="DRU237" s="2"/>
      <c r="DRV237" s="2"/>
      <c r="DRW237" s="2"/>
      <c r="DRX237" s="2"/>
      <c r="DRY237" s="2"/>
      <c r="DRZ237" s="2"/>
      <c r="DSA237" s="2"/>
      <c r="DSB237" s="2"/>
      <c r="DSC237" s="2"/>
      <c r="DSD237" s="2"/>
      <c r="DSE237" s="2"/>
      <c r="DSF237" s="2"/>
      <c r="DSG237" s="2"/>
      <c r="DSH237" s="2"/>
      <c r="DSI237" s="2"/>
      <c r="DSJ237" s="2"/>
      <c r="DSK237" s="2"/>
      <c r="DSL237" s="2"/>
      <c r="DSM237" s="2"/>
      <c r="DSN237" s="2"/>
      <c r="DSO237" s="2"/>
      <c r="DSP237" s="2"/>
      <c r="DSQ237" s="2"/>
      <c r="DSR237" s="2"/>
      <c r="DSS237" s="2"/>
      <c r="DST237" s="2"/>
      <c r="DSU237" s="2"/>
      <c r="DSV237" s="2"/>
      <c r="DSW237" s="2"/>
      <c r="DSX237" s="2"/>
      <c r="DSY237" s="2"/>
      <c r="DSZ237" s="2"/>
      <c r="DTA237" s="2"/>
      <c r="DTB237" s="2"/>
      <c r="DTC237" s="2"/>
      <c r="DTD237" s="2"/>
      <c r="DTE237" s="2"/>
      <c r="DTF237" s="2"/>
      <c r="DTG237" s="2"/>
      <c r="DTH237" s="2"/>
      <c r="DTI237" s="2"/>
      <c r="DTJ237" s="2"/>
      <c r="DTK237" s="2"/>
      <c r="DTL237" s="2"/>
      <c r="DTM237" s="2"/>
      <c r="DTN237" s="2"/>
      <c r="DTO237" s="2"/>
      <c r="DTP237" s="2"/>
      <c r="DTQ237" s="2"/>
      <c r="DTR237" s="2"/>
      <c r="DTS237" s="2"/>
      <c r="DTT237" s="2"/>
      <c r="DTU237" s="2"/>
      <c r="DTV237" s="2"/>
      <c r="DTW237" s="2"/>
      <c r="DTX237" s="2"/>
      <c r="DTY237" s="2"/>
      <c r="DTZ237" s="2"/>
      <c r="DUA237" s="2"/>
      <c r="DUB237" s="2"/>
      <c r="DUC237" s="2"/>
      <c r="DUD237" s="2"/>
      <c r="DUE237" s="2"/>
      <c r="DUF237" s="2"/>
      <c r="DUG237" s="2"/>
      <c r="DUH237" s="2"/>
      <c r="DUI237" s="2"/>
      <c r="DUJ237" s="2"/>
      <c r="DUK237" s="2"/>
      <c r="DUL237" s="2"/>
      <c r="DUM237" s="2"/>
      <c r="DUN237" s="2"/>
      <c r="DUO237" s="2"/>
      <c r="DUP237" s="2"/>
      <c r="DUQ237" s="2"/>
      <c r="DUR237" s="2"/>
      <c r="DUS237" s="2"/>
      <c r="DUT237" s="2"/>
      <c r="DUU237" s="2"/>
      <c r="DUV237" s="2"/>
      <c r="DUW237" s="2"/>
      <c r="DUX237" s="2"/>
      <c r="DUY237" s="2"/>
      <c r="DUZ237" s="2"/>
      <c r="DVA237" s="2"/>
      <c r="DVB237" s="2"/>
      <c r="DVC237" s="2"/>
      <c r="DVD237" s="2"/>
      <c r="DVE237" s="2"/>
      <c r="DVF237" s="2"/>
      <c r="DVG237" s="2"/>
      <c r="DVH237" s="2"/>
      <c r="DVI237" s="2"/>
      <c r="DVJ237" s="2"/>
      <c r="DVK237" s="2"/>
      <c r="DVL237" s="2"/>
      <c r="DVM237" s="2"/>
      <c r="DVN237" s="2"/>
      <c r="DVO237" s="2"/>
      <c r="DVP237" s="2"/>
      <c r="DVQ237" s="2"/>
      <c r="DVR237" s="2"/>
      <c r="DVS237" s="2"/>
      <c r="DVT237" s="2"/>
      <c r="DVU237" s="2"/>
      <c r="DVV237" s="2"/>
      <c r="DVW237" s="2"/>
      <c r="DVX237" s="2"/>
      <c r="DVY237" s="2"/>
      <c r="DVZ237" s="2"/>
      <c r="DWA237" s="2"/>
      <c r="DWB237" s="2"/>
      <c r="DWC237" s="2"/>
      <c r="DWD237" s="2"/>
      <c r="DWE237" s="2"/>
      <c r="DWF237" s="2"/>
      <c r="DWG237" s="2"/>
      <c r="DWH237" s="2"/>
      <c r="DWI237" s="2"/>
      <c r="DWJ237" s="2"/>
      <c r="DWK237" s="2"/>
      <c r="DWL237" s="2"/>
      <c r="DWM237" s="2"/>
      <c r="DWN237" s="2"/>
      <c r="DWO237" s="2"/>
      <c r="DWP237" s="2"/>
      <c r="DWQ237" s="2"/>
      <c r="DWR237" s="2"/>
      <c r="DWS237" s="2"/>
      <c r="DWT237" s="2"/>
      <c r="DWU237" s="2"/>
      <c r="DWV237" s="2"/>
      <c r="DWW237" s="2"/>
      <c r="DWX237" s="2"/>
      <c r="DWY237" s="2"/>
      <c r="DWZ237" s="2"/>
      <c r="DXA237" s="2"/>
      <c r="DXB237" s="2"/>
      <c r="DXC237" s="2"/>
      <c r="DXD237" s="2"/>
      <c r="DXE237" s="2"/>
      <c r="DXF237" s="2"/>
      <c r="DXG237" s="2"/>
      <c r="DXH237" s="2"/>
      <c r="DXI237" s="2"/>
      <c r="DXJ237" s="2"/>
      <c r="DXK237" s="2"/>
      <c r="DXL237" s="2"/>
      <c r="DXM237" s="2"/>
      <c r="DXN237" s="2"/>
      <c r="DXO237" s="2"/>
      <c r="DXP237" s="2"/>
      <c r="DXQ237" s="2"/>
      <c r="DXR237" s="2"/>
      <c r="DXS237" s="2"/>
      <c r="DXT237" s="2"/>
      <c r="DXU237" s="2"/>
      <c r="DXV237" s="2"/>
      <c r="DXW237" s="2"/>
      <c r="DXX237" s="2"/>
      <c r="DXY237" s="2"/>
      <c r="DXZ237" s="2"/>
      <c r="DYA237" s="2"/>
      <c r="DYB237" s="2"/>
      <c r="DYC237" s="2"/>
      <c r="DYD237" s="2"/>
      <c r="DYE237" s="2"/>
      <c r="DYF237" s="2"/>
      <c r="DYG237" s="2"/>
      <c r="DYH237" s="2"/>
      <c r="DYI237" s="2"/>
      <c r="DYJ237" s="2"/>
      <c r="DYK237" s="2"/>
      <c r="DYL237" s="2"/>
      <c r="DYM237" s="2"/>
      <c r="DYN237" s="2"/>
      <c r="DYO237" s="2"/>
      <c r="DYP237" s="2"/>
      <c r="DYQ237" s="2"/>
      <c r="DYR237" s="2"/>
      <c r="DYS237" s="2"/>
      <c r="DYT237" s="2"/>
      <c r="DYU237" s="2"/>
      <c r="DYV237" s="2"/>
      <c r="DYW237" s="2"/>
      <c r="DYX237" s="2"/>
      <c r="DYY237" s="2"/>
      <c r="DYZ237" s="2"/>
      <c r="DZA237" s="2"/>
      <c r="DZB237" s="2"/>
      <c r="DZC237" s="2"/>
      <c r="DZD237" s="2"/>
      <c r="DZE237" s="2"/>
      <c r="DZF237" s="2"/>
      <c r="DZG237" s="2"/>
      <c r="DZH237" s="2"/>
      <c r="DZI237" s="2"/>
      <c r="DZJ237" s="2"/>
      <c r="DZK237" s="2"/>
      <c r="DZL237" s="2"/>
      <c r="DZM237" s="2"/>
      <c r="DZN237" s="2"/>
      <c r="DZO237" s="2"/>
      <c r="DZP237" s="2"/>
      <c r="DZQ237" s="2"/>
      <c r="DZR237" s="2"/>
      <c r="DZS237" s="2"/>
      <c r="DZT237" s="2"/>
      <c r="DZU237" s="2"/>
      <c r="DZV237" s="2"/>
      <c r="DZW237" s="2"/>
      <c r="DZX237" s="2"/>
      <c r="DZY237" s="2"/>
      <c r="DZZ237" s="2"/>
      <c r="EAA237" s="2"/>
      <c r="EAB237" s="2"/>
      <c r="EAC237" s="2"/>
      <c r="EAD237" s="2"/>
      <c r="EAE237" s="2"/>
      <c r="EAF237" s="2"/>
      <c r="EAG237" s="2"/>
      <c r="EAH237" s="2"/>
      <c r="EAI237" s="2"/>
      <c r="EAJ237" s="2"/>
      <c r="EAK237" s="2"/>
      <c r="EAL237" s="2"/>
      <c r="EAM237" s="2"/>
      <c r="EAN237" s="2"/>
      <c r="EAO237" s="2"/>
      <c r="EAP237" s="2"/>
      <c r="EAQ237" s="2"/>
      <c r="EAR237" s="2"/>
      <c r="EAS237" s="2"/>
      <c r="EAT237" s="2"/>
      <c r="EAU237" s="2"/>
      <c r="EAV237" s="2"/>
      <c r="EAW237" s="2"/>
      <c r="EAX237" s="2"/>
      <c r="EAY237" s="2"/>
      <c r="EAZ237" s="2"/>
      <c r="EBA237" s="2"/>
      <c r="EBB237" s="2"/>
      <c r="EBC237" s="2"/>
      <c r="EBD237" s="2"/>
      <c r="EBE237" s="2"/>
      <c r="EBF237" s="2"/>
      <c r="EBG237" s="2"/>
      <c r="EBH237" s="2"/>
      <c r="EBI237" s="2"/>
      <c r="EBJ237" s="2"/>
      <c r="EBK237" s="2"/>
      <c r="EBL237" s="2"/>
      <c r="EBM237" s="2"/>
      <c r="EBN237" s="2"/>
      <c r="EBO237" s="2"/>
      <c r="EBP237" s="2"/>
      <c r="EBQ237" s="2"/>
      <c r="EBR237" s="2"/>
      <c r="EBS237" s="2"/>
      <c r="EBT237" s="2"/>
      <c r="EBU237" s="2"/>
      <c r="EBV237" s="2"/>
      <c r="EBW237" s="2"/>
      <c r="EBX237" s="2"/>
      <c r="EBY237" s="2"/>
      <c r="EBZ237" s="2"/>
      <c r="ECA237" s="2"/>
      <c r="ECB237" s="2"/>
      <c r="ECC237" s="2"/>
      <c r="ECD237" s="2"/>
      <c r="ECE237" s="2"/>
      <c r="ECF237" s="2"/>
      <c r="ECG237" s="2"/>
      <c r="ECH237" s="2"/>
      <c r="ECI237" s="2"/>
      <c r="ECJ237" s="2"/>
      <c r="ECK237" s="2"/>
      <c r="ECL237" s="2"/>
      <c r="ECM237" s="2"/>
      <c r="ECN237" s="2"/>
      <c r="ECO237" s="2"/>
      <c r="ECP237" s="2"/>
      <c r="ECQ237" s="2"/>
      <c r="ECR237" s="2"/>
      <c r="ECS237" s="2"/>
      <c r="ECT237" s="2"/>
      <c r="ECU237" s="2"/>
      <c r="ECV237" s="2"/>
      <c r="ECW237" s="2"/>
      <c r="ECX237" s="2"/>
      <c r="ECY237" s="2"/>
      <c r="ECZ237" s="2"/>
      <c r="EDA237" s="2"/>
      <c r="EDB237" s="2"/>
      <c r="EDC237" s="2"/>
      <c r="EDD237" s="2"/>
      <c r="EDE237" s="2"/>
      <c r="EDF237" s="2"/>
      <c r="EDG237" s="2"/>
      <c r="EDH237" s="2"/>
      <c r="EDI237" s="2"/>
      <c r="EDJ237" s="2"/>
      <c r="EDK237" s="2"/>
      <c r="EDL237" s="2"/>
      <c r="EDM237" s="2"/>
      <c r="EDN237" s="2"/>
      <c r="EDO237" s="2"/>
      <c r="EDP237" s="2"/>
      <c r="EDQ237" s="2"/>
      <c r="EDR237" s="2"/>
      <c r="EDS237" s="2"/>
      <c r="EDT237" s="2"/>
      <c r="EDU237" s="2"/>
      <c r="EDV237" s="2"/>
      <c r="EDW237" s="2"/>
      <c r="EDX237" s="2"/>
      <c r="EDY237" s="2"/>
      <c r="EDZ237" s="2"/>
      <c r="EEA237" s="2"/>
      <c r="EEB237" s="2"/>
      <c r="EEC237" s="2"/>
      <c r="EED237" s="2"/>
      <c r="EEE237" s="2"/>
      <c r="EEF237" s="2"/>
      <c r="EEG237" s="2"/>
      <c r="EEH237" s="2"/>
      <c r="EEI237" s="2"/>
      <c r="EEJ237" s="2"/>
      <c r="EEK237" s="2"/>
      <c r="EEL237" s="2"/>
      <c r="EEM237" s="2"/>
      <c r="EEN237" s="2"/>
      <c r="EEO237" s="2"/>
      <c r="EEP237" s="2"/>
      <c r="EEQ237" s="2"/>
      <c r="EER237" s="2"/>
      <c r="EES237" s="2"/>
      <c r="EET237" s="2"/>
      <c r="EEU237" s="2"/>
      <c r="EEV237" s="2"/>
      <c r="EEW237" s="2"/>
      <c r="EEX237" s="2"/>
      <c r="EEY237" s="2"/>
      <c r="EEZ237" s="2"/>
      <c r="EFA237" s="2"/>
      <c r="EFB237" s="2"/>
      <c r="EFC237" s="2"/>
      <c r="EFD237" s="2"/>
      <c r="EFE237" s="2"/>
      <c r="EFF237" s="2"/>
      <c r="EFG237" s="2"/>
      <c r="EFH237" s="2"/>
      <c r="EFI237" s="2"/>
      <c r="EFJ237" s="2"/>
      <c r="EFK237" s="2"/>
      <c r="EFL237" s="2"/>
      <c r="EFM237" s="2"/>
      <c r="EFN237" s="2"/>
      <c r="EFO237" s="2"/>
      <c r="EFP237" s="2"/>
      <c r="EFQ237" s="2"/>
      <c r="EFR237" s="2"/>
      <c r="EFS237" s="2"/>
      <c r="EFT237" s="2"/>
      <c r="EFU237" s="2"/>
      <c r="EFV237" s="2"/>
      <c r="EFW237" s="2"/>
      <c r="EFX237" s="2"/>
      <c r="EFY237" s="2"/>
      <c r="EFZ237" s="2"/>
      <c r="EGA237" s="2"/>
      <c r="EGB237" s="2"/>
      <c r="EGC237" s="2"/>
      <c r="EGD237" s="2"/>
      <c r="EGE237" s="2"/>
      <c r="EGF237" s="2"/>
      <c r="EGG237" s="2"/>
      <c r="EGH237" s="2"/>
      <c r="EGI237" s="2"/>
      <c r="EGJ237" s="2"/>
      <c r="EGK237" s="2"/>
      <c r="EGL237" s="2"/>
      <c r="EGM237" s="2"/>
      <c r="EGN237" s="2"/>
      <c r="EGO237" s="2"/>
      <c r="EGP237" s="2"/>
      <c r="EGQ237" s="2"/>
      <c r="EGR237" s="2"/>
      <c r="EGS237" s="2"/>
      <c r="EGT237" s="2"/>
      <c r="EGU237" s="2"/>
      <c r="EGV237" s="2"/>
      <c r="EGW237" s="2"/>
      <c r="EGX237" s="2"/>
      <c r="EGY237" s="2"/>
      <c r="EGZ237" s="2"/>
      <c r="EHA237" s="2"/>
      <c r="EHB237" s="2"/>
      <c r="EHC237" s="2"/>
      <c r="EHD237" s="2"/>
      <c r="EHE237" s="2"/>
      <c r="EHF237" s="2"/>
      <c r="EHG237" s="2"/>
      <c r="EHH237" s="2"/>
      <c r="EHI237" s="2"/>
      <c r="EHJ237" s="2"/>
      <c r="EHK237" s="2"/>
      <c r="EHL237" s="2"/>
      <c r="EHM237" s="2"/>
      <c r="EHN237" s="2"/>
      <c r="EHO237" s="2"/>
      <c r="EHP237" s="2"/>
      <c r="EHQ237" s="2"/>
      <c r="EHR237" s="2"/>
      <c r="EHS237" s="2"/>
      <c r="EHT237" s="2"/>
      <c r="EHU237" s="2"/>
      <c r="EHV237" s="2"/>
      <c r="EHW237" s="2"/>
      <c r="EHX237" s="2"/>
      <c r="EHY237" s="2"/>
      <c r="EHZ237" s="2"/>
      <c r="EIA237" s="2"/>
      <c r="EIB237" s="2"/>
      <c r="EIC237" s="2"/>
      <c r="EID237" s="2"/>
      <c r="EIE237" s="2"/>
      <c r="EIF237" s="2"/>
      <c r="EIG237" s="2"/>
      <c r="EIH237" s="2"/>
      <c r="EII237" s="2"/>
      <c r="EIJ237" s="2"/>
      <c r="EIK237" s="2"/>
      <c r="EIL237" s="2"/>
      <c r="EIM237" s="2"/>
      <c r="EIN237" s="2"/>
      <c r="EIO237" s="2"/>
      <c r="EIP237" s="2"/>
      <c r="EIQ237" s="2"/>
      <c r="EIR237" s="2"/>
      <c r="EIS237" s="2"/>
      <c r="EIT237" s="2"/>
      <c r="EIU237" s="2"/>
      <c r="EIV237" s="2"/>
      <c r="EIW237" s="2"/>
      <c r="EIX237" s="2"/>
      <c r="EIY237" s="2"/>
      <c r="EIZ237" s="2"/>
      <c r="EJA237" s="2"/>
      <c r="EJB237" s="2"/>
      <c r="EJC237" s="2"/>
      <c r="EJD237" s="2"/>
      <c r="EJE237" s="2"/>
      <c r="EJF237" s="2"/>
      <c r="EJG237" s="2"/>
      <c r="EJH237" s="2"/>
      <c r="EJI237" s="2"/>
      <c r="EJJ237" s="2"/>
      <c r="EJK237" s="2"/>
      <c r="EJL237" s="2"/>
      <c r="EJM237" s="2"/>
      <c r="EJN237" s="2"/>
      <c r="EJO237" s="2"/>
      <c r="EJP237" s="2"/>
      <c r="EJQ237" s="2"/>
      <c r="EJR237" s="2"/>
      <c r="EJS237" s="2"/>
      <c r="EJT237" s="2"/>
      <c r="EJU237" s="2"/>
      <c r="EJV237" s="2"/>
      <c r="EJW237" s="2"/>
      <c r="EJX237" s="2"/>
      <c r="EJY237" s="2"/>
      <c r="EJZ237" s="2"/>
      <c r="EKA237" s="2"/>
      <c r="EKB237" s="2"/>
      <c r="EKC237" s="2"/>
      <c r="EKD237" s="2"/>
      <c r="EKE237" s="2"/>
      <c r="EKF237" s="2"/>
      <c r="EKG237" s="2"/>
      <c r="EKH237" s="2"/>
      <c r="EKI237" s="2"/>
      <c r="EKJ237" s="2"/>
      <c r="EKK237" s="2"/>
      <c r="EKL237" s="2"/>
      <c r="EKM237" s="2"/>
      <c r="EKN237" s="2"/>
      <c r="EKO237" s="2"/>
      <c r="EKP237" s="2"/>
      <c r="EKQ237" s="2"/>
      <c r="EKR237" s="2"/>
      <c r="EKS237" s="2"/>
      <c r="EKT237" s="2"/>
      <c r="EKU237" s="2"/>
      <c r="EKV237" s="2"/>
      <c r="EKW237" s="2"/>
      <c r="EKX237" s="2"/>
      <c r="EKY237" s="2"/>
      <c r="EKZ237" s="2"/>
      <c r="ELA237" s="2"/>
      <c r="ELB237" s="2"/>
      <c r="ELC237" s="2"/>
      <c r="ELD237" s="2"/>
      <c r="ELE237" s="2"/>
      <c r="ELF237" s="2"/>
      <c r="ELG237" s="2"/>
      <c r="ELH237" s="2"/>
      <c r="ELI237" s="2"/>
      <c r="ELJ237" s="2"/>
      <c r="ELK237" s="2"/>
      <c r="ELL237" s="2"/>
      <c r="ELM237" s="2"/>
      <c r="ELN237" s="2"/>
      <c r="ELO237" s="2"/>
      <c r="ELP237" s="2"/>
      <c r="ELQ237" s="2"/>
      <c r="ELR237" s="2"/>
      <c r="ELS237" s="2"/>
      <c r="ELT237" s="2"/>
      <c r="ELU237" s="2"/>
      <c r="ELV237" s="2"/>
      <c r="ELW237" s="2"/>
      <c r="ELX237" s="2"/>
      <c r="ELY237" s="2"/>
      <c r="ELZ237" s="2"/>
      <c r="EMA237" s="2"/>
      <c r="EMB237" s="2"/>
      <c r="EMC237" s="2"/>
      <c r="EMD237" s="2"/>
      <c r="EME237" s="2"/>
      <c r="EMF237" s="2"/>
      <c r="EMG237" s="2"/>
      <c r="EMH237" s="2"/>
      <c r="EMI237" s="2"/>
      <c r="EMJ237" s="2"/>
      <c r="EMK237" s="2"/>
      <c r="EML237" s="2"/>
      <c r="EMM237" s="2"/>
      <c r="EMN237" s="2"/>
      <c r="EMO237" s="2"/>
      <c r="EMP237" s="2"/>
      <c r="EMQ237" s="2"/>
      <c r="EMR237" s="2"/>
      <c r="EMS237" s="2"/>
      <c r="EMT237" s="2"/>
      <c r="EMU237" s="2"/>
      <c r="EMV237" s="2"/>
      <c r="EMW237" s="2"/>
      <c r="EMX237" s="2"/>
      <c r="EMY237" s="2"/>
      <c r="EMZ237" s="2"/>
      <c r="ENA237" s="2"/>
      <c r="ENB237" s="2"/>
      <c r="ENC237" s="2"/>
      <c r="END237" s="2"/>
      <c r="ENE237" s="2"/>
      <c r="ENF237" s="2"/>
      <c r="ENG237" s="2"/>
      <c r="ENH237" s="2"/>
      <c r="ENI237" s="2"/>
      <c r="ENJ237" s="2"/>
      <c r="ENK237" s="2"/>
      <c r="ENL237" s="2"/>
      <c r="ENM237" s="2"/>
      <c r="ENN237" s="2"/>
      <c r="ENO237" s="2"/>
      <c r="ENP237" s="2"/>
      <c r="ENQ237" s="2"/>
      <c r="ENR237" s="2"/>
      <c r="ENS237" s="2"/>
      <c r="ENT237" s="2"/>
      <c r="ENU237" s="2"/>
      <c r="ENV237" s="2"/>
      <c r="ENW237" s="2"/>
      <c r="ENX237" s="2"/>
      <c r="ENY237" s="2"/>
      <c r="ENZ237" s="2"/>
      <c r="EOA237" s="2"/>
      <c r="EOB237" s="2"/>
      <c r="EOC237" s="2"/>
      <c r="EOD237" s="2"/>
      <c r="EOE237" s="2"/>
      <c r="EOF237" s="2"/>
      <c r="EOG237" s="2"/>
      <c r="EOH237" s="2"/>
      <c r="EOI237" s="2"/>
      <c r="EOJ237" s="2"/>
      <c r="EOK237" s="2"/>
      <c r="EOL237" s="2"/>
      <c r="EOM237" s="2"/>
      <c r="EON237" s="2"/>
      <c r="EOO237" s="2"/>
      <c r="EOP237" s="2"/>
      <c r="EOQ237" s="2"/>
      <c r="EOR237" s="2"/>
      <c r="EOS237" s="2"/>
      <c r="EOT237" s="2"/>
      <c r="EOU237" s="2"/>
      <c r="EOV237" s="2"/>
      <c r="EOW237" s="2"/>
      <c r="EOX237" s="2"/>
      <c r="EOY237" s="2"/>
      <c r="EOZ237" s="2"/>
      <c r="EPA237" s="2"/>
      <c r="EPB237" s="2"/>
      <c r="EPC237" s="2"/>
      <c r="EPD237" s="2"/>
      <c r="EPE237" s="2"/>
      <c r="EPF237" s="2"/>
      <c r="EPG237" s="2"/>
      <c r="EPH237" s="2"/>
      <c r="EPI237" s="2"/>
      <c r="EPJ237" s="2"/>
      <c r="EPK237" s="2"/>
      <c r="EPL237" s="2"/>
      <c r="EPM237" s="2"/>
      <c r="EPN237" s="2"/>
      <c r="EPO237" s="2"/>
      <c r="EPP237" s="2"/>
      <c r="EPQ237" s="2"/>
      <c r="EPR237" s="2"/>
      <c r="EPS237" s="2"/>
      <c r="EPT237" s="2"/>
      <c r="EPU237" s="2"/>
      <c r="EPV237" s="2"/>
      <c r="EPW237" s="2"/>
      <c r="EPX237" s="2"/>
      <c r="EPY237" s="2"/>
      <c r="EPZ237" s="2"/>
      <c r="EQA237" s="2"/>
      <c r="EQB237" s="2"/>
      <c r="EQC237" s="2"/>
      <c r="EQD237" s="2"/>
      <c r="EQE237" s="2"/>
      <c r="EQF237" s="2"/>
      <c r="EQG237" s="2"/>
      <c r="EQH237" s="2"/>
      <c r="EQI237" s="2"/>
      <c r="EQJ237" s="2"/>
      <c r="EQK237" s="2"/>
      <c r="EQL237" s="2"/>
      <c r="EQM237" s="2"/>
      <c r="EQN237" s="2"/>
      <c r="EQO237" s="2"/>
      <c r="EQP237" s="2"/>
      <c r="EQQ237" s="2"/>
      <c r="EQR237" s="2"/>
      <c r="EQS237" s="2"/>
      <c r="EQT237" s="2"/>
      <c r="EQU237" s="2"/>
      <c r="EQV237" s="2"/>
      <c r="EQW237" s="2"/>
      <c r="EQX237" s="2"/>
      <c r="EQY237" s="2"/>
      <c r="EQZ237" s="2"/>
      <c r="ERA237" s="2"/>
      <c r="ERB237" s="2"/>
      <c r="ERC237" s="2"/>
      <c r="ERD237" s="2"/>
      <c r="ERE237" s="2"/>
      <c r="ERF237" s="2"/>
      <c r="ERG237" s="2"/>
      <c r="ERH237" s="2"/>
      <c r="ERI237" s="2"/>
      <c r="ERJ237" s="2"/>
      <c r="ERK237" s="2"/>
      <c r="ERL237" s="2"/>
      <c r="ERM237" s="2"/>
      <c r="ERN237" s="2"/>
      <c r="ERO237" s="2"/>
      <c r="ERP237" s="2"/>
      <c r="ERQ237" s="2"/>
      <c r="ERR237" s="2"/>
      <c r="ERS237" s="2"/>
      <c r="ERT237" s="2"/>
      <c r="ERU237" s="2"/>
      <c r="ERV237" s="2"/>
      <c r="ERW237" s="2"/>
      <c r="ERX237" s="2"/>
      <c r="ERY237" s="2"/>
      <c r="ERZ237" s="2"/>
      <c r="ESA237" s="2"/>
      <c r="ESB237" s="2"/>
      <c r="ESC237" s="2"/>
      <c r="ESD237" s="2"/>
      <c r="ESE237" s="2"/>
      <c r="ESF237" s="2"/>
      <c r="ESG237" s="2"/>
      <c r="ESH237" s="2"/>
      <c r="ESI237" s="2"/>
      <c r="ESJ237" s="2"/>
      <c r="ESK237" s="2"/>
      <c r="ESL237" s="2"/>
      <c r="ESM237" s="2"/>
      <c r="ESN237" s="2"/>
      <c r="ESO237" s="2"/>
      <c r="ESP237" s="2"/>
      <c r="ESQ237" s="2"/>
      <c r="ESR237" s="2"/>
      <c r="ESS237" s="2"/>
      <c r="EST237" s="2"/>
      <c r="ESU237" s="2"/>
      <c r="ESV237" s="2"/>
      <c r="ESW237" s="2"/>
      <c r="ESX237" s="2"/>
      <c r="ESY237" s="2"/>
      <c r="ESZ237" s="2"/>
      <c r="ETA237" s="2"/>
      <c r="ETB237" s="2"/>
      <c r="ETC237" s="2"/>
      <c r="ETD237" s="2"/>
      <c r="ETE237" s="2"/>
      <c r="ETF237" s="2"/>
      <c r="ETG237" s="2"/>
      <c r="ETH237" s="2"/>
      <c r="ETI237" s="2"/>
      <c r="ETJ237" s="2"/>
      <c r="ETK237" s="2"/>
      <c r="ETL237" s="2"/>
      <c r="ETM237" s="2"/>
      <c r="ETN237" s="2"/>
      <c r="ETO237" s="2"/>
      <c r="ETP237" s="2"/>
      <c r="ETQ237" s="2"/>
      <c r="ETR237" s="2"/>
      <c r="ETS237" s="2"/>
      <c r="ETT237" s="2"/>
      <c r="ETU237" s="2"/>
      <c r="ETV237" s="2"/>
      <c r="ETW237" s="2"/>
      <c r="ETX237" s="2"/>
      <c r="ETY237" s="2"/>
      <c r="ETZ237" s="2"/>
      <c r="EUA237" s="2"/>
      <c r="EUB237" s="2"/>
      <c r="EUC237" s="2"/>
      <c r="EUD237" s="2"/>
      <c r="EUE237" s="2"/>
      <c r="EUF237" s="2"/>
      <c r="EUG237" s="2"/>
      <c r="EUH237" s="2"/>
      <c r="EUI237" s="2"/>
      <c r="EUJ237" s="2"/>
      <c r="EUK237" s="2"/>
      <c r="EUL237" s="2"/>
      <c r="EUM237" s="2"/>
      <c r="EUN237" s="2"/>
      <c r="EUO237" s="2"/>
      <c r="EUP237" s="2"/>
      <c r="EUQ237" s="2"/>
      <c r="EUR237" s="2"/>
      <c r="EUS237" s="2"/>
      <c r="EUT237" s="2"/>
      <c r="EUU237" s="2"/>
      <c r="EUV237" s="2"/>
      <c r="EUW237" s="2"/>
      <c r="EUX237" s="2"/>
      <c r="EUY237" s="2"/>
      <c r="EUZ237" s="2"/>
      <c r="EVA237" s="2"/>
      <c r="EVB237" s="2"/>
      <c r="EVC237" s="2"/>
      <c r="EVD237" s="2"/>
      <c r="EVE237" s="2"/>
      <c r="EVF237" s="2"/>
      <c r="EVG237" s="2"/>
      <c r="EVH237" s="2"/>
      <c r="EVI237" s="2"/>
      <c r="EVJ237" s="2"/>
      <c r="EVK237" s="2"/>
      <c r="EVL237" s="2"/>
      <c r="EVM237" s="2"/>
      <c r="EVN237" s="2"/>
      <c r="EVO237" s="2"/>
      <c r="EVP237" s="2"/>
      <c r="EVQ237" s="2"/>
      <c r="EVR237" s="2"/>
      <c r="EVS237" s="2"/>
      <c r="EVT237" s="2"/>
      <c r="EVU237" s="2"/>
      <c r="EVV237" s="2"/>
      <c r="EVW237" s="2"/>
      <c r="EVX237" s="2"/>
      <c r="EVY237" s="2"/>
      <c r="EVZ237" s="2"/>
      <c r="EWA237" s="2"/>
      <c r="EWB237" s="2"/>
      <c r="EWC237" s="2"/>
      <c r="EWD237" s="2"/>
      <c r="EWE237" s="2"/>
      <c r="EWF237" s="2"/>
      <c r="EWG237" s="2"/>
      <c r="EWH237" s="2"/>
      <c r="EWI237" s="2"/>
      <c r="EWJ237" s="2"/>
      <c r="EWK237" s="2"/>
      <c r="EWL237" s="2"/>
      <c r="EWM237" s="2"/>
      <c r="EWN237" s="2"/>
      <c r="EWO237" s="2"/>
      <c r="EWP237" s="2"/>
      <c r="EWQ237" s="2"/>
      <c r="EWR237" s="2"/>
      <c r="EWS237" s="2"/>
      <c r="EWT237" s="2"/>
      <c r="EWU237" s="2"/>
      <c r="EWV237" s="2"/>
      <c r="EWW237" s="2"/>
      <c r="EWX237" s="2"/>
      <c r="EWY237" s="2"/>
      <c r="EWZ237" s="2"/>
      <c r="EXA237" s="2"/>
      <c r="EXB237" s="2"/>
      <c r="EXC237" s="2"/>
      <c r="EXD237" s="2"/>
      <c r="EXE237" s="2"/>
      <c r="EXF237" s="2"/>
      <c r="EXG237" s="2"/>
      <c r="EXH237" s="2"/>
      <c r="EXI237" s="2"/>
      <c r="EXJ237" s="2"/>
      <c r="EXK237" s="2"/>
      <c r="EXL237" s="2"/>
      <c r="EXM237" s="2"/>
      <c r="EXN237" s="2"/>
      <c r="EXO237" s="2"/>
      <c r="EXP237" s="2"/>
      <c r="EXQ237" s="2"/>
      <c r="EXR237" s="2"/>
      <c r="EXS237" s="2"/>
      <c r="EXT237" s="2"/>
      <c r="EXU237" s="2"/>
      <c r="EXV237" s="2"/>
      <c r="EXW237" s="2"/>
      <c r="EXX237" s="2"/>
      <c r="EXY237" s="2"/>
      <c r="EXZ237" s="2"/>
      <c r="EYA237" s="2"/>
      <c r="EYB237" s="2"/>
      <c r="EYC237" s="2"/>
      <c r="EYD237" s="2"/>
      <c r="EYE237" s="2"/>
      <c r="EYF237" s="2"/>
      <c r="EYG237" s="2"/>
      <c r="EYH237" s="2"/>
      <c r="EYI237" s="2"/>
      <c r="EYJ237" s="2"/>
      <c r="EYK237" s="2"/>
      <c r="EYL237" s="2"/>
      <c r="EYM237" s="2"/>
      <c r="EYN237" s="2"/>
      <c r="EYO237" s="2"/>
      <c r="EYP237" s="2"/>
      <c r="EYQ237" s="2"/>
      <c r="EYR237" s="2"/>
      <c r="EYS237" s="2"/>
      <c r="EYT237" s="2"/>
      <c r="EYU237" s="2"/>
      <c r="EYV237" s="2"/>
      <c r="EYW237" s="2"/>
      <c r="EYX237" s="2"/>
      <c r="EYY237" s="2"/>
      <c r="EYZ237" s="2"/>
      <c r="EZA237" s="2"/>
      <c r="EZB237" s="2"/>
      <c r="EZC237" s="2"/>
      <c r="EZD237" s="2"/>
      <c r="EZE237" s="2"/>
      <c r="EZF237" s="2"/>
      <c r="EZG237" s="2"/>
      <c r="EZH237" s="2"/>
      <c r="EZI237" s="2"/>
      <c r="EZJ237" s="2"/>
      <c r="EZK237" s="2"/>
      <c r="EZL237" s="2"/>
      <c r="EZM237" s="2"/>
      <c r="EZN237" s="2"/>
      <c r="EZO237" s="2"/>
      <c r="EZP237" s="2"/>
      <c r="EZQ237" s="2"/>
      <c r="EZR237" s="2"/>
      <c r="EZS237" s="2"/>
      <c r="EZT237" s="2"/>
      <c r="EZU237" s="2"/>
      <c r="EZV237" s="2"/>
      <c r="EZW237" s="2"/>
      <c r="EZX237" s="2"/>
      <c r="EZY237" s="2"/>
      <c r="EZZ237" s="2"/>
      <c r="FAA237" s="2"/>
      <c r="FAB237" s="2"/>
      <c r="FAC237" s="2"/>
      <c r="FAD237" s="2"/>
      <c r="FAE237" s="2"/>
      <c r="FAF237" s="2"/>
      <c r="FAG237" s="2"/>
      <c r="FAH237" s="2"/>
      <c r="FAI237" s="2"/>
      <c r="FAJ237" s="2"/>
      <c r="FAK237" s="2"/>
      <c r="FAL237" s="2"/>
      <c r="FAM237" s="2"/>
      <c r="FAN237" s="2"/>
      <c r="FAO237" s="2"/>
      <c r="FAP237" s="2"/>
      <c r="FAQ237" s="2"/>
      <c r="FAR237" s="2"/>
      <c r="FAS237" s="2"/>
      <c r="FAT237" s="2"/>
      <c r="FAU237" s="2"/>
      <c r="FAV237" s="2"/>
      <c r="FAW237" s="2"/>
      <c r="FAX237" s="2"/>
      <c r="FAY237" s="2"/>
      <c r="FAZ237" s="2"/>
      <c r="FBA237" s="2"/>
      <c r="FBB237" s="2"/>
      <c r="FBC237" s="2"/>
      <c r="FBD237" s="2"/>
      <c r="FBE237" s="2"/>
      <c r="FBF237" s="2"/>
      <c r="FBG237" s="2"/>
      <c r="FBH237" s="2"/>
      <c r="FBI237" s="2"/>
      <c r="FBJ237" s="2"/>
      <c r="FBK237" s="2"/>
      <c r="FBL237" s="2"/>
      <c r="FBM237" s="2"/>
      <c r="FBN237" s="2"/>
      <c r="FBO237" s="2"/>
      <c r="FBP237" s="2"/>
      <c r="FBQ237" s="2"/>
      <c r="FBR237" s="2"/>
      <c r="FBS237" s="2"/>
      <c r="FBT237" s="2"/>
      <c r="FBU237" s="2"/>
      <c r="FBV237" s="2"/>
      <c r="FBW237" s="2"/>
      <c r="FBX237" s="2"/>
      <c r="FBY237" s="2"/>
      <c r="FBZ237" s="2"/>
      <c r="FCA237" s="2"/>
      <c r="FCB237" s="2"/>
      <c r="FCC237" s="2"/>
      <c r="FCD237" s="2"/>
      <c r="FCE237" s="2"/>
      <c r="FCF237" s="2"/>
      <c r="FCG237" s="2"/>
      <c r="FCH237" s="2"/>
      <c r="FCI237" s="2"/>
      <c r="FCJ237" s="2"/>
      <c r="FCK237" s="2"/>
      <c r="FCL237" s="2"/>
      <c r="FCM237" s="2"/>
      <c r="FCN237" s="2"/>
      <c r="FCO237" s="2"/>
      <c r="FCP237" s="2"/>
      <c r="FCQ237" s="2"/>
      <c r="FCR237" s="2"/>
      <c r="FCS237" s="2"/>
      <c r="FCT237" s="2"/>
      <c r="FCU237" s="2"/>
      <c r="FCV237" s="2"/>
      <c r="FCW237" s="2"/>
      <c r="FCX237" s="2"/>
      <c r="FCY237" s="2"/>
      <c r="FCZ237" s="2"/>
      <c r="FDA237" s="2"/>
      <c r="FDB237" s="2"/>
      <c r="FDC237" s="2"/>
      <c r="FDD237" s="2"/>
      <c r="FDE237" s="2"/>
      <c r="FDF237" s="2"/>
      <c r="FDG237" s="2"/>
      <c r="FDH237" s="2"/>
      <c r="FDI237" s="2"/>
      <c r="FDJ237" s="2"/>
      <c r="FDK237" s="2"/>
      <c r="FDL237" s="2"/>
      <c r="FDM237" s="2"/>
      <c r="FDN237" s="2"/>
      <c r="FDO237" s="2"/>
      <c r="FDP237" s="2"/>
      <c r="FDQ237" s="2"/>
      <c r="FDR237" s="2"/>
      <c r="FDS237" s="2"/>
      <c r="FDT237" s="2"/>
      <c r="FDU237" s="2"/>
      <c r="FDV237" s="2"/>
      <c r="FDW237" s="2"/>
      <c r="FDX237" s="2"/>
      <c r="FDY237" s="2"/>
      <c r="FDZ237" s="2"/>
      <c r="FEA237" s="2"/>
      <c r="FEB237" s="2"/>
      <c r="FEC237" s="2"/>
      <c r="FED237" s="2"/>
      <c r="FEE237" s="2"/>
      <c r="FEF237" s="2"/>
      <c r="FEG237" s="2"/>
      <c r="FEH237" s="2"/>
      <c r="FEI237" s="2"/>
      <c r="FEJ237" s="2"/>
      <c r="FEK237" s="2"/>
      <c r="FEL237" s="2"/>
      <c r="FEM237" s="2"/>
      <c r="FEN237" s="2"/>
      <c r="FEO237" s="2"/>
      <c r="FEP237" s="2"/>
      <c r="FEQ237" s="2"/>
      <c r="FER237" s="2"/>
      <c r="FES237" s="2"/>
      <c r="FET237" s="2"/>
      <c r="FEU237" s="2"/>
      <c r="FEV237" s="2"/>
      <c r="FEW237" s="2"/>
      <c r="FEX237" s="2"/>
      <c r="FEY237" s="2"/>
      <c r="FEZ237" s="2"/>
      <c r="FFA237" s="2"/>
      <c r="FFB237" s="2"/>
      <c r="FFC237" s="2"/>
      <c r="FFD237" s="2"/>
      <c r="FFE237" s="2"/>
      <c r="FFF237" s="2"/>
      <c r="FFG237" s="2"/>
      <c r="FFH237" s="2"/>
      <c r="FFI237" s="2"/>
      <c r="FFJ237" s="2"/>
      <c r="FFK237" s="2"/>
      <c r="FFL237" s="2"/>
      <c r="FFM237" s="2"/>
      <c r="FFN237" s="2"/>
      <c r="FFO237" s="2"/>
      <c r="FFP237" s="2"/>
      <c r="FFQ237" s="2"/>
      <c r="FFR237" s="2"/>
      <c r="FFS237" s="2"/>
      <c r="FFT237" s="2"/>
      <c r="FFU237" s="2"/>
      <c r="FFV237" s="2"/>
      <c r="FFW237" s="2"/>
      <c r="FFX237" s="2"/>
      <c r="FFY237" s="2"/>
      <c r="FFZ237" s="2"/>
      <c r="FGA237" s="2"/>
      <c r="FGB237" s="2"/>
      <c r="FGC237" s="2"/>
      <c r="FGD237" s="2"/>
      <c r="FGE237" s="2"/>
      <c r="FGF237" s="2"/>
      <c r="FGG237" s="2"/>
      <c r="FGH237" s="2"/>
      <c r="FGI237" s="2"/>
      <c r="FGJ237" s="2"/>
      <c r="FGK237" s="2"/>
      <c r="FGL237" s="2"/>
      <c r="FGM237" s="2"/>
      <c r="FGN237" s="2"/>
      <c r="FGO237" s="2"/>
      <c r="FGP237" s="2"/>
      <c r="FGQ237" s="2"/>
      <c r="FGR237" s="2"/>
      <c r="FGS237" s="2"/>
      <c r="FGT237" s="2"/>
      <c r="FGU237" s="2"/>
      <c r="FGV237" s="2"/>
      <c r="FGW237" s="2"/>
      <c r="FGX237" s="2"/>
      <c r="FGY237" s="2"/>
      <c r="FGZ237" s="2"/>
      <c r="FHA237" s="2"/>
      <c r="FHB237" s="2"/>
      <c r="FHC237" s="2"/>
      <c r="FHD237" s="2"/>
      <c r="FHE237" s="2"/>
      <c r="FHF237" s="2"/>
      <c r="FHG237" s="2"/>
      <c r="FHH237" s="2"/>
      <c r="FHI237" s="2"/>
      <c r="FHJ237" s="2"/>
      <c r="FHK237" s="2"/>
      <c r="FHL237" s="2"/>
      <c r="FHM237" s="2"/>
      <c r="FHN237" s="2"/>
      <c r="FHO237" s="2"/>
      <c r="FHP237" s="2"/>
      <c r="FHQ237" s="2"/>
      <c r="FHR237" s="2"/>
      <c r="FHS237" s="2"/>
      <c r="FHT237" s="2"/>
      <c r="FHU237" s="2"/>
      <c r="FHV237" s="2"/>
      <c r="FHW237" s="2"/>
      <c r="FHX237" s="2"/>
      <c r="FHY237" s="2"/>
      <c r="FHZ237" s="2"/>
      <c r="FIA237" s="2"/>
      <c r="FIB237" s="2"/>
      <c r="FIC237" s="2"/>
      <c r="FID237" s="2"/>
      <c r="FIE237" s="2"/>
      <c r="FIF237" s="2"/>
      <c r="FIG237" s="2"/>
      <c r="FIH237" s="2"/>
      <c r="FII237" s="2"/>
      <c r="FIJ237" s="2"/>
      <c r="FIK237" s="2"/>
      <c r="FIL237" s="2"/>
      <c r="FIM237" s="2"/>
      <c r="FIN237" s="2"/>
      <c r="FIO237" s="2"/>
      <c r="FIP237" s="2"/>
      <c r="FIQ237" s="2"/>
      <c r="FIR237" s="2"/>
      <c r="FIS237" s="2"/>
      <c r="FIT237" s="2"/>
      <c r="FIU237" s="2"/>
      <c r="FIV237" s="2"/>
      <c r="FIW237" s="2"/>
      <c r="FIX237" s="2"/>
      <c r="FIY237" s="2"/>
      <c r="FIZ237" s="2"/>
      <c r="FJA237" s="2"/>
      <c r="FJB237" s="2"/>
      <c r="FJC237" s="2"/>
      <c r="FJD237" s="2"/>
      <c r="FJE237" s="2"/>
      <c r="FJF237" s="2"/>
      <c r="FJG237" s="2"/>
      <c r="FJH237" s="2"/>
      <c r="FJI237" s="2"/>
      <c r="FJJ237" s="2"/>
      <c r="FJK237" s="2"/>
      <c r="FJL237" s="2"/>
      <c r="FJM237" s="2"/>
      <c r="FJN237" s="2"/>
      <c r="FJO237" s="2"/>
      <c r="FJP237" s="2"/>
      <c r="FJQ237" s="2"/>
      <c r="FJR237" s="2"/>
      <c r="FJS237" s="2"/>
      <c r="FJT237" s="2"/>
      <c r="FJU237" s="2"/>
      <c r="FJV237" s="2"/>
      <c r="FJW237" s="2"/>
      <c r="FJX237" s="2"/>
      <c r="FJY237" s="2"/>
      <c r="FJZ237" s="2"/>
      <c r="FKA237" s="2"/>
      <c r="FKB237" s="2"/>
      <c r="FKC237" s="2"/>
      <c r="FKD237" s="2"/>
      <c r="FKE237" s="2"/>
      <c r="FKF237" s="2"/>
      <c r="FKG237" s="2"/>
      <c r="FKH237" s="2"/>
      <c r="FKI237" s="2"/>
      <c r="FKJ237" s="2"/>
      <c r="FKK237" s="2"/>
      <c r="FKL237" s="2"/>
      <c r="FKM237" s="2"/>
      <c r="FKN237" s="2"/>
      <c r="FKO237" s="2"/>
      <c r="FKP237" s="2"/>
      <c r="FKQ237" s="2"/>
      <c r="FKR237" s="2"/>
      <c r="FKS237" s="2"/>
      <c r="FKT237" s="2"/>
      <c r="FKU237" s="2"/>
      <c r="FKV237" s="2"/>
      <c r="FKW237" s="2"/>
      <c r="FKX237" s="2"/>
      <c r="FKY237" s="2"/>
      <c r="FKZ237" s="2"/>
      <c r="FLA237" s="2"/>
      <c r="FLB237" s="2"/>
      <c r="FLC237" s="2"/>
      <c r="FLD237" s="2"/>
      <c r="FLE237" s="2"/>
      <c r="FLF237" s="2"/>
      <c r="FLG237" s="2"/>
      <c r="FLH237" s="2"/>
      <c r="FLI237" s="2"/>
      <c r="FLJ237" s="2"/>
      <c r="FLK237" s="2"/>
      <c r="FLL237" s="2"/>
      <c r="FLM237" s="2"/>
      <c r="FLN237" s="2"/>
      <c r="FLO237" s="2"/>
      <c r="FLP237" s="2"/>
      <c r="FLQ237" s="2"/>
      <c r="FLR237" s="2"/>
      <c r="FLS237" s="2"/>
      <c r="FLT237" s="2"/>
      <c r="FLU237" s="2"/>
      <c r="FLV237" s="2"/>
      <c r="FLW237" s="2"/>
      <c r="FLX237" s="2"/>
      <c r="FLY237" s="2"/>
      <c r="FLZ237" s="2"/>
      <c r="FMA237" s="2"/>
      <c r="FMB237" s="2"/>
      <c r="FMC237" s="2"/>
      <c r="FMD237" s="2"/>
      <c r="FME237" s="2"/>
      <c r="FMF237" s="2"/>
      <c r="FMG237" s="2"/>
      <c r="FMH237" s="2"/>
      <c r="FMI237" s="2"/>
      <c r="FMJ237" s="2"/>
      <c r="FMK237" s="2"/>
      <c r="FML237" s="2"/>
      <c r="FMM237" s="2"/>
      <c r="FMN237" s="2"/>
      <c r="FMO237" s="2"/>
      <c r="FMP237" s="2"/>
      <c r="FMQ237" s="2"/>
      <c r="FMR237" s="2"/>
      <c r="FMS237" s="2"/>
      <c r="FMT237" s="2"/>
      <c r="FMU237" s="2"/>
      <c r="FMV237" s="2"/>
      <c r="FMW237" s="2"/>
      <c r="FMX237" s="2"/>
      <c r="FMY237" s="2"/>
      <c r="FMZ237" s="2"/>
      <c r="FNA237" s="2"/>
      <c r="FNB237" s="2"/>
      <c r="FNC237" s="2"/>
      <c r="FND237" s="2"/>
      <c r="FNE237" s="2"/>
      <c r="FNF237" s="2"/>
      <c r="FNG237" s="2"/>
      <c r="FNH237" s="2"/>
      <c r="FNI237" s="2"/>
      <c r="FNJ237" s="2"/>
      <c r="FNK237" s="2"/>
      <c r="FNL237" s="2"/>
      <c r="FNM237" s="2"/>
      <c r="FNN237" s="2"/>
      <c r="FNO237" s="2"/>
      <c r="FNP237" s="2"/>
      <c r="FNQ237" s="2"/>
      <c r="FNR237" s="2"/>
      <c r="FNS237" s="2"/>
      <c r="FNT237" s="2"/>
      <c r="FNU237" s="2"/>
      <c r="FNV237" s="2"/>
      <c r="FNW237" s="2"/>
      <c r="FNX237" s="2"/>
      <c r="FNY237" s="2"/>
      <c r="FNZ237" s="2"/>
      <c r="FOA237" s="2"/>
      <c r="FOB237" s="2"/>
      <c r="FOC237" s="2"/>
      <c r="FOD237" s="2"/>
      <c r="FOE237" s="2"/>
      <c r="FOF237" s="2"/>
      <c r="FOG237" s="2"/>
      <c r="FOH237" s="2"/>
      <c r="FOI237" s="2"/>
      <c r="FOJ237" s="2"/>
      <c r="FOK237" s="2"/>
      <c r="FOL237" s="2"/>
      <c r="FOM237" s="2"/>
      <c r="FON237" s="2"/>
      <c r="FOO237" s="2"/>
      <c r="FOP237" s="2"/>
      <c r="FOQ237" s="2"/>
      <c r="FOR237" s="2"/>
      <c r="FOS237" s="2"/>
      <c r="FOT237" s="2"/>
      <c r="FOU237" s="2"/>
      <c r="FOV237" s="2"/>
      <c r="FOW237" s="2"/>
      <c r="FOX237" s="2"/>
      <c r="FOY237" s="2"/>
      <c r="FOZ237" s="2"/>
      <c r="FPA237" s="2"/>
      <c r="FPB237" s="2"/>
      <c r="FPC237" s="2"/>
      <c r="FPD237" s="2"/>
      <c r="FPE237" s="2"/>
      <c r="FPF237" s="2"/>
      <c r="FPG237" s="2"/>
      <c r="FPH237" s="2"/>
      <c r="FPI237" s="2"/>
      <c r="FPJ237" s="2"/>
      <c r="FPK237" s="2"/>
      <c r="FPL237" s="2"/>
      <c r="FPM237" s="2"/>
      <c r="FPN237" s="2"/>
      <c r="FPO237" s="2"/>
      <c r="FPP237" s="2"/>
      <c r="FPQ237" s="2"/>
      <c r="FPR237" s="2"/>
      <c r="FPS237" s="2"/>
      <c r="FPT237" s="2"/>
      <c r="FPU237" s="2"/>
      <c r="FPV237" s="2"/>
      <c r="FPW237" s="2"/>
      <c r="FPX237" s="2"/>
      <c r="FPY237" s="2"/>
      <c r="FPZ237" s="2"/>
      <c r="FQA237" s="2"/>
      <c r="FQB237" s="2"/>
      <c r="FQC237" s="2"/>
      <c r="FQD237" s="2"/>
      <c r="FQE237" s="2"/>
      <c r="FQF237" s="2"/>
      <c r="FQG237" s="2"/>
      <c r="FQH237" s="2"/>
      <c r="FQI237" s="2"/>
      <c r="FQJ237" s="2"/>
      <c r="FQK237" s="2"/>
      <c r="FQL237" s="2"/>
      <c r="FQM237" s="2"/>
      <c r="FQN237" s="2"/>
      <c r="FQO237" s="2"/>
      <c r="FQP237" s="2"/>
      <c r="FQQ237" s="2"/>
      <c r="FQR237" s="2"/>
      <c r="FQS237" s="2"/>
      <c r="FQT237" s="2"/>
      <c r="FQU237" s="2"/>
      <c r="FQV237" s="2"/>
      <c r="FQW237" s="2"/>
      <c r="FQX237" s="2"/>
      <c r="FQY237" s="2"/>
      <c r="FQZ237" s="2"/>
      <c r="FRA237" s="2"/>
      <c r="FRB237" s="2"/>
      <c r="FRC237" s="2"/>
      <c r="FRD237" s="2"/>
      <c r="FRE237" s="2"/>
      <c r="FRF237" s="2"/>
      <c r="FRG237" s="2"/>
      <c r="FRH237" s="2"/>
      <c r="FRI237" s="2"/>
      <c r="FRJ237" s="2"/>
      <c r="FRK237" s="2"/>
      <c r="FRL237" s="2"/>
      <c r="FRM237" s="2"/>
      <c r="FRN237" s="2"/>
      <c r="FRO237" s="2"/>
      <c r="FRP237" s="2"/>
      <c r="FRQ237" s="2"/>
      <c r="FRR237" s="2"/>
      <c r="FRS237" s="2"/>
      <c r="FRT237" s="2"/>
      <c r="FRU237" s="2"/>
      <c r="FRV237" s="2"/>
      <c r="FRW237" s="2"/>
      <c r="FRX237" s="2"/>
      <c r="FRY237" s="2"/>
      <c r="FRZ237" s="2"/>
      <c r="FSA237" s="2"/>
      <c r="FSB237" s="2"/>
      <c r="FSC237" s="2"/>
      <c r="FSD237" s="2"/>
      <c r="FSE237" s="2"/>
      <c r="FSF237" s="2"/>
      <c r="FSG237" s="2"/>
      <c r="FSH237" s="2"/>
      <c r="FSI237" s="2"/>
      <c r="FSJ237" s="2"/>
      <c r="FSK237" s="2"/>
      <c r="FSL237" s="2"/>
      <c r="FSM237" s="2"/>
      <c r="FSN237" s="2"/>
      <c r="FSO237" s="2"/>
      <c r="FSP237" s="2"/>
      <c r="FSQ237" s="2"/>
      <c r="FSR237" s="2"/>
      <c r="FSS237" s="2"/>
      <c r="FST237" s="2"/>
      <c r="FSU237" s="2"/>
      <c r="FSV237" s="2"/>
      <c r="FSW237" s="2"/>
      <c r="FSX237" s="2"/>
      <c r="FSY237" s="2"/>
      <c r="FSZ237" s="2"/>
      <c r="FTA237" s="2"/>
      <c r="FTB237" s="2"/>
      <c r="FTC237" s="2"/>
      <c r="FTD237" s="2"/>
      <c r="FTE237" s="2"/>
      <c r="FTF237" s="2"/>
      <c r="FTG237" s="2"/>
      <c r="FTH237" s="2"/>
      <c r="FTI237" s="2"/>
      <c r="FTJ237" s="2"/>
      <c r="FTK237" s="2"/>
      <c r="FTL237" s="2"/>
      <c r="FTM237" s="2"/>
      <c r="FTN237" s="2"/>
      <c r="FTO237" s="2"/>
      <c r="FTP237" s="2"/>
      <c r="FTQ237" s="2"/>
      <c r="FTR237" s="2"/>
      <c r="FTS237" s="2"/>
      <c r="FTT237" s="2"/>
      <c r="FTU237" s="2"/>
      <c r="FTV237" s="2"/>
      <c r="FTW237" s="2"/>
      <c r="FTX237" s="2"/>
      <c r="FTY237" s="2"/>
      <c r="FTZ237" s="2"/>
      <c r="FUA237" s="2"/>
      <c r="FUB237" s="2"/>
      <c r="FUC237" s="2"/>
      <c r="FUD237" s="2"/>
      <c r="FUE237" s="2"/>
      <c r="FUF237" s="2"/>
      <c r="FUG237" s="2"/>
      <c r="FUH237" s="2"/>
      <c r="FUI237" s="2"/>
      <c r="FUJ237" s="2"/>
      <c r="FUK237" s="2"/>
      <c r="FUL237" s="2"/>
      <c r="FUM237" s="2"/>
      <c r="FUN237" s="2"/>
      <c r="FUO237" s="2"/>
      <c r="FUP237" s="2"/>
      <c r="FUQ237" s="2"/>
      <c r="FUR237" s="2"/>
      <c r="FUS237" s="2"/>
      <c r="FUT237" s="2"/>
      <c r="FUU237" s="2"/>
      <c r="FUV237" s="2"/>
      <c r="FUW237" s="2"/>
      <c r="FUX237" s="2"/>
      <c r="FUY237" s="2"/>
      <c r="FUZ237" s="2"/>
      <c r="FVA237" s="2"/>
      <c r="FVB237" s="2"/>
      <c r="FVC237" s="2"/>
      <c r="FVD237" s="2"/>
      <c r="FVE237" s="2"/>
      <c r="FVF237" s="2"/>
      <c r="FVG237" s="2"/>
      <c r="FVH237" s="2"/>
      <c r="FVI237" s="2"/>
      <c r="FVJ237" s="2"/>
      <c r="FVK237" s="2"/>
      <c r="FVL237" s="2"/>
      <c r="FVM237" s="2"/>
      <c r="FVN237" s="2"/>
      <c r="FVO237" s="2"/>
      <c r="FVP237" s="2"/>
      <c r="FVQ237" s="2"/>
      <c r="FVR237" s="2"/>
      <c r="FVS237" s="2"/>
      <c r="FVT237" s="2"/>
      <c r="FVU237" s="2"/>
      <c r="FVV237" s="2"/>
      <c r="FVW237" s="2"/>
      <c r="FVX237" s="2"/>
      <c r="FVY237" s="2"/>
      <c r="FVZ237" s="2"/>
      <c r="FWA237" s="2"/>
      <c r="FWB237" s="2"/>
      <c r="FWC237" s="2"/>
      <c r="FWD237" s="2"/>
      <c r="FWE237" s="2"/>
      <c r="FWF237" s="2"/>
      <c r="FWG237" s="2"/>
      <c r="FWH237" s="2"/>
      <c r="FWI237" s="2"/>
      <c r="FWJ237" s="2"/>
      <c r="FWK237" s="2"/>
      <c r="FWL237" s="2"/>
      <c r="FWM237" s="2"/>
      <c r="FWN237" s="2"/>
      <c r="FWO237" s="2"/>
      <c r="FWP237" s="2"/>
      <c r="FWQ237" s="2"/>
      <c r="FWR237" s="2"/>
      <c r="FWS237" s="2"/>
      <c r="FWT237" s="2"/>
      <c r="FWU237" s="2"/>
      <c r="FWV237" s="2"/>
      <c r="FWW237" s="2"/>
      <c r="FWX237" s="2"/>
      <c r="FWY237" s="2"/>
      <c r="FWZ237" s="2"/>
      <c r="FXA237" s="2"/>
      <c r="FXB237" s="2"/>
      <c r="FXC237" s="2"/>
      <c r="FXD237" s="2"/>
      <c r="FXE237" s="2"/>
      <c r="FXF237" s="2"/>
      <c r="FXG237" s="2"/>
      <c r="FXH237" s="2"/>
      <c r="FXI237" s="2"/>
      <c r="FXJ237" s="2"/>
      <c r="FXK237" s="2"/>
      <c r="FXL237" s="2"/>
      <c r="FXM237" s="2"/>
      <c r="FXN237" s="2"/>
      <c r="FXO237" s="2"/>
      <c r="FXP237" s="2"/>
      <c r="FXQ237" s="2"/>
      <c r="FXR237" s="2"/>
      <c r="FXS237" s="2"/>
      <c r="FXT237" s="2"/>
      <c r="FXU237" s="2"/>
      <c r="FXV237" s="2"/>
      <c r="FXW237" s="2"/>
      <c r="FXX237" s="2"/>
      <c r="FXY237" s="2"/>
      <c r="FXZ237" s="2"/>
      <c r="FYA237" s="2"/>
      <c r="FYB237" s="2"/>
      <c r="FYC237" s="2"/>
      <c r="FYD237" s="2"/>
      <c r="FYE237" s="2"/>
      <c r="FYF237" s="2"/>
      <c r="FYG237" s="2"/>
      <c r="FYH237" s="2"/>
      <c r="FYI237" s="2"/>
      <c r="FYJ237" s="2"/>
      <c r="FYK237" s="2"/>
      <c r="FYL237" s="2"/>
      <c r="FYM237" s="2"/>
      <c r="FYN237" s="2"/>
      <c r="FYO237" s="2"/>
      <c r="FYP237" s="2"/>
      <c r="FYQ237" s="2"/>
      <c r="FYR237" s="2"/>
      <c r="FYS237" s="2"/>
      <c r="FYT237" s="2"/>
      <c r="FYU237" s="2"/>
      <c r="FYV237" s="2"/>
      <c r="FYW237" s="2"/>
      <c r="FYX237" s="2"/>
      <c r="FYY237" s="2"/>
      <c r="FYZ237" s="2"/>
      <c r="FZA237" s="2"/>
      <c r="FZB237" s="2"/>
      <c r="FZC237" s="2"/>
      <c r="FZD237" s="2"/>
      <c r="FZE237" s="2"/>
      <c r="FZF237" s="2"/>
      <c r="FZG237" s="2"/>
      <c r="FZH237" s="2"/>
      <c r="FZI237" s="2"/>
      <c r="FZJ237" s="2"/>
      <c r="FZK237" s="2"/>
      <c r="FZL237" s="2"/>
      <c r="FZM237" s="2"/>
      <c r="FZN237" s="2"/>
      <c r="FZO237" s="2"/>
      <c r="FZP237" s="2"/>
      <c r="FZQ237" s="2"/>
      <c r="FZR237" s="2"/>
      <c r="FZS237" s="2"/>
      <c r="FZT237" s="2"/>
      <c r="FZU237" s="2"/>
      <c r="FZV237" s="2"/>
      <c r="FZW237" s="2"/>
      <c r="FZX237" s="2"/>
      <c r="FZY237" s="2"/>
      <c r="FZZ237" s="2"/>
      <c r="GAA237" s="2"/>
      <c r="GAB237" s="2"/>
      <c r="GAC237" s="2"/>
      <c r="GAD237" s="2"/>
      <c r="GAE237" s="2"/>
      <c r="GAF237" s="2"/>
      <c r="GAG237" s="2"/>
      <c r="GAH237" s="2"/>
      <c r="GAI237" s="2"/>
      <c r="GAJ237" s="2"/>
      <c r="GAK237" s="2"/>
      <c r="GAL237" s="2"/>
      <c r="GAM237" s="2"/>
      <c r="GAN237" s="2"/>
      <c r="GAO237" s="2"/>
      <c r="GAP237" s="2"/>
      <c r="GAQ237" s="2"/>
      <c r="GAR237" s="2"/>
      <c r="GAS237" s="2"/>
      <c r="GAT237" s="2"/>
      <c r="GAU237" s="2"/>
      <c r="GAV237" s="2"/>
      <c r="GAW237" s="2"/>
      <c r="GAX237" s="2"/>
      <c r="GAY237" s="2"/>
      <c r="GAZ237" s="2"/>
      <c r="GBA237" s="2"/>
      <c r="GBB237" s="2"/>
      <c r="GBC237" s="2"/>
      <c r="GBD237" s="2"/>
      <c r="GBE237" s="2"/>
      <c r="GBF237" s="2"/>
      <c r="GBG237" s="2"/>
      <c r="GBH237" s="2"/>
      <c r="GBI237" s="2"/>
      <c r="GBJ237" s="2"/>
      <c r="GBK237" s="2"/>
      <c r="GBL237" s="2"/>
      <c r="GBM237" s="2"/>
      <c r="GBN237" s="2"/>
      <c r="GBO237" s="2"/>
      <c r="GBP237" s="2"/>
      <c r="GBQ237" s="2"/>
      <c r="GBR237" s="2"/>
      <c r="GBS237" s="2"/>
      <c r="GBT237" s="2"/>
      <c r="GBU237" s="2"/>
      <c r="GBV237" s="2"/>
      <c r="GBW237" s="2"/>
      <c r="GBX237" s="2"/>
      <c r="GBY237" s="2"/>
      <c r="GBZ237" s="2"/>
      <c r="GCA237" s="2"/>
      <c r="GCB237" s="2"/>
      <c r="GCC237" s="2"/>
      <c r="GCD237" s="2"/>
      <c r="GCE237" s="2"/>
      <c r="GCF237" s="2"/>
      <c r="GCG237" s="2"/>
      <c r="GCH237" s="2"/>
      <c r="GCI237" s="2"/>
      <c r="GCJ237" s="2"/>
      <c r="GCK237" s="2"/>
      <c r="GCL237" s="2"/>
      <c r="GCM237" s="2"/>
      <c r="GCN237" s="2"/>
      <c r="GCO237" s="2"/>
      <c r="GCP237" s="2"/>
      <c r="GCQ237" s="2"/>
      <c r="GCR237" s="2"/>
      <c r="GCS237" s="2"/>
      <c r="GCT237" s="2"/>
      <c r="GCU237" s="2"/>
      <c r="GCV237" s="2"/>
      <c r="GCW237" s="2"/>
      <c r="GCX237" s="2"/>
      <c r="GCY237" s="2"/>
      <c r="GCZ237" s="2"/>
      <c r="GDA237" s="2"/>
      <c r="GDB237" s="2"/>
      <c r="GDC237" s="2"/>
      <c r="GDD237" s="2"/>
      <c r="GDE237" s="2"/>
      <c r="GDF237" s="2"/>
      <c r="GDG237" s="2"/>
      <c r="GDH237" s="2"/>
      <c r="GDI237" s="2"/>
      <c r="GDJ237" s="2"/>
      <c r="GDK237" s="2"/>
      <c r="GDL237" s="2"/>
      <c r="GDM237" s="2"/>
      <c r="GDN237" s="2"/>
      <c r="GDO237" s="2"/>
      <c r="GDP237" s="2"/>
      <c r="GDQ237" s="2"/>
      <c r="GDR237" s="2"/>
      <c r="GDS237" s="2"/>
      <c r="GDT237" s="2"/>
      <c r="GDU237" s="2"/>
      <c r="GDV237" s="2"/>
      <c r="GDW237" s="2"/>
      <c r="GDX237" s="2"/>
      <c r="GDY237" s="2"/>
      <c r="GDZ237" s="2"/>
      <c r="GEA237" s="2"/>
      <c r="GEB237" s="2"/>
      <c r="GEC237" s="2"/>
      <c r="GED237" s="2"/>
      <c r="GEE237" s="2"/>
      <c r="GEF237" s="2"/>
      <c r="GEG237" s="2"/>
      <c r="GEH237" s="2"/>
      <c r="GEI237" s="2"/>
      <c r="GEJ237" s="2"/>
      <c r="GEK237" s="2"/>
      <c r="GEL237" s="2"/>
      <c r="GEM237" s="2"/>
      <c r="GEN237" s="2"/>
      <c r="GEO237" s="2"/>
      <c r="GEP237" s="2"/>
      <c r="GEQ237" s="2"/>
      <c r="GER237" s="2"/>
      <c r="GES237" s="2"/>
      <c r="GET237" s="2"/>
      <c r="GEU237" s="2"/>
      <c r="GEV237" s="2"/>
      <c r="GEW237" s="2"/>
      <c r="GEX237" s="2"/>
      <c r="GEY237" s="2"/>
      <c r="GEZ237" s="2"/>
      <c r="GFA237" s="2"/>
      <c r="GFB237" s="2"/>
      <c r="GFC237" s="2"/>
      <c r="GFD237" s="2"/>
      <c r="GFE237" s="2"/>
      <c r="GFF237" s="2"/>
      <c r="GFG237" s="2"/>
      <c r="GFH237" s="2"/>
      <c r="GFI237" s="2"/>
      <c r="GFJ237" s="2"/>
      <c r="GFK237" s="2"/>
      <c r="GFL237" s="2"/>
      <c r="GFM237" s="2"/>
      <c r="GFN237" s="2"/>
      <c r="GFO237" s="2"/>
      <c r="GFP237" s="2"/>
      <c r="GFQ237" s="2"/>
      <c r="GFR237" s="2"/>
      <c r="GFS237" s="2"/>
      <c r="GFT237" s="2"/>
      <c r="GFU237" s="2"/>
      <c r="GFV237" s="2"/>
      <c r="GFW237" s="2"/>
      <c r="GFX237" s="2"/>
      <c r="GFY237" s="2"/>
      <c r="GFZ237" s="2"/>
      <c r="GGA237" s="2"/>
      <c r="GGB237" s="2"/>
      <c r="GGC237" s="2"/>
      <c r="GGD237" s="2"/>
      <c r="GGE237" s="2"/>
      <c r="GGF237" s="2"/>
      <c r="GGG237" s="2"/>
      <c r="GGH237" s="2"/>
      <c r="GGI237" s="2"/>
      <c r="GGJ237" s="2"/>
      <c r="GGK237" s="2"/>
      <c r="GGL237" s="2"/>
      <c r="GGM237" s="2"/>
      <c r="GGN237" s="2"/>
      <c r="GGO237" s="2"/>
      <c r="GGP237" s="2"/>
      <c r="GGQ237" s="2"/>
      <c r="GGR237" s="2"/>
      <c r="GGS237" s="2"/>
      <c r="GGT237" s="2"/>
      <c r="GGU237" s="2"/>
      <c r="GGV237" s="2"/>
      <c r="GGW237" s="2"/>
      <c r="GGX237" s="2"/>
      <c r="GGY237" s="2"/>
      <c r="GGZ237" s="2"/>
      <c r="GHA237" s="2"/>
      <c r="GHB237" s="2"/>
      <c r="GHC237" s="2"/>
      <c r="GHD237" s="2"/>
      <c r="GHE237" s="2"/>
      <c r="GHF237" s="2"/>
      <c r="GHG237" s="2"/>
      <c r="GHH237" s="2"/>
      <c r="GHI237" s="2"/>
      <c r="GHJ237" s="2"/>
      <c r="GHK237" s="2"/>
      <c r="GHL237" s="2"/>
      <c r="GHM237" s="2"/>
      <c r="GHN237" s="2"/>
      <c r="GHO237" s="2"/>
      <c r="GHP237" s="2"/>
      <c r="GHQ237" s="2"/>
      <c r="GHR237" s="2"/>
      <c r="GHS237" s="2"/>
      <c r="GHT237" s="2"/>
      <c r="GHU237" s="2"/>
      <c r="GHV237" s="2"/>
      <c r="GHW237" s="2"/>
      <c r="GHX237" s="2"/>
      <c r="GHY237" s="2"/>
      <c r="GHZ237" s="2"/>
      <c r="GIA237" s="2"/>
      <c r="GIB237" s="2"/>
      <c r="GIC237" s="2"/>
      <c r="GID237" s="2"/>
      <c r="GIE237" s="2"/>
      <c r="GIF237" s="2"/>
      <c r="GIG237" s="2"/>
      <c r="GIH237" s="2"/>
      <c r="GII237" s="2"/>
      <c r="GIJ237" s="2"/>
      <c r="GIK237" s="2"/>
      <c r="GIL237" s="2"/>
      <c r="GIM237" s="2"/>
      <c r="GIN237" s="2"/>
      <c r="GIO237" s="2"/>
      <c r="GIP237" s="2"/>
      <c r="GIQ237" s="2"/>
      <c r="GIR237" s="2"/>
      <c r="GIS237" s="2"/>
      <c r="GIT237" s="2"/>
      <c r="GIU237" s="2"/>
      <c r="GIV237" s="2"/>
      <c r="GIW237" s="2"/>
      <c r="GIX237" s="2"/>
      <c r="GIY237" s="2"/>
      <c r="GIZ237" s="2"/>
      <c r="GJA237" s="2"/>
      <c r="GJB237" s="2"/>
      <c r="GJC237" s="2"/>
      <c r="GJD237" s="2"/>
      <c r="GJE237" s="2"/>
      <c r="GJF237" s="2"/>
      <c r="GJG237" s="2"/>
      <c r="GJH237" s="2"/>
      <c r="GJI237" s="2"/>
      <c r="GJJ237" s="2"/>
      <c r="GJK237" s="2"/>
      <c r="GJL237" s="2"/>
      <c r="GJM237" s="2"/>
      <c r="GJN237" s="2"/>
      <c r="GJO237" s="2"/>
      <c r="GJP237" s="2"/>
      <c r="GJQ237" s="2"/>
      <c r="GJR237" s="2"/>
      <c r="GJS237" s="2"/>
      <c r="GJT237" s="2"/>
      <c r="GJU237" s="2"/>
      <c r="GJV237" s="2"/>
      <c r="GJW237" s="2"/>
      <c r="GJX237" s="2"/>
      <c r="GJY237" s="2"/>
      <c r="GJZ237" s="2"/>
      <c r="GKA237" s="2"/>
      <c r="GKB237" s="2"/>
      <c r="GKC237" s="2"/>
      <c r="GKD237" s="2"/>
      <c r="GKE237" s="2"/>
      <c r="GKF237" s="2"/>
      <c r="GKG237" s="2"/>
      <c r="GKH237" s="2"/>
      <c r="GKI237" s="2"/>
      <c r="GKJ237" s="2"/>
      <c r="GKK237" s="2"/>
      <c r="GKL237" s="2"/>
      <c r="GKM237" s="2"/>
      <c r="GKN237" s="2"/>
      <c r="GKO237" s="2"/>
      <c r="GKP237" s="2"/>
      <c r="GKQ237" s="2"/>
      <c r="GKR237" s="2"/>
      <c r="GKS237" s="2"/>
      <c r="GKT237" s="2"/>
      <c r="GKU237" s="2"/>
      <c r="GKV237" s="2"/>
      <c r="GKW237" s="2"/>
      <c r="GKX237" s="2"/>
      <c r="GKY237" s="2"/>
      <c r="GKZ237" s="2"/>
      <c r="GLA237" s="2"/>
      <c r="GLB237" s="2"/>
      <c r="GLC237" s="2"/>
      <c r="GLD237" s="2"/>
      <c r="GLE237" s="2"/>
      <c r="GLF237" s="2"/>
      <c r="GLG237" s="2"/>
      <c r="GLH237" s="2"/>
      <c r="GLI237" s="2"/>
      <c r="GLJ237" s="2"/>
      <c r="GLK237" s="2"/>
      <c r="GLL237" s="2"/>
      <c r="GLM237" s="2"/>
      <c r="GLN237" s="2"/>
      <c r="GLO237" s="2"/>
      <c r="GLP237" s="2"/>
      <c r="GLQ237" s="2"/>
      <c r="GLR237" s="2"/>
      <c r="GLS237" s="2"/>
      <c r="GLT237" s="2"/>
      <c r="GLU237" s="2"/>
      <c r="GLV237" s="2"/>
      <c r="GLW237" s="2"/>
      <c r="GLX237" s="2"/>
      <c r="GLY237" s="2"/>
      <c r="GLZ237" s="2"/>
      <c r="GMA237" s="2"/>
      <c r="GMB237" s="2"/>
      <c r="GMC237" s="2"/>
      <c r="GMD237" s="2"/>
      <c r="GME237" s="2"/>
      <c r="GMF237" s="2"/>
      <c r="GMG237" s="2"/>
      <c r="GMH237" s="2"/>
      <c r="GMI237" s="2"/>
      <c r="GMJ237" s="2"/>
      <c r="GMK237" s="2"/>
      <c r="GML237" s="2"/>
      <c r="GMM237" s="2"/>
      <c r="GMN237" s="2"/>
      <c r="GMO237" s="2"/>
      <c r="GMP237" s="2"/>
      <c r="GMQ237" s="2"/>
      <c r="GMR237" s="2"/>
      <c r="GMS237" s="2"/>
      <c r="GMT237" s="2"/>
      <c r="GMU237" s="2"/>
      <c r="GMV237" s="2"/>
      <c r="GMW237" s="2"/>
      <c r="GMX237" s="2"/>
      <c r="GMY237" s="2"/>
      <c r="GMZ237" s="2"/>
      <c r="GNA237" s="2"/>
      <c r="GNB237" s="2"/>
      <c r="GNC237" s="2"/>
      <c r="GND237" s="2"/>
      <c r="GNE237" s="2"/>
      <c r="GNF237" s="2"/>
      <c r="GNG237" s="2"/>
      <c r="GNH237" s="2"/>
      <c r="GNI237" s="2"/>
      <c r="GNJ237" s="2"/>
      <c r="GNK237" s="2"/>
      <c r="GNL237" s="2"/>
      <c r="GNM237" s="2"/>
      <c r="GNN237" s="2"/>
      <c r="GNO237" s="2"/>
      <c r="GNP237" s="2"/>
      <c r="GNQ237" s="2"/>
      <c r="GNR237" s="2"/>
      <c r="GNS237" s="2"/>
      <c r="GNT237" s="2"/>
      <c r="GNU237" s="2"/>
      <c r="GNV237" s="2"/>
      <c r="GNW237" s="2"/>
      <c r="GNX237" s="2"/>
      <c r="GNY237" s="2"/>
      <c r="GNZ237" s="2"/>
      <c r="GOA237" s="2"/>
      <c r="GOB237" s="2"/>
      <c r="GOC237" s="2"/>
      <c r="GOD237" s="2"/>
      <c r="GOE237" s="2"/>
      <c r="GOF237" s="2"/>
      <c r="GOG237" s="2"/>
      <c r="GOH237" s="2"/>
      <c r="GOI237" s="2"/>
      <c r="GOJ237" s="2"/>
      <c r="GOK237" s="2"/>
      <c r="GOL237" s="2"/>
      <c r="GOM237" s="2"/>
      <c r="GON237" s="2"/>
      <c r="GOO237" s="2"/>
      <c r="GOP237" s="2"/>
      <c r="GOQ237" s="2"/>
      <c r="GOR237" s="2"/>
      <c r="GOS237" s="2"/>
      <c r="GOT237" s="2"/>
      <c r="GOU237" s="2"/>
      <c r="GOV237" s="2"/>
      <c r="GOW237" s="2"/>
      <c r="GOX237" s="2"/>
      <c r="GOY237" s="2"/>
      <c r="GOZ237" s="2"/>
      <c r="GPA237" s="2"/>
      <c r="GPB237" s="2"/>
      <c r="GPC237" s="2"/>
      <c r="GPD237" s="2"/>
      <c r="GPE237" s="2"/>
      <c r="GPF237" s="2"/>
      <c r="GPG237" s="2"/>
      <c r="GPH237" s="2"/>
      <c r="GPI237" s="2"/>
      <c r="GPJ237" s="2"/>
      <c r="GPK237" s="2"/>
      <c r="GPL237" s="2"/>
      <c r="GPM237" s="2"/>
      <c r="GPN237" s="2"/>
      <c r="GPO237" s="2"/>
      <c r="GPP237" s="2"/>
      <c r="GPQ237" s="2"/>
      <c r="GPR237" s="2"/>
      <c r="GPS237" s="2"/>
      <c r="GPT237" s="2"/>
      <c r="GPU237" s="2"/>
      <c r="GPV237" s="2"/>
      <c r="GPW237" s="2"/>
      <c r="GPX237" s="2"/>
      <c r="GPY237" s="2"/>
      <c r="GPZ237" s="2"/>
      <c r="GQA237" s="2"/>
      <c r="GQB237" s="2"/>
      <c r="GQC237" s="2"/>
      <c r="GQD237" s="2"/>
      <c r="GQE237" s="2"/>
      <c r="GQF237" s="2"/>
      <c r="GQG237" s="2"/>
      <c r="GQH237" s="2"/>
      <c r="GQI237" s="2"/>
      <c r="GQJ237" s="2"/>
      <c r="GQK237" s="2"/>
      <c r="GQL237" s="2"/>
      <c r="GQM237" s="2"/>
      <c r="GQN237" s="2"/>
      <c r="GQO237" s="2"/>
      <c r="GQP237" s="2"/>
      <c r="GQQ237" s="2"/>
      <c r="GQR237" s="2"/>
      <c r="GQS237" s="2"/>
      <c r="GQT237" s="2"/>
      <c r="GQU237" s="2"/>
      <c r="GQV237" s="2"/>
      <c r="GQW237" s="2"/>
      <c r="GQX237" s="2"/>
      <c r="GQY237" s="2"/>
      <c r="GQZ237" s="2"/>
      <c r="GRA237" s="2"/>
      <c r="GRB237" s="2"/>
      <c r="GRC237" s="2"/>
      <c r="GRD237" s="2"/>
      <c r="GRE237" s="2"/>
      <c r="GRF237" s="2"/>
      <c r="GRG237" s="2"/>
      <c r="GRH237" s="2"/>
      <c r="GRI237" s="2"/>
      <c r="GRJ237" s="2"/>
      <c r="GRK237" s="2"/>
      <c r="GRL237" s="2"/>
      <c r="GRM237" s="2"/>
      <c r="GRN237" s="2"/>
      <c r="GRO237" s="2"/>
      <c r="GRP237" s="2"/>
      <c r="GRQ237" s="2"/>
      <c r="GRR237" s="2"/>
      <c r="GRS237" s="2"/>
      <c r="GRT237" s="2"/>
      <c r="GRU237" s="2"/>
      <c r="GRV237" s="2"/>
      <c r="GRW237" s="2"/>
      <c r="GRX237" s="2"/>
      <c r="GRY237" s="2"/>
      <c r="GRZ237" s="2"/>
      <c r="GSA237" s="2"/>
      <c r="GSB237" s="2"/>
      <c r="GSC237" s="2"/>
      <c r="GSD237" s="2"/>
      <c r="GSE237" s="2"/>
      <c r="GSF237" s="2"/>
      <c r="GSG237" s="2"/>
      <c r="GSH237" s="2"/>
      <c r="GSI237" s="2"/>
      <c r="GSJ237" s="2"/>
      <c r="GSK237" s="2"/>
      <c r="GSL237" s="2"/>
      <c r="GSM237" s="2"/>
      <c r="GSN237" s="2"/>
      <c r="GSO237" s="2"/>
      <c r="GSP237" s="2"/>
      <c r="GSQ237" s="2"/>
      <c r="GSR237" s="2"/>
      <c r="GSS237" s="2"/>
      <c r="GST237" s="2"/>
      <c r="GSU237" s="2"/>
      <c r="GSV237" s="2"/>
      <c r="GSW237" s="2"/>
      <c r="GSX237" s="2"/>
      <c r="GSY237" s="2"/>
      <c r="GSZ237" s="2"/>
      <c r="GTA237" s="2"/>
      <c r="GTB237" s="2"/>
      <c r="GTC237" s="2"/>
      <c r="GTD237" s="2"/>
      <c r="GTE237" s="2"/>
      <c r="GTF237" s="2"/>
      <c r="GTG237" s="2"/>
      <c r="GTH237" s="2"/>
      <c r="GTI237" s="2"/>
      <c r="GTJ237" s="2"/>
      <c r="GTK237" s="2"/>
      <c r="GTL237" s="2"/>
      <c r="GTM237" s="2"/>
      <c r="GTN237" s="2"/>
      <c r="GTO237" s="2"/>
      <c r="GTP237" s="2"/>
      <c r="GTQ237" s="2"/>
      <c r="GTR237" s="2"/>
      <c r="GTS237" s="2"/>
      <c r="GTT237" s="2"/>
      <c r="GTU237" s="2"/>
      <c r="GTV237" s="2"/>
      <c r="GTW237" s="2"/>
      <c r="GTX237" s="2"/>
      <c r="GTY237" s="2"/>
      <c r="GTZ237" s="2"/>
      <c r="GUA237" s="2"/>
      <c r="GUB237" s="2"/>
      <c r="GUC237" s="2"/>
      <c r="GUD237" s="2"/>
      <c r="GUE237" s="2"/>
      <c r="GUF237" s="2"/>
      <c r="GUG237" s="2"/>
      <c r="GUH237" s="2"/>
      <c r="GUI237" s="2"/>
      <c r="GUJ237" s="2"/>
      <c r="GUK237" s="2"/>
      <c r="GUL237" s="2"/>
      <c r="GUM237" s="2"/>
      <c r="GUN237" s="2"/>
      <c r="GUO237" s="2"/>
      <c r="GUP237" s="2"/>
      <c r="GUQ237" s="2"/>
      <c r="GUR237" s="2"/>
      <c r="GUS237" s="2"/>
      <c r="GUT237" s="2"/>
      <c r="GUU237" s="2"/>
      <c r="GUV237" s="2"/>
      <c r="GUW237" s="2"/>
      <c r="GUX237" s="2"/>
      <c r="GUY237" s="2"/>
      <c r="GUZ237" s="2"/>
      <c r="GVA237" s="2"/>
      <c r="GVB237" s="2"/>
      <c r="GVC237" s="2"/>
      <c r="GVD237" s="2"/>
      <c r="GVE237" s="2"/>
      <c r="GVF237" s="2"/>
      <c r="GVG237" s="2"/>
      <c r="GVH237" s="2"/>
      <c r="GVI237" s="2"/>
      <c r="GVJ237" s="2"/>
      <c r="GVK237" s="2"/>
      <c r="GVL237" s="2"/>
      <c r="GVM237" s="2"/>
      <c r="GVN237" s="2"/>
      <c r="GVO237" s="2"/>
      <c r="GVP237" s="2"/>
      <c r="GVQ237" s="2"/>
      <c r="GVR237" s="2"/>
      <c r="GVS237" s="2"/>
      <c r="GVT237" s="2"/>
      <c r="GVU237" s="2"/>
      <c r="GVV237" s="2"/>
      <c r="GVW237" s="2"/>
      <c r="GVX237" s="2"/>
      <c r="GVY237" s="2"/>
      <c r="GVZ237" s="2"/>
      <c r="GWA237" s="2"/>
      <c r="GWB237" s="2"/>
      <c r="GWC237" s="2"/>
      <c r="GWD237" s="2"/>
      <c r="GWE237" s="2"/>
      <c r="GWF237" s="2"/>
      <c r="GWG237" s="2"/>
      <c r="GWH237" s="2"/>
      <c r="GWI237" s="2"/>
      <c r="GWJ237" s="2"/>
      <c r="GWK237" s="2"/>
      <c r="GWL237" s="2"/>
      <c r="GWM237" s="2"/>
      <c r="GWN237" s="2"/>
      <c r="GWO237" s="2"/>
      <c r="GWP237" s="2"/>
      <c r="GWQ237" s="2"/>
      <c r="GWR237" s="2"/>
      <c r="GWS237" s="2"/>
      <c r="GWT237" s="2"/>
      <c r="GWU237" s="2"/>
      <c r="GWV237" s="2"/>
      <c r="GWW237" s="2"/>
      <c r="GWX237" s="2"/>
      <c r="GWY237" s="2"/>
      <c r="GWZ237" s="2"/>
      <c r="GXA237" s="2"/>
      <c r="GXB237" s="2"/>
      <c r="GXC237" s="2"/>
      <c r="GXD237" s="2"/>
      <c r="GXE237" s="2"/>
      <c r="GXF237" s="2"/>
      <c r="GXG237" s="2"/>
      <c r="GXH237" s="2"/>
      <c r="GXI237" s="2"/>
      <c r="GXJ237" s="2"/>
      <c r="GXK237" s="2"/>
      <c r="GXL237" s="2"/>
      <c r="GXM237" s="2"/>
      <c r="GXN237" s="2"/>
      <c r="GXO237" s="2"/>
      <c r="GXP237" s="2"/>
      <c r="GXQ237" s="2"/>
      <c r="GXR237" s="2"/>
      <c r="GXS237" s="2"/>
      <c r="GXT237" s="2"/>
      <c r="GXU237" s="2"/>
      <c r="GXV237" s="2"/>
      <c r="GXW237" s="2"/>
      <c r="GXX237" s="2"/>
      <c r="GXY237" s="2"/>
      <c r="GXZ237" s="2"/>
      <c r="GYA237" s="2"/>
      <c r="GYB237" s="2"/>
      <c r="GYC237" s="2"/>
      <c r="GYD237" s="2"/>
      <c r="GYE237" s="2"/>
      <c r="GYF237" s="2"/>
      <c r="GYG237" s="2"/>
      <c r="GYH237" s="2"/>
      <c r="GYI237" s="2"/>
      <c r="GYJ237" s="2"/>
      <c r="GYK237" s="2"/>
      <c r="GYL237" s="2"/>
      <c r="GYM237" s="2"/>
      <c r="GYN237" s="2"/>
      <c r="GYO237" s="2"/>
      <c r="GYP237" s="2"/>
      <c r="GYQ237" s="2"/>
      <c r="GYR237" s="2"/>
      <c r="GYS237" s="2"/>
      <c r="GYT237" s="2"/>
      <c r="GYU237" s="2"/>
      <c r="GYV237" s="2"/>
      <c r="GYW237" s="2"/>
      <c r="GYX237" s="2"/>
      <c r="GYY237" s="2"/>
      <c r="GYZ237" s="2"/>
      <c r="GZA237" s="2"/>
      <c r="GZB237" s="2"/>
      <c r="GZC237" s="2"/>
      <c r="GZD237" s="2"/>
      <c r="GZE237" s="2"/>
      <c r="GZF237" s="2"/>
      <c r="GZG237" s="2"/>
      <c r="GZH237" s="2"/>
      <c r="GZI237" s="2"/>
      <c r="GZJ237" s="2"/>
      <c r="GZK237" s="2"/>
      <c r="GZL237" s="2"/>
      <c r="GZM237" s="2"/>
      <c r="GZN237" s="2"/>
      <c r="GZO237" s="2"/>
      <c r="GZP237" s="2"/>
      <c r="GZQ237" s="2"/>
      <c r="GZR237" s="2"/>
      <c r="GZS237" s="2"/>
      <c r="GZT237" s="2"/>
      <c r="GZU237" s="2"/>
      <c r="GZV237" s="2"/>
      <c r="GZW237" s="2"/>
      <c r="GZX237" s="2"/>
      <c r="GZY237" s="2"/>
      <c r="GZZ237" s="2"/>
      <c r="HAA237" s="2"/>
      <c r="HAB237" s="2"/>
      <c r="HAC237" s="2"/>
      <c r="HAD237" s="2"/>
      <c r="HAE237" s="2"/>
      <c r="HAF237" s="2"/>
      <c r="HAG237" s="2"/>
      <c r="HAH237" s="2"/>
      <c r="HAI237" s="2"/>
      <c r="HAJ237" s="2"/>
      <c r="HAK237" s="2"/>
      <c r="HAL237" s="2"/>
      <c r="HAM237" s="2"/>
      <c r="HAN237" s="2"/>
      <c r="HAO237" s="2"/>
      <c r="HAP237" s="2"/>
      <c r="HAQ237" s="2"/>
      <c r="HAR237" s="2"/>
      <c r="HAS237" s="2"/>
      <c r="HAT237" s="2"/>
      <c r="HAU237" s="2"/>
      <c r="HAV237" s="2"/>
      <c r="HAW237" s="2"/>
      <c r="HAX237" s="2"/>
      <c r="HAY237" s="2"/>
      <c r="HAZ237" s="2"/>
      <c r="HBA237" s="2"/>
      <c r="HBB237" s="2"/>
      <c r="HBC237" s="2"/>
      <c r="HBD237" s="2"/>
      <c r="HBE237" s="2"/>
      <c r="HBF237" s="2"/>
      <c r="HBG237" s="2"/>
      <c r="HBH237" s="2"/>
      <c r="HBI237" s="2"/>
      <c r="HBJ237" s="2"/>
      <c r="HBK237" s="2"/>
      <c r="HBL237" s="2"/>
      <c r="HBM237" s="2"/>
      <c r="HBN237" s="2"/>
      <c r="HBO237" s="2"/>
      <c r="HBP237" s="2"/>
      <c r="HBQ237" s="2"/>
      <c r="HBR237" s="2"/>
      <c r="HBS237" s="2"/>
      <c r="HBT237" s="2"/>
      <c r="HBU237" s="2"/>
      <c r="HBV237" s="2"/>
      <c r="HBW237" s="2"/>
      <c r="HBX237" s="2"/>
      <c r="HBY237" s="2"/>
      <c r="HBZ237" s="2"/>
      <c r="HCA237" s="2"/>
      <c r="HCB237" s="2"/>
      <c r="HCC237" s="2"/>
      <c r="HCD237" s="2"/>
      <c r="HCE237" s="2"/>
      <c r="HCF237" s="2"/>
      <c r="HCG237" s="2"/>
      <c r="HCH237" s="2"/>
      <c r="HCI237" s="2"/>
      <c r="HCJ237" s="2"/>
      <c r="HCK237" s="2"/>
      <c r="HCL237" s="2"/>
      <c r="HCM237" s="2"/>
      <c r="HCN237" s="2"/>
      <c r="HCO237" s="2"/>
      <c r="HCP237" s="2"/>
      <c r="HCQ237" s="2"/>
      <c r="HCR237" s="2"/>
      <c r="HCS237" s="2"/>
      <c r="HCT237" s="2"/>
      <c r="HCU237" s="2"/>
      <c r="HCV237" s="2"/>
      <c r="HCW237" s="2"/>
      <c r="HCX237" s="2"/>
      <c r="HCY237" s="2"/>
      <c r="HCZ237" s="2"/>
      <c r="HDA237" s="2"/>
      <c r="HDB237" s="2"/>
      <c r="HDC237" s="2"/>
      <c r="HDD237" s="2"/>
      <c r="HDE237" s="2"/>
      <c r="HDF237" s="2"/>
      <c r="HDG237" s="2"/>
      <c r="HDH237" s="2"/>
      <c r="HDI237" s="2"/>
      <c r="HDJ237" s="2"/>
      <c r="HDK237" s="2"/>
      <c r="HDL237" s="2"/>
      <c r="HDM237" s="2"/>
      <c r="HDN237" s="2"/>
      <c r="HDO237" s="2"/>
      <c r="HDP237" s="2"/>
      <c r="HDQ237" s="2"/>
      <c r="HDR237" s="2"/>
      <c r="HDS237" s="2"/>
      <c r="HDT237" s="2"/>
      <c r="HDU237" s="2"/>
      <c r="HDV237" s="2"/>
      <c r="HDW237" s="2"/>
      <c r="HDX237" s="2"/>
      <c r="HDY237" s="2"/>
      <c r="HDZ237" s="2"/>
      <c r="HEA237" s="2"/>
      <c r="HEB237" s="2"/>
      <c r="HEC237" s="2"/>
      <c r="HED237" s="2"/>
      <c r="HEE237" s="2"/>
      <c r="HEF237" s="2"/>
      <c r="HEG237" s="2"/>
      <c r="HEH237" s="2"/>
      <c r="HEI237" s="2"/>
      <c r="HEJ237" s="2"/>
      <c r="HEK237" s="2"/>
      <c r="HEL237" s="2"/>
      <c r="HEM237" s="2"/>
      <c r="HEN237" s="2"/>
      <c r="HEO237" s="2"/>
      <c r="HEP237" s="2"/>
      <c r="HEQ237" s="2"/>
      <c r="HER237" s="2"/>
      <c r="HES237" s="2"/>
      <c r="HET237" s="2"/>
      <c r="HEU237" s="2"/>
      <c r="HEV237" s="2"/>
      <c r="HEW237" s="2"/>
      <c r="HEX237" s="2"/>
      <c r="HEY237" s="2"/>
      <c r="HEZ237" s="2"/>
      <c r="HFA237" s="2"/>
      <c r="HFB237" s="2"/>
      <c r="HFC237" s="2"/>
      <c r="HFD237" s="2"/>
      <c r="HFE237" s="2"/>
      <c r="HFF237" s="2"/>
      <c r="HFG237" s="2"/>
      <c r="HFH237" s="2"/>
      <c r="HFI237" s="2"/>
      <c r="HFJ237" s="2"/>
      <c r="HFK237" s="2"/>
      <c r="HFL237" s="2"/>
      <c r="HFM237" s="2"/>
      <c r="HFN237" s="2"/>
      <c r="HFO237" s="2"/>
      <c r="HFP237" s="2"/>
      <c r="HFQ237" s="2"/>
      <c r="HFR237" s="2"/>
      <c r="HFS237" s="2"/>
      <c r="HFT237" s="2"/>
      <c r="HFU237" s="2"/>
      <c r="HFV237" s="2"/>
      <c r="HFW237" s="2"/>
      <c r="HFX237" s="2"/>
      <c r="HFY237" s="2"/>
      <c r="HFZ237" s="2"/>
      <c r="HGA237" s="2"/>
      <c r="HGB237" s="2"/>
      <c r="HGC237" s="2"/>
      <c r="HGD237" s="2"/>
      <c r="HGE237" s="2"/>
      <c r="HGF237" s="2"/>
      <c r="HGG237" s="2"/>
      <c r="HGH237" s="2"/>
      <c r="HGI237" s="2"/>
      <c r="HGJ237" s="2"/>
      <c r="HGK237" s="2"/>
      <c r="HGL237" s="2"/>
      <c r="HGM237" s="2"/>
      <c r="HGN237" s="2"/>
      <c r="HGO237" s="2"/>
      <c r="HGP237" s="2"/>
      <c r="HGQ237" s="2"/>
      <c r="HGR237" s="2"/>
      <c r="HGS237" s="2"/>
      <c r="HGT237" s="2"/>
      <c r="HGU237" s="2"/>
      <c r="HGV237" s="2"/>
      <c r="HGW237" s="2"/>
      <c r="HGX237" s="2"/>
      <c r="HGY237" s="2"/>
      <c r="HGZ237" s="2"/>
      <c r="HHA237" s="2"/>
      <c r="HHB237" s="2"/>
      <c r="HHC237" s="2"/>
      <c r="HHD237" s="2"/>
      <c r="HHE237" s="2"/>
      <c r="HHF237" s="2"/>
      <c r="HHG237" s="2"/>
      <c r="HHH237" s="2"/>
      <c r="HHI237" s="2"/>
      <c r="HHJ237" s="2"/>
      <c r="HHK237" s="2"/>
      <c r="HHL237" s="2"/>
      <c r="HHM237" s="2"/>
      <c r="HHN237" s="2"/>
      <c r="HHO237" s="2"/>
      <c r="HHP237" s="2"/>
      <c r="HHQ237" s="2"/>
      <c r="HHR237" s="2"/>
      <c r="HHS237" s="2"/>
      <c r="HHT237" s="2"/>
      <c r="HHU237" s="2"/>
      <c r="HHV237" s="2"/>
      <c r="HHW237" s="2"/>
      <c r="HHX237" s="2"/>
      <c r="HHY237" s="2"/>
      <c r="HHZ237" s="2"/>
      <c r="HIA237" s="2"/>
      <c r="HIB237" s="2"/>
      <c r="HIC237" s="2"/>
      <c r="HID237" s="2"/>
      <c r="HIE237" s="2"/>
      <c r="HIF237" s="2"/>
      <c r="HIG237" s="2"/>
      <c r="HIH237" s="2"/>
      <c r="HII237" s="2"/>
      <c r="HIJ237" s="2"/>
      <c r="HIK237" s="2"/>
      <c r="HIL237" s="2"/>
      <c r="HIM237" s="2"/>
      <c r="HIN237" s="2"/>
      <c r="HIO237" s="2"/>
      <c r="HIP237" s="2"/>
      <c r="HIQ237" s="2"/>
      <c r="HIR237" s="2"/>
      <c r="HIS237" s="2"/>
      <c r="HIT237" s="2"/>
      <c r="HIU237" s="2"/>
      <c r="HIV237" s="2"/>
      <c r="HIW237" s="2"/>
      <c r="HIX237" s="2"/>
      <c r="HIY237" s="2"/>
      <c r="HIZ237" s="2"/>
      <c r="HJA237" s="2"/>
      <c r="HJB237" s="2"/>
      <c r="HJC237" s="2"/>
      <c r="HJD237" s="2"/>
      <c r="HJE237" s="2"/>
      <c r="HJF237" s="2"/>
      <c r="HJG237" s="2"/>
      <c r="HJH237" s="2"/>
      <c r="HJI237" s="2"/>
      <c r="HJJ237" s="2"/>
      <c r="HJK237" s="2"/>
      <c r="HJL237" s="2"/>
      <c r="HJM237" s="2"/>
      <c r="HJN237" s="2"/>
      <c r="HJO237" s="2"/>
      <c r="HJP237" s="2"/>
      <c r="HJQ237" s="2"/>
      <c r="HJR237" s="2"/>
      <c r="HJS237" s="2"/>
      <c r="HJT237" s="2"/>
      <c r="HJU237" s="2"/>
      <c r="HJV237" s="2"/>
      <c r="HJW237" s="2"/>
      <c r="HJX237" s="2"/>
      <c r="HJY237" s="2"/>
      <c r="HJZ237" s="2"/>
      <c r="HKA237" s="2"/>
      <c r="HKB237" s="2"/>
      <c r="HKC237" s="2"/>
      <c r="HKD237" s="2"/>
      <c r="HKE237" s="2"/>
      <c r="HKF237" s="2"/>
      <c r="HKG237" s="2"/>
      <c r="HKH237" s="2"/>
      <c r="HKI237" s="2"/>
      <c r="HKJ237" s="2"/>
      <c r="HKK237" s="2"/>
      <c r="HKL237" s="2"/>
      <c r="HKM237" s="2"/>
      <c r="HKN237" s="2"/>
      <c r="HKO237" s="2"/>
      <c r="HKP237" s="2"/>
      <c r="HKQ237" s="2"/>
      <c r="HKR237" s="2"/>
      <c r="HKS237" s="2"/>
      <c r="HKT237" s="2"/>
      <c r="HKU237" s="2"/>
      <c r="HKV237" s="2"/>
      <c r="HKW237" s="2"/>
      <c r="HKX237" s="2"/>
      <c r="HKY237" s="2"/>
      <c r="HKZ237" s="2"/>
      <c r="HLA237" s="2"/>
      <c r="HLB237" s="2"/>
      <c r="HLC237" s="2"/>
      <c r="HLD237" s="2"/>
      <c r="HLE237" s="2"/>
      <c r="HLF237" s="2"/>
      <c r="HLG237" s="2"/>
      <c r="HLH237" s="2"/>
      <c r="HLI237" s="2"/>
      <c r="HLJ237" s="2"/>
      <c r="HLK237" s="2"/>
      <c r="HLL237" s="2"/>
      <c r="HLM237" s="2"/>
      <c r="HLN237" s="2"/>
      <c r="HLO237" s="2"/>
      <c r="HLP237" s="2"/>
      <c r="HLQ237" s="2"/>
      <c r="HLR237" s="2"/>
      <c r="HLS237" s="2"/>
      <c r="HLT237" s="2"/>
      <c r="HLU237" s="2"/>
      <c r="HLV237" s="2"/>
      <c r="HLW237" s="2"/>
      <c r="HLX237" s="2"/>
      <c r="HLY237" s="2"/>
      <c r="HLZ237" s="2"/>
      <c r="HMA237" s="2"/>
      <c r="HMB237" s="2"/>
      <c r="HMC237" s="2"/>
      <c r="HMD237" s="2"/>
      <c r="HME237" s="2"/>
      <c r="HMF237" s="2"/>
      <c r="HMG237" s="2"/>
      <c r="HMH237" s="2"/>
      <c r="HMI237" s="2"/>
      <c r="HMJ237" s="2"/>
      <c r="HMK237" s="2"/>
      <c r="HML237" s="2"/>
      <c r="HMM237" s="2"/>
      <c r="HMN237" s="2"/>
      <c r="HMO237" s="2"/>
      <c r="HMP237" s="2"/>
      <c r="HMQ237" s="2"/>
      <c r="HMR237" s="2"/>
      <c r="HMS237" s="2"/>
      <c r="HMT237" s="2"/>
      <c r="HMU237" s="2"/>
      <c r="HMV237" s="2"/>
      <c r="HMW237" s="2"/>
      <c r="HMX237" s="2"/>
      <c r="HMY237" s="2"/>
      <c r="HMZ237" s="2"/>
      <c r="HNA237" s="2"/>
      <c r="HNB237" s="2"/>
      <c r="HNC237" s="2"/>
      <c r="HND237" s="2"/>
      <c r="HNE237" s="2"/>
      <c r="HNF237" s="2"/>
      <c r="HNG237" s="2"/>
      <c r="HNH237" s="2"/>
      <c r="HNI237" s="2"/>
      <c r="HNJ237" s="2"/>
      <c r="HNK237" s="2"/>
      <c r="HNL237" s="2"/>
      <c r="HNM237" s="2"/>
      <c r="HNN237" s="2"/>
      <c r="HNO237" s="2"/>
      <c r="HNP237" s="2"/>
      <c r="HNQ237" s="2"/>
      <c r="HNR237" s="2"/>
      <c r="HNS237" s="2"/>
      <c r="HNT237" s="2"/>
      <c r="HNU237" s="2"/>
      <c r="HNV237" s="2"/>
      <c r="HNW237" s="2"/>
      <c r="HNX237" s="2"/>
      <c r="HNY237" s="2"/>
      <c r="HNZ237" s="2"/>
      <c r="HOA237" s="2"/>
      <c r="HOB237" s="2"/>
      <c r="HOC237" s="2"/>
      <c r="HOD237" s="2"/>
      <c r="HOE237" s="2"/>
      <c r="HOF237" s="2"/>
      <c r="HOG237" s="2"/>
      <c r="HOH237" s="2"/>
      <c r="HOI237" s="2"/>
      <c r="HOJ237" s="2"/>
      <c r="HOK237" s="2"/>
      <c r="HOL237" s="2"/>
      <c r="HOM237" s="2"/>
      <c r="HON237" s="2"/>
      <c r="HOO237" s="2"/>
      <c r="HOP237" s="2"/>
      <c r="HOQ237" s="2"/>
      <c r="HOR237" s="2"/>
      <c r="HOS237" s="2"/>
      <c r="HOT237" s="2"/>
      <c r="HOU237" s="2"/>
      <c r="HOV237" s="2"/>
      <c r="HOW237" s="2"/>
      <c r="HOX237" s="2"/>
      <c r="HOY237" s="2"/>
      <c r="HOZ237" s="2"/>
      <c r="HPA237" s="2"/>
      <c r="HPB237" s="2"/>
      <c r="HPC237" s="2"/>
      <c r="HPD237" s="2"/>
      <c r="HPE237" s="2"/>
      <c r="HPF237" s="2"/>
      <c r="HPG237" s="2"/>
      <c r="HPH237" s="2"/>
      <c r="HPI237" s="2"/>
      <c r="HPJ237" s="2"/>
      <c r="HPK237" s="2"/>
      <c r="HPL237" s="2"/>
      <c r="HPM237" s="2"/>
      <c r="HPN237" s="2"/>
      <c r="HPO237" s="2"/>
      <c r="HPP237" s="2"/>
      <c r="HPQ237" s="2"/>
      <c r="HPR237" s="2"/>
      <c r="HPS237" s="2"/>
      <c r="HPT237" s="2"/>
      <c r="HPU237" s="2"/>
      <c r="HPV237" s="2"/>
      <c r="HPW237" s="2"/>
      <c r="HPX237" s="2"/>
      <c r="HPY237" s="2"/>
      <c r="HPZ237" s="2"/>
      <c r="HQA237" s="2"/>
      <c r="HQB237" s="2"/>
      <c r="HQC237" s="2"/>
      <c r="HQD237" s="2"/>
      <c r="HQE237" s="2"/>
      <c r="HQF237" s="2"/>
      <c r="HQG237" s="2"/>
      <c r="HQH237" s="2"/>
      <c r="HQI237" s="2"/>
      <c r="HQJ237" s="2"/>
      <c r="HQK237" s="2"/>
      <c r="HQL237" s="2"/>
      <c r="HQM237" s="2"/>
      <c r="HQN237" s="2"/>
      <c r="HQO237" s="2"/>
      <c r="HQP237" s="2"/>
      <c r="HQQ237" s="2"/>
      <c r="HQR237" s="2"/>
      <c r="HQS237" s="2"/>
      <c r="HQT237" s="2"/>
      <c r="HQU237" s="2"/>
      <c r="HQV237" s="2"/>
      <c r="HQW237" s="2"/>
      <c r="HQX237" s="2"/>
      <c r="HQY237" s="2"/>
      <c r="HQZ237" s="2"/>
      <c r="HRA237" s="2"/>
      <c r="HRB237" s="2"/>
      <c r="HRC237" s="2"/>
      <c r="HRD237" s="2"/>
      <c r="HRE237" s="2"/>
      <c r="HRF237" s="2"/>
      <c r="HRG237" s="2"/>
      <c r="HRH237" s="2"/>
      <c r="HRI237" s="2"/>
      <c r="HRJ237" s="2"/>
      <c r="HRK237" s="2"/>
      <c r="HRL237" s="2"/>
      <c r="HRM237" s="2"/>
      <c r="HRN237" s="2"/>
      <c r="HRO237" s="2"/>
      <c r="HRP237" s="2"/>
      <c r="HRQ237" s="2"/>
      <c r="HRR237" s="2"/>
      <c r="HRS237" s="2"/>
      <c r="HRT237" s="2"/>
      <c r="HRU237" s="2"/>
      <c r="HRV237" s="2"/>
      <c r="HRW237" s="2"/>
      <c r="HRX237" s="2"/>
      <c r="HRY237" s="2"/>
      <c r="HRZ237" s="2"/>
      <c r="HSA237" s="2"/>
      <c r="HSB237" s="2"/>
      <c r="HSC237" s="2"/>
      <c r="HSD237" s="2"/>
      <c r="HSE237" s="2"/>
      <c r="HSF237" s="2"/>
      <c r="HSG237" s="2"/>
      <c r="HSH237" s="2"/>
      <c r="HSI237" s="2"/>
      <c r="HSJ237" s="2"/>
      <c r="HSK237" s="2"/>
      <c r="HSL237" s="2"/>
      <c r="HSM237" s="2"/>
      <c r="HSN237" s="2"/>
      <c r="HSO237" s="2"/>
      <c r="HSP237" s="2"/>
      <c r="HSQ237" s="2"/>
      <c r="HSR237" s="2"/>
      <c r="HSS237" s="2"/>
      <c r="HST237" s="2"/>
      <c r="HSU237" s="2"/>
      <c r="HSV237" s="2"/>
      <c r="HSW237" s="2"/>
      <c r="HSX237" s="2"/>
      <c r="HSY237" s="2"/>
      <c r="HSZ237" s="2"/>
      <c r="HTA237" s="2"/>
      <c r="HTB237" s="2"/>
      <c r="HTC237" s="2"/>
      <c r="HTD237" s="2"/>
      <c r="HTE237" s="2"/>
      <c r="HTF237" s="2"/>
      <c r="HTG237" s="2"/>
      <c r="HTH237" s="2"/>
      <c r="HTI237" s="2"/>
      <c r="HTJ237" s="2"/>
      <c r="HTK237" s="2"/>
      <c r="HTL237" s="2"/>
      <c r="HTM237" s="2"/>
      <c r="HTN237" s="2"/>
      <c r="HTO237" s="2"/>
      <c r="HTP237" s="2"/>
      <c r="HTQ237" s="2"/>
      <c r="HTR237" s="2"/>
      <c r="HTS237" s="2"/>
      <c r="HTT237" s="2"/>
      <c r="HTU237" s="2"/>
      <c r="HTV237" s="2"/>
      <c r="HTW237" s="2"/>
      <c r="HTX237" s="2"/>
      <c r="HTY237" s="2"/>
      <c r="HTZ237" s="2"/>
      <c r="HUA237" s="2"/>
      <c r="HUB237" s="2"/>
      <c r="HUC237" s="2"/>
      <c r="HUD237" s="2"/>
      <c r="HUE237" s="2"/>
      <c r="HUF237" s="2"/>
      <c r="HUG237" s="2"/>
      <c r="HUH237" s="2"/>
      <c r="HUI237" s="2"/>
      <c r="HUJ237" s="2"/>
      <c r="HUK237" s="2"/>
      <c r="HUL237" s="2"/>
      <c r="HUM237" s="2"/>
      <c r="HUN237" s="2"/>
      <c r="HUO237" s="2"/>
      <c r="HUP237" s="2"/>
      <c r="HUQ237" s="2"/>
      <c r="HUR237" s="2"/>
      <c r="HUS237" s="2"/>
      <c r="HUT237" s="2"/>
      <c r="HUU237" s="2"/>
      <c r="HUV237" s="2"/>
      <c r="HUW237" s="2"/>
      <c r="HUX237" s="2"/>
      <c r="HUY237" s="2"/>
      <c r="HUZ237" s="2"/>
      <c r="HVA237" s="2"/>
      <c r="HVB237" s="2"/>
      <c r="HVC237" s="2"/>
      <c r="HVD237" s="2"/>
      <c r="HVE237" s="2"/>
      <c r="HVF237" s="2"/>
      <c r="HVG237" s="2"/>
      <c r="HVH237" s="2"/>
      <c r="HVI237" s="2"/>
      <c r="HVJ237" s="2"/>
      <c r="HVK237" s="2"/>
      <c r="HVL237" s="2"/>
      <c r="HVM237" s="2"/>
      <c r="HVN237" s="2"/>
      <c r="HVO237" s="2"/>
      <c r="HVP237" s="2"/>
      <c r="HVQ237" s="2"/>
      <c r="HVR237" s="2"/>
      <c r="HVS237" s="2"/>
      <c r="HVT237" s="2"/>
      <c r="HVU237" s="2"/>
      <c r="HVV237" s="2"/>
      <c r="HVW237" s="2"/>
      <c r="HVX237" s="2"/>
      <c r="HVY237" s="2"/>
      <c r="HVZ237" s="2"/>
      <c r="HWA237" s="2"/>
      <c r="HWB237" s="2"/>
      <c r="HWC237" s="2"/>
      <c r="HWD237" s="2"/>
      <c r="HWE237" s="2"/>
      <c r="HWF237" s="2"/>
      <c r="HWG237" s="2"/>
      <c r="HWH237" s="2"/>
      <c r="HWI237" s="2"/>
      <c r="HWJ237" s="2"/>
      <c r="HWK237" s="2"/>
      <c r="HWL237" s="2"/>
      <c r="HWM237" s="2"/>
      <c r="HWN237" s="2"/>
      <c r="HWO237" s="2"/>
      <c r="HWP237" s="2"/>
      <c r="HWQ237" s="2"/>
      <c r="HWR237" s="2"/>
      <c r="HWS237" s="2"/>
      <c r="HWT237" s="2"/>
      <c r="HWU237" s="2"/>
      <c r="HWV237" s="2"/>
      <c r="HWW237" s="2"/>
      <c r="HWX237" s="2"/>
      <c r="HWY237" s="2"/>
      <c r="HWZ237" s="2"/>
      <c r="HXA237" s="2"/>
      <c r="HXB237" s="2"/>
      <c r="HXC237" s="2"/>
      <c r="HXD237" s="2"/>
      <c r="HXE237" s="2"/>
      <c r="HXF237" s="2"/>
      <c r="HXG237" s="2"/>
      <c r="HXH237" s="2"/>
      <c r="HXI237" s="2"/>
      <c r="HXJ237" s="2"/>
      <c r="HXK237" s="2"/>
      <c r="HXL237" s="2"/>
      <c r="HXM237" s="2"/>
      <c r="HXN237" s="2"/>
      <c r="HXO237" s="2"/>
      <c r="HXP237" s="2"/>
      <c r="HXQ237" s="2"/>
      <c r="HXR237" s="2"/>
      <c r="HXS237" s="2"/>
      <c r="HXT237" s="2"/>
      <c r="HXU237" s="2"/>
      <c r="HXV237" s="2"/>
      <c r="HXW237" s="2"/>
      <c r="HXX237" s="2"/>
      <c r="HXY237" s="2"/>
      <c r="HXZ237" s="2"/>
      <c r="HYA237" s="2"/>
      <c r="HYB237" s="2"/>
      <c r="HYC237" s="2"/>
      <c r="HYD237" s="2"/>
      <c r="HYE237" s="2"/>
      <c r="HYF237" s="2"/>
      <c r="HYG237" s="2"/>
      <c r="HYH237" s="2"/>
      <c r="HYI237" s="2"/>
      <c r="HYJ237" s="2"/>
      <c r="HYK237" s="2"/>
      <c r="HYL237" s="2"/>
      <c r="HYM237" s="2"/>
      <c r="HYN237" s="2"/>
      <c r="HYO237" s="2"/>
      <c r="HYP237" s="2"/>
      <c r="HYQ237" s="2"/>
      <c r="HYR237" s="2"/>
      <c r="HYS237" s="2"/>
      <c r="HYT237" s="2"/>
      <c r="HYU237" s="2"/>
      <c r="HYV237" s="2"/>
      <c r="HYW237" s="2"/>
      <c r="HYX237" s="2"/>
      <c r="HYY237" s="2"/>
      <c r="HYZ237" s="2"/>
      <c r="HZA237" s="2"/>
      <c r="HZB237" s="2"/>
      <c r="HZC237" s="2"/>
      <c r="HZD237" s="2"/>
      <c r="HZE237" s="2"/>
      <c r="HZF237" s="2"/>
      <c r="HZG237" s="2"/>
      <c r="HZH237" s="2"/>
      <c r="HZI237" s="2"/>
      <c r="HZJ237" s="2"/>
      <c r="HZK237" s="2"/>
      <c r="HZL237" s="2"/>
      <c r="HZM237" s="2"/>
      <c r="HZN237" s="2"/>
      <c r="HZO237" s="2"/>
      <c r="HZP237" s="2"/>
      <c r="HZQ237" s="2"/>
      <c r="HZR237" s="2"/>
      <c r="HZS237" s="2"/>
      <c r="HZT237" s="2"/>
      <c r="HZU237" s="2"/>
      <c r="HZV237" s="2"/>
      <c r="HZW237" s="2"/>
      <c r="HZX237" s="2"/>
      <c r="HZY237" s="2"/>
      <c r="HZZ237" s="2"/>
      <c r="IAA237" s="2"/>
      <c r="IAB237" s="2"/>
      <c r="IAC237" s="2"/>
      <c r="IAD237" s="2"/>
      <c r="IAE237" s="2"/>
      <c r="IAF237" s="2"/>
      <c r="IAG237" s="2"/>
      <c r="IAH237" s="2"/>
      <c r="IAI237" s="2"/>
      <c r="IAJ237" s="2"/>
      <c r="IAK237" s="2"/>
      <c r="IAL237" s="2"/>
      <c r="IAM237" s="2"/>
      <c r="IAN237" s="2"/>
      <c r="IAO237" s="2"/>
      <c r="IAP237" s="2"/>
      <c r="IAQ237" s="2"/>
      <c r="IAR237" s="2"/>
      <c r="IAS237" s="2"/>
      <c r="IAT237" s="2"/>
      <c r="IAU237" s="2"/>
      <c r="IAV237" s="2"/>
      <c r="IAW237" s="2"/>
      <c r="IAX237" s="2"/>
      <c r="IAY237" s="2"/>
      <c r="IAZ237" s="2"/>
      <c r="IBA237" s="2"/>
      <c r="IBB237" s="2"/>
      <c r="IBC237" s="2"/>
      <c r="IBD237" s="2"/>
      <c r="IBE237" s="2"/>
      <c r="IBF237" s="2"/>
      <c r="IBG237" s="2"/>
      <c r="IBH237" s="2"/>
      <c r="IBI237" s="2"/>
      <c r="IBJ237" s="2"/>
      <c r="IBK237" s="2"/>
      <c r="IBL237" s="2"/>
      <c r="IBM237" s="2"/>
      <c r="IBN237" s="2"/>
      <c r="IBO237" s="2"/>
      <c r="IBP237" s="2"/>
      <c r="IBQ237" s="2"/>
      <c r="IBR237" s="2"/>
      <c r="IBS237" s="2"/>
      <c r="IBT237" s="2"/>
      <c r="IBU237" s="2"/>
      <c r="IBV237" s="2"/>
      <c r="IBW237" s="2"/>
      <c r="IBX237" s="2"/>
      <c r="IBY237" s="2"/>
      <c r="IBZ237" s="2"/>
      <c r="ICA237" s="2"/>
      <c r="ICB237" s="2"/>
      <c r="ICC237" s="2"/>
      <c r="ICD237" s="2"/>
      <c r="ICE237" s="2"/>
      <c r="ICF237" s="2"/>
      <c r="ICG237" s="2"/>
      <c r="ICH237" s="2"/>
      <c r="ICI237" s="2"/>
      <c r="ICJ237" s="2"/>
      <c r="ICK237" s="2"/>
      <c r="ICL237" s="2"/>
      <c r="ICM237" s="2"/>
      <c r="ICN237" s="2"/>
      <c r="ICO237" s="2"/>
      <c r="ICP237" s="2"/>
      <c r="ICQ237" s="2"/>
      <c r="ICR237" s="2"/>
      <c r="ICS237" s="2"/>
      <c r="ICT237" s="2"/>
      <c r="ICU237" s="2"/>
      <c r="ICV237" s="2"/>
      <c r="ICW237" s="2"/>
      <c r="ICX237" s="2"/>
      <c r="ICY237" s="2"/>
      <c r="ICZ237" s="2"/>
      <c r="IDA237" s="2"/>
      <c r="IDB237" s="2"/>
      <c r="IDC237" s="2"/>
      <c r="IDD237" s="2"/>
      <c r="IDE237" s="2"/>
      <c r="IDF237" s="2"/>
      <c r="IDG237" s="2"/>
      <c r="IDH237" s="2"/>
      <c r="IDI237" s="2"/>
      <c r="IDJ237" s="2"/>
      <c r="IDK237" s="2"/>
      <c r="IDL237" s="2"/>
      <c r="IDM237" s="2"/>
      <c r="IDN237" s="2"/>
      <c r="IDO237" s="2"/>
      <c r="IDP237" s="2"/>
      <c r="IDQ237" s="2"/>
      <c r="IDR237" s="2"/>
      <c r="IDS237" s="2"/>
      <c r="IDT237" s="2"/>
      <c r="IDU237" s="2"/>
      <c r="IDV237" s="2"/>
      <c r="IDW237" s="2"/>
      <c r="IDX237" s="2"/>
      <c r="IDY237" s="2"/>
      <c r="IDZ237" s="2"/>
      <c r="IEA237" s="2"/>
      <c r="IEB237" s="2"/>
      <c r="IEC237" s="2"/>
      <c r="IED237" s="2"/>
      <c r="IEE237" s="2"/>
      <c r="IEF237" s="2"/>
      <c r="IEG237" s="2"/>
      <c r="IEH237" s="2"/>
      <c r="IEI237" s="2"/>
      <c r="IEJ237" s="2"/>
      <c r="IEK237" s="2"/>
      <c r="IEL237" s="2"/>
      <c r="IEM237" s="2"/>
      <c r="IEN237" s="2"/>
      <c r="IEO237" s="2"/>
      <c r="IEP237" s="2"/>
      <c r="IEQ237" s="2"/>
      <c r="IER237" s="2"/>
      <c r="IES237" s="2"/>
      <c r="IET237" s="2"/>
      <c r="IEU237" s="2"/>
      <c r="IEV237" s="2"/>
      <c r="IEW237" s="2"/>
      <c r="IEX237" s="2"/>
      <c r="IEY237" s="2"/>
      <c r="IEZ237" s="2"/>
      <c r="IFA237" s="2"/>
      <c r="IFB237" s="2"/>
      <c r="IFC237" s="2"/>
      <c r="IFD237" s="2"/>
      <c r="IFE237" s="2"/>
      <c r="IFF237" s="2"/>
      <c r="IFG237" s="2"/>
      <c r="IFH237" s="2"/>
      <c r="IFI237" s="2"/>
      <c r="IFJ237" s="2"/>
      <c r="IFK237" s="2"/>
      <c r="IFL237" s="2"/>
      <c r="IFM237" s="2"/>
      <c r="IFN237" s="2"/>
      <c r="IFO237" s="2"/>
      <c r="IFP237" s="2"/>
      <c r="IFQ237" s="2"/>
      <c r="IFR237" s="2"/>
      <c r="IFS237" s="2"/>
      <c r="IFT237" s="2"/>
      <c r="IFU237" s="2"/>
      <c r="IFV237" s="2"/>
      <c r="IFW237" s="2"/>
      <c r="IFX237" s="2"/>
      <c r="IFY237" s="2"/>
      <c r="IFZ237" s="2"/>
      <c r="IGA237" s="2"/>
      <c r="IGB237" s="2"/>
      <c r="IGC237" s="2"/>
      <c r="IGD237" s="2"/>
      <c r="IGE237" s="2"/>
      <c r="IGF237" s="2"/>
      <c r="IGG237" s="2"/>
      <c r="IGH237" s="2"/>
      <c r="IGI237" s="2"/>
      <c r="IGJ237" s="2"/>
      <c r="IGK237" s="2"/>
      <c r="IGL237" s="2"/>
      <c r="IGM237" s="2"/>
      <c r="IGN237" s="2"/>
      <c r="IGO237" s="2"/>
      <c r="IGP237" s="2"/>
      <c r="IGQ237" s="2"/>
      <c r="IGR237" s="2"/>
      <c r="IGS237" s="2"/>
      <c r="IGT237" s="2"/>
      <c r="IGU237" s="2"/>
      <c r="IGV237" s="2"/>
      <c r="IGW237" s="2"/>
      <c r="IGX237" s="2"/>
      <c r="IGY237" s="2"/>
      <c r="IGZ237" s="2"/>
      <c r="IHA237" s="2"/>
      <c r="IHB237" s="2"/>
      <c r="IHC237" s="2"/>
      <c r="IHD237" s="2"/>
      <c r="IHE237" s="2"/>
      <c r="IHF237" s="2"/>
      <c r="IHG237" s="2"/>
      <c r="IHH237" s="2"/>
      <c r="IHI237" s="2"/>
      <c r="IHJ237" s="2"/>
      <c r="IHK237" s="2"/>
      <c r="IHL237" s="2"/>
      <c r="IHM237" s="2"/>
      <c r="IHN237" s="2"/>
      <c r="IHO237" s="2"/>
      <c r="IHP237" s="2"/>
      <c r="IHQ237" s="2"/>
      <c r="IHR237" s="2"/>
      <c r="IHS237" s="2"/>
      <c r="IHT237" s="2"/>
      <c r="IHU237" s="2"/>
      <c r="IHV237" s="2"/>
      <c r="IHW237" s="2"/>
      <c r="IHX237" s="2"/>
      <c r="IHY237" s="2"/>
      <c r="IHZ237" s="2"/>
      <c r="IIA237" s="2"/>
      <c r="IIB237" s="2"/>
      <c r="IIC237" s="2"/>
      <c r="IID237" s="2"/>
      <c r="IIE237" s="2"/>
      <c r="IIF237" s="2"/>
      <c r="IIG237" s="2"/>
      <c r="IIH237" s="2"/>
      <c r="III237" s="2"/>
      <c r="IIJ237" s="2"/>
      <c r="IIK237" s="2"/>
      <c r="IIL237" s="2"/>
      <c r="IIM237" s="2"/>
      <c r="IIN237" s="2"/>
      <c r="IIO237" s="2"/>
      <c r="IIP237" s="2"/>
      <c r="IIQ237" s="2"/>
      <c r="IIR237" s="2"/>
      <c r="IIS237" s="2"/>
      <c r="IIT237" s="2"/>
      <c r="IIU237" s="2"/>
      <c r="IIV237" s="2"/>
      <c r="IIW237" s="2"/>
      <c r="IIX237" s="2"/>
      <c r="IIY237" s="2"/>
      <c r="IIZ237" s="2"/>
      <c r="IJA237" s="2"/>
      <c r="IJB237" s="2"/>
      <c r="IJC237" s="2"/>
      <c r="IJD237" s="2"/>
      <c r="IJE237" s="2"/>
      <c r="IJF237" s="2"/>
      <c r="IJG237" s="2"/>
      <c r="IJH237" s="2"/>
      <c r="IJI237" s="2"/>
      <c r="IJJ237" s="2"/>
      <c r="IJK237" s="2"/>
      <c r="IJL237" s="2"/>
      <c r="IJM237" s="2"/>
      <c r="IJN237" s="2"/>
      <c r="IJO237" s="2"/>
      <c r="IJP237" s="2"/>
      <c r="IJQ237" s="2"/>
      <c r="IJR237" s="2"/>
      <c r="IJS237" s="2"/>
      <c r="IJT237" s="2"/>
      <c r="IJU237" s="2"/>
      <c r="IJV237" s="2"/>
      <c r="IJW237" s="2"/>
      <c r="IJX237" s="2"/>
      <c r="IJY237" s="2"/>
      <c r="IJZ237" s="2"/>
      <c r="IKA237" s="2"/>
      <c r="IKB237" s="2"/>
      <c r="IKC237" s="2"/>
      <c r="IKD237" s="2"/>
      <c r="IKE237" s="2"/>
      <c r="IKF237" s="2"/>
      <c r="IKG237" s="2"/>
      <c r="IKH237" s="2"/>
      <c r="IKI237" s="2"/>
      <c r="IKJ237" s="2"/>
      <c r="IKK237" s="2"/>
      <c r="IKL237" s="2"/>
      <c r="IKM237" s="2"/>
      <c r="IKN237" s="2"/>
      <c r="IKO237" s="2"/>
      <c r="IKP237" s="2"/>
      <c r="IKQ237" s="2"/>
      <c r="IKR237" s="2"/>
      <c r="IKS237" s="2"/>
      <c r="IKT237" s="2"/>
      <c r="IKU237" s="2"/>
      <c r="IKV237" s="2"/>
      <c r="IKW237" s="2"/>
      <c r="IKX237" s="2"/>
      <c r="IKY237" s="2"/>
      <c r="IKZ237" s="2"/>
      <c r="ILA237" s="2"/>
      <c r="ILB237" s="2"/>
      <c r="ILC237" s="2"/>
      <c r="ILD237" s="2"/>
      <c r="ILE237" s="2"/>
      <c r="ILF237" s="2"/>
      <c r="ILG237" s="2"/>
      <c r="ILH237" s="2"/>
      <c r="ILI237" s="2"/>
      <c r="ILJ237" s="2"/>
      <c r="ILK237" s="2"/>
      <c r="ILL237" s="2"/>
      <c r="ILM237" s="2"/>
      <c r="ILN237" s="2"/>
      <c r="ILO237" s="2"/>
      <c r="ILP237" s="2"/>
      <c r="ILQ237" s="2"/>
      <c r="ILR237" s="2"/>
      <c r="ILS237" s="2"/>
      <c r="ILT237" s="2"/>
      <c r="ILU237" s="2"/>
      <c r="ILV237" s="2"/>
      <c r="ILW237" s="2"/>
      <c r="ILX237" s="2"/>
      <c r="ILY237" s="2"/>
      <c r="ILZ237" s="2"/>
      <c r="IMA237" s="2"/>
      <c r="IMB237" s="2"/>
      <c r="IMC237" s="2"/>
      <c r="IMD237" s="2"/>
      <c r="IME237" s="2"/>
      <c r="IMF237" s="2"/>
      <c r="IMG237" s="2"/>
      <c r="IMH237" s="2"/>
      <c r="IMI237" s="2"/>
      <c r="IMJ237" s="2"/>
      <c r="IMK237" s="2"/>
      <c r="IML237" s="2"/>
      <c r="IMM237" s="2"/>
      <c r="IMN237" s="2"/>
      <c r="IMO237" s="2"/>
      <c r="IMP237" s="2"/>
      <c r="IMQ237" s="2"/>
      <c r="IMR237" s="2"/>
      <c r="IMS237" s="2"/>
      <c r="IMT237" s="2"/>
      <c r="IMU237" s="2"/>
      <c r="IMV237" s="2"/>
      <c r="IMW237" s="2"/>
      <c r="IMX237" s="2"/>
      <c r="IMY237" s="2"/>
      <c r="IMZ237" s="2"/>
      <c r="INA237" s="2"/>
      <c r="INB237" s="2"/>
      <c r="INC237" s="2"/>
      <c r="IND237" s="2"/>
      <c r="INE237" s="2"/>
      <c r="INF237" s="2"/>
      <c r="ING237" s="2"/>
      <c r="INH237" s="2"/>
      <c r="INI237" s="2"/>
      <c r="INJ237" s="2"/>
      <c r="INK237" s="2"/>
      <c r="INL237" s="2"/>
      <c r="INM237" s="2"/>
      <c r="INN237" s="2"/>
      <c r="INO237" s="2"/>
      <c r="INP237" s="2"/>
      <c r="INQ237" s="2"/>
      <c r="INR237" s="2"/>
      <c r="INS237" s="2"/>
      <c r="INT237" s="2"/>
      <c r="INU237" s="2"/>
      <c r="INV237" s="2"/>
      <c r="INW237" s="2"/>
      <c r="INX237" s="2"/>
      <c r="INY237" s="2"/>
      <c r="INZ237" s="2"/>
      <c r="IOA237" s="2"/>
      <c r="IOB237" s="2"/>
      <c r="IOC237" s="2"/>
      <c r="IOD237" s="2"/>
      <c r="IOE237" s="2"/>
      <c r="IOF237" s="2"/>
      <c r="IOG237" s="2"/>
      <c r="IOH237" s="2"/>
      <c r="IOI237" s="2"/>
      <c r="IOJ237" s="2"/>
      <c r="IOK237" s="2"/>
      <c r="IOL237" s="2"/>
      <c r="IOM237" s="2"/>
      <c r="ION237" s="2"/>
      <c r="IOO237" s="2"/>
      <c r="IOP237" s="2"/>
      <c r="IOQ237" s="2"/>
      <c r="IOR237" s="2"/>
      <c r="IOS237" s="2"/>
      <c r="IOT237" s="2"/>
      <c r="IOU237" s="2"/>
      <c r="IOV237" s="2"/>
      <c r="IOW237" s="2"/>
      <c r="IOX237" s="2"/>
      <c r="IOY237" s="2"/>
      <c r="IOZ237" s="2"/>
      <c r="IPA237" s="2"/>
      <c r="IPB237" s="2"/>
      <c r="IPC237" s="2"/>
      <c r="IPD237" s="2"/>
      <c r="IPE237" s="2"/>
      <c r="IPF237" s="2"/>
      <c r="IPG237" s="2"/>
      <c r="IPH237" s="2"/>
      <c r="IPI237" s="2"/>
      <c r="IPJ237" s="2"/>
      <c r="IPK237" s="2"/>
      <c r="IPL237" s="2"/>
      <c r="IPM237" s="2"/>
      <c r="IPN237" s="2"/>
      <c r="IPO237" s="2"/>
      <c r="IPP237" s="2"/>
      <c r="IPQ237" s="2"/>
      <c r="IPR237" s="2"/>
      <c r="IPS237" s="2"/>
      <c r="IPT237" s="2"/>
      <c r="IPU237" s="2"/>
      <c r="IPV237" s="2"/>
      <c r="IPW237" s="2"/>
      <c r="IPX237" s="2"/>
      <c r="IPY237" s="2"/>
      <c r="IPZ237" s="2"/>
      <c r="IQA237" s="2"/>
      <c r="IQB237" s="2"/>
      <c r="IQC237" s="2"/>
      <c r="IQD237" s="2"/>
      <c r="IQE237" s="2"/>
      <c r="IQF237" s="2"/>
      <c r="IQG237" s="2"/>
      <c r="IQH237" s="2"/>
      <c r="IQI237" s="2"/>
      <c r="IQJ237" s="2"/>
      <c r="IQK237" s="2"/>
      <c r="IQL237" s="2"/>
      <c r="IQM237" s="2"/>
      <c r="IQN237" s="2"/>
      <c r="IQO237" s="2"/>
      <c r="IQP237" s="2"/>
      <c r="IQQ237" s="2"/>
      <c r="IQR237" s="2"/>
      <c r="IQS237" s="2"/>
      <c r="IQT237" s="2"/>
      <c r="IQU237" s="2"/>
      <c r="IQV237" s="2"/>
      <c r="IQW237" s="2"/>
      <c r="IQX237" s="2"/>
      <c r="IQY237" s="2"/>
      <c r="IQZ237" s="2"/>
      <c r="IRA237" s="2"/>
      <c r="IRB237" s="2"/>
      <c r="IRC237" s="2"/>
      <c r="IRD237" s="2"/>
      <c r="IRE237" s="2"/>
      <c r="IRF237" s="2"/>
      <c r="IRG237" s="2"/>
      <c r="IRH237" s="2"/>
      <c r="IRI237" s="2"/>
      <c r="IRJ237" s="2"/>
      <c r="IRK237" s="2"/>
      <c r="IRL237" s="2"/>
      <c r="IRM237" s="2"/>
      <c r="IRN237" s="2"/>
      <c r="IRO237" s="2"/>
      <c r="IRP237" s="2"/>
      <c r="IRQ237" s="2"/>
      <c r="IRR237" s="2"/>
      <c r="IRS237" s="2"/>
      <c r="IRT237" s="2"/>
      <c r="IRU237" s="2"/>
      <c r="IRV237" s="2"/>
      <c r="IRW237" s="2"/>
      <c r="IRX237" s="2"/>
      <c r="IRY237" s="2"/>
      <c r="IRZ237" s="2"/>
      <c r="ISA237" s="2"/>
      <c r="ISB237" s="2"/>
      <c r="ISC237" s="2"/>
      <c r="ISD237" s="2"/>
      <c r="ISE237" s="2"/>
      <c r="ISF237" s="2"/>
      <c r="ISG237" s="2"/>
      <c r="ISH237" s="2"/>
      <c r="ISI237" s="2"/>
      <c r="ISJ237" s="2"/>
      <c r="ISK237" s="2"/>
      <c r="ISL237" s="2"/>
      <c r="ISM237" s="2"/>
      <c r="ISN237" s="2"/>
      <c r="ISO237" s="2"/>
      <c r="ISP237" s="2"/>
      <c r="ISQ237" s="2"/>
      <c r="ISR237" s="2"/>
      <c r="ISS237" s="2"/>
      <c r="IST237" s="2"/>
      <c r="ISU237" s="2"/>
      <c r="ISV237" s="2"/>
      <c r="ISW237" s="2"/>
      <c r="ISX237" s="2"/>
      <c r="ISY237" s="2"/>
      <c r="ISZ237" s="2"/>
      <c r="ITA237" s="2"/>
      <c r="ITB237" s="2"/>
      <c r="ITC237" s="2"/>
      <c r="ITD237" s="2"/>
      <c r="ITE237" s="2"/>
      <c r="ITF237" s="2"/>
      <c r="ITG237" s="2"/>
      <c r="ITH237" s="2"/>
      <c r="ITI237" s="2"/>
      <c r="ITJ237" s="2"/>
      <c r="ITK237" s="2"/>
      <c r="ITL237" s="2"/>
      <c r="ITM237" s="2"/>
      <c r="ITN237" s="2"/>
      <c r="ITO237" s="2"/>
      <c r="ITP237" s="2"/>
      <c r="ITQ237" s="2"/>
      <c r="ITR237" s="2"/>
      <c r="ITS237" s="2"/>
      <c r="ITT237" s="2"/>
      <c r="ITU237" s="2"/>
      <c r="ITV237" s="2"/>
      <c r="ITW237" s="2"/>
      <c r="ITX237" s="2"/>
      <c r="ITY237" s="2"/>
      <c r="ITZ237" s="2"/>
      <c r="IUA237" s="2"/>
      <c r="IUB237" s="2"/>
      <c r="IUC237" s="2"/>
      <c r="IUD237" s="2"/>
      <c r="IUE237" s="2"/>
      <c r="IUF237" s="2"/>
      <c r="IUG237" s="2"/>
      <c r="IUH237" s="2"/>
      <c r="IUI237" s="2"/>
      <c r="IUJ237" s="2"/>
      <c r="IUK237" s="2"/>
      <c r="IUL237" s="2"/>
      <c r="IUM237" s="2"/>
      <c r="IUN237" s="2"/>
      <c r="IUO237" s="2"/>
      <c r="IUP237" s="2"/>
      <c r="IUQ237" s="2"/>
      <c r="IUR237" s="2"/>
      <c r="IUS237" s="2"/>
      <c r="IUT237" s="2"/>
      <c r="IUU237" s="2"/>
      <c r="IUV237" s="2"/>
      <c r="IUW237" s="2"/>
      <c r="IUX237" s="2"/>
      <c r="IUY237" s="2"/>
      <c r="IUZ237" s="2"/>
      <c r="IVA237" s="2"/>
      <c r="IVB237" s="2"/>
      <c r="IVC237" s="2"/>
      <c r="IVD237" s="2"/>
      <c r="IVE237" s="2"/>
      <c r="IVF237" s="2"/>
      <c r="IVG237" s="2"/>
      <c r="IVH237" s="2"/>
      <c r="IVI237" s="2"/>
      <c r="IVJ237" s="2"/>
      <c r="IVK237" s="2"/>
      <c r="IVL237" s="2"/>
      <c r="IVM237" s="2"/>
      <c r="IVN237" s="2"/>
      <c r="IVO237" s="2"/>
      <c r="IVP237" s="2"/>
      <c r="IVQ237" s="2"/>
      <c r="IVR237" s="2"/>
      <c r="IVS237" s="2"/>
      <c r="IVT237" s="2"/>
      <c r="IVU237" s="2"/>
      <c r="IVV237" s="2"/>
      <c r="IVW237" s="2"/>
      <c r="IVX237" s="2"/>
      <c r="IVY237" s="2"/>
      <c r="IVZ237" s="2"/>
      <c r="IWA237" s="2"/>
      <c r="IWB237" s="2"/>
      <c r="IWC237" s="2"/>
      <c r="IWD237" s="2"/>
      <c r="IWE237" s="2"/>
      <c r="IWF237" s="2"/>
      <c r="IWG237" s="2"/>
      <c r="IWH237" s="2"/>
      <c r="IWI237" s="2"/>
      <c r="IWJ237" s="2"/>
      <c r="IWK237" s="2"/>
      <c r="IWL237" s="2"/>
      <c r="IWM237" s="2"/>
      <c r="IWN237" s="2"/>
      <c r="IWO237" s="2"/>
      <c r="IWP237" s="2"/>
      <c r="IWQ237" s="2"/>
      <c r="IWR237" s="2"/>
      <c r="IWS237" s="2"/>
      <c r="IWT237" s="2"/>
      <c r="IWU237" s="2"/>
      <c r="IWV237" s="2"/>
      <c r="IWW237" s="2"/>
      <c r="IWX237" s="2"/>
      <c r="IWY237" s="2"/>
      <c r="IWZ237" s="2"/>
      <c r="IXA237" s="2"/>
      <c r="IXB237" s="2"/>
      <c r="IXC237" s="2"/>
      <c r="IXD237" s="2"/>
      <c r="IXE237" s="2"/>
      <c r="IXF237" s="2"/>
      <c r="IXG237" s="2"/>
      <c r="IXH237" s="2"/>
      <c r="IXI237" s="2"/>
      <c r="IXJ237" s="2"/>
      <c r="IXK237" s="2"/>
      <c r="IXL237" s="2"/>
      <c r="IXM237" s="2"/>
      <c r="IXN237" s="2"/>
      <c r="IXO237" s="2"/>
      <c r="IXP237" s="2"/>
      <c r="IXQ237" s="2"/>
      <c r="IXR237" s="2"/>
      <c r="IXS237" s="2"/>
      <c r="IXT237" s="2"/>
      <c r="IXU237" s="2"/>
      <c r="IXV237" s="2"/>
      <c r="IXW237" s="2"/>
      <c r="IXX237" s="2"/>
      <c r="IXY237" s="2"/>
      <c r="IXZ237" s="2"/>
      <c r="IYA237" s="2"/>
      <c r="IYB237" s="2"/>
      <c r="IYC237" s="2"/>
      <c r="IYD237" s="2"/>
      <c r="IYE237" s="2"/>
      <c r="IYF237" s="2"/>
      <c r="IYG237" s="2"/>
      <c r="IYH237" s="2"/>
      <c r="IYI237" s="2"/>
      <c r="IYJ237" s="2"/>
      <c r="IYK237" s="2"/>
      <c r="IYL237" s="2"/>
      <c r="IYM237" s="2"/>
      <c r="IYN237" s="2"/>
      <c r="IYO237" s="2"/>
      <c r="IYP237" s="2"/>
      <c r="IYQ237" s="2"/>
      <c r="IYR237" s="2"/>
      <c r="IYS237" s="2"/>
      <c r="IYT237" s="2"/>
      <c r="IYU237" s="2"/>
      <c r="IYV237" s="2"/>
      <c r="IYW237" s="2"/>
      <c r="IYX237" s="2"/>
      <c r="IYY237" s="2"/>
      <c r="IYZ237" s="2"/>
      <c r="IZA237" s="2"/>
      <c r="IZB237" s="2"/>
      <c r="IZC237" s="2"/>
      <c r="IZD237" s="2"/>
      <c r="IZE237" s="2"/>
      <c r="IZF237" s="2"/>
      <c r="IZG237" s="2"/>
      <c r="IZH237" s="2"/>
      <c r="IZI237" s="2"/>
      <c r="IZJ237" s="2"/>
      <c r="IZK237" s="2"/>
      <c r="IZL237" s="2"/>
      <c r="IZM237" s="2"/>
      <c r="IZN237" s="2"/>
      <c r="IZO237" s="2"/>
      <c r="IZP237" s="2"/>
      <c r="IZQ237" s="2"/>
      <c r="IZR237" s="2"/>
      <c r="IZS237" s="2"/>
      <c r="IZT237" s="2"/>
      <c r="IZU237" s="2"/>
      <c r="IZV237" s="2"/>
      <c r="IZW237" s="2"/>
      <c r="IZX237" s="2"/>
      <c r="IZY237" s="2"/>
      <c r="IZZ237" s="2"/>
      <c r="JAA237" s="2"/>
      <c r="JAB237" s="2"/>
      <c r="JAC237" s="2"/>
      <c r="JAD237" s="2"/>
      <c r="JAE237" s="2"/>
      <c r="JAF237" s="2"/>
      <c r="JAG237" s="2"/>
      <c r="JAH237" s="2"/>
      <c r="JAI237" s="2"/>
      <c r="JAJ237" s="2"/>
      <c r="JAK237" s="2"/>
      <c r="JAL237" s="2"/>
      <c r="JAM237" s="2"/>
      <c r="JAN237" s="2"/>
      <c r="JAO237" s="2"/>
      <c r="JAP237" s="2"/>
      <c r="JAQ237" s="2"/>
      <c r="JAR237" s="2"/>
      <c r="JAS237" s="2"/>
      <c r="JAT237" s="2"/>
      <c r="JAU237" s="2"/>
      <c r="JAV237" s="2"/>
      <c r="JAW237" s="2"/>
      <c r="JAX237" s="2"/>
      <c r="JAY237" s="2"/>
      <c r="JAZ237" s="2"/>
      <c r="JBA237" s="2"/>
      <c r="JBB237" s="2"/>
      <c r="JBC237" s="2"/>
      <c r="JBD237" s="2"/>
      <c r="JBE237" s="2"/>
      <c r="JBF237" s="2"/>
      <c r="JBG237" s="2"/>
      <c r="JBH237" s="2"/>
      <c r="JBI237" s="2"/>
      <c r="JBJ237" s="2"/>
      <c r="JBK237" s="2"/>
      <c r="JBL237" s="2"/>
      <c r="JBM237" s="2"/>
      <c r="JBN237" s="2"/>
      <c r="JBO237" s="2"/>
      <c r="JBP237" s="2"/>
      <c r="JBQ237" s="2"/>
      <c r="JBR237" s="2"/>
      <c r="JBS237" s="2"/>
      <c r="JBT237" s="2"/>
      <c r="JBU237" s="2"/>
      <c r="JBV237" s="2"/>
      <c r="JBW237" s="2"/>
      <c r="JBX237" s="2"/>
      <c r="JBY237" s="2"/>
      <c r="JBZ237" s="2"/>
      <c r="JCA237" s="2"/>
      <c r="JCB237" s="2"/>
      <c r="JCC237" s="2"/>
      <c r="JCD237" s="2"/>
      <c r="JCE237" s="2"/>
      <c r="JCF237" s="2"/>
      <c r="JCG237" s="2"/>
      <c r="JCH237" s="2"/>
      <c r="JCI237" s="2"/>
      <c r="JCJ237" s="2"/>
      <c r="JCK237" s="2"/>
      <c r="JCL237" s="2"/>
      <c r="JCM237" s="2"/>
      <c r="JCN237" s="2"/>
      <c r="JCO237" s="2"/>
      <c r="JCP237" s="2"/>
      <c r="JCQ237" s="2"/>
      <c r="JCR237" s="2"/>
      <c r="JCS237" s="2"/>
      <c r="JCT237" s="2"/>
      <c r="JCU237" s="2"/>
      <c r="JCV237" s="2"/>
      <c r="JCW237" s="2"/>
      <c r="JCX237" s="2"/>
      <c r="JCY237" s="2"/>
      <c r="JCZ237" s="2"/>
      <c r="JDA237" s="2"/>
      <c r="JDB237" s="2"/>
      <c r="JDC237" s="2"/>
      <c r="JDD237" s="2"/>
      <c r="JDE237" s="2"/>
      <c r="JDF237" s="2"/>
      <c r="JDG237" s="2"/>
      <c r="JDH237" s="2"/>
      <c r="JDI237" s="2"/>
      <c r="JDJ237" s="2"/>
      <c r="JDK237" s="2"/>
      <c r="JDL237" s="2"/>
      <c r="JDM237" s="2"/>
      <c r="JDN237" s="2"/>
      <c r="JDO237" s="2"/>
      <c r="JDP237" s="2"/>
      <c r="JDQ237" s="2"/>
      <c r="JDR237" s="2"/>
      <c r="JDS237" s="2"/>
      <c r="JDT237" s="2"/>
      <c r="JDU237" s="2"/>
      <c r="JDV237" s="2"/>
      <c r="JDW237" s="2"/>
      <c r="JDX237" s="2"/>
      <c r="JDY237" s="2"/>
      <c r="JDZ237" s="2"/>
      <c r="JEA237" s="2"/>
      <c r="JEB237" s="2"/>
      <c r="JEC237" s="2"/>
      <c r="JED237" s="2"/>
      <c r="JEE237" s="2"/>
      <c r="JEF237" s="2"/>
      <c r="JEG237" s="2"/>
      <c r="JEH237" s="2"/>
      <c r="JEI237" s="2"/>
      <c r="JEJ237" s="2"/>
      <c r="JEK237" s="2"/>
      <c r="JEL237" s="2"/>
      <c r="JEM237" s="2"/>
      <c r="JEN237" s="2"/>
      <c r="JEO237" s="2"/>
      <c r="JEP237" s="2"/>
      <c r="JEQ237" s="2"/>
      <c r="JER237" s="2"/>
      <c r="JES237" s="2"/>
      <c r="JET237" s="2"/>
      <c r="JEU237" s="2"/>
      <c r="JEV237" s="2"/>
      <c r="JEW237" s="2"/>
      <c r="JEX237" s="2"/>
      <c r="JEY237" s="2"/>
      <c r="JEZ237" s="2"/>
      <c r="JFA237" s="2"/>
      <c r="JFB237" s="2"/>
      <c r="JFC237" s="2"/>
      <c r="JFD237" s="2"/>
      <c r="JFE237" s="2"/>
      <c r="JFF237" s="2"/>
      <c r="JFG237" s="2"/>
      <c r="JFH237" s="2"/>
      <c r="JFI237" s="2"/>
      <c r="JFJ237" s="2"/>
      <c r="JFK237" s="2"/>
      <c r="JFL237" s="2"/>
      <c r="JFM237" s="2"/>
      <c r="JFN237" s="2"/>
      <c r="JFO237" s="2"/>
      <c r="JFP237" s="2"/>
      <c r="JFQ237" s="2"/>
      <c r="JFR237" s="2"/>
      <c r="JFS237" s="2"/>
      <c r="JFT237" s="2"/>
      <c r="JFU237" s="2"/>
      <c r="JFV237" s="2"/>
      <c r="JFW237" s="2"/>
      <c r="JFX237" s="2"/>
      <c r="JFY237" s="2"/>
      <c r="JFZ237" s="2"/>
      <c r="JGA237" s="2"/>
      <c r="JGB237" s="2"/>
      <c r="JGC237" s="2"/>
      <c r="JGD237" s="2"/>
      <c r="JGE237" s="2"/>
      <c r="JGF237" s="2"/>
      <c r="JGG237" s="2"/>
      <c r="JGH237" s="2"/>
      <c r="JGI237" s="2"/>
      <c r="JGJ237" s="2"/>
      <c r="JGK237" s="2"/>
      <c r="JGL237" s="2"/>
      <c r="JGM237" s="2"/>
      <c r="JGN237" s="2"/>
      <c r="JGO237" s="2"/>
      <c r="JGP237" s="2"/>
      <c r="JGQ237" s="2"/>
      <c r="JGR237" s="2"/>
      <c r="JGS237" s="2"/>
      <c r="JGT237" s="2"/>
      <c r="JGU237" s="2"/>
      <c r="JGV237" s="2"/>
      <c r="JGW237" s="2"/>
      <c r="JGX237" s="2"/>
      <c r="JGY237" s="2"/>
      <c r="JGZ237" s="2"/>
      <c r="JHA237" s="2"/>
      <c r="JHB237" s="2"/>
      <c r="JHC237" s="2"/>
      <c r="JHD237" s="2"/>
      <c r="JHE237" s="2"/>
      <c r="JHF237" s="2"/>
      <c r="JHG237" s="2"/>
      <c r="JHH237" s="2"/>
      <c r="JHI237" s="2"/>
      <c r="JHJ237" s="2"/>
      <c r="JHK237" s="2"/>
      <c r="JHL237" s="2"/>
      <c r="JHM237" s="2"/>
      <c r="JHN237" s="2"/>
      <c r="JHO237" s="2"/>
      <c r="JHP237" s="2"/>
      <c r="JHQ237" s="2"/>
      <c r="JHR237" s="2"/>
      <c r="JHS237" s="2"/>
      <c r="JHT237" s="2"/>
      <c r="JHU237" s="2"/>
      <c r="JHV237" s="2"/>
      <c r="JHW237" s="2"/>
      <c r="JHX237" s="2"/>
      <c r="JHY237" s="2"/>
      <c r="JHZ237" s="2"/>
      <c r="JIA237" s="2"/>
      <c r="JIB237" s="2"/>
      <c r="JIC237" s="2"/>
      <c r="JID237" s="2"/>
      <c r="JIE237" s="2"/>
      <c r="JIF237" s="2"/>
      <c r="JIG237" s="2"/>
      <c r="JIH237" s="2"/>
      <c r="JII237" s="2"/>
      <c r="JIJ237" s="2"/>
      <c r="JIK237" s="2"/>
      <c r="JIL237" s="2"/>
      <c r="JIM237" s="2"/>
      <c r="JIN237" s="2"/>
      <c r="JIO237" s="2"/>
      <c r="JIP237" s="2"/>
      <c r="JIQ237" s="2"/>
      <c r="JIR237" s="2"/>
      <c r="JIS237" s="2"/>
      <c r="JIT237" s="2"/>
      <c r="JIU237" s="2"/>
      <c r="JIV237" s="2"/>
      <c r="JIW237" s="2"/>
      <c r="JIX237" s="2"/>
      <c r="JIY237" s="2"/>
      <c r="JIZ237" s="2"/>
      <c r="JJA237" s="2"/>
      <c r="JJB237" s="2"/>
      <c r="JJC237" s="2"/>
      <c r="JJD237" s="2"/>
      <c r="JJE237" s="2"/>
      <c r="JJF237" s="2"/>
      <c r="JJG237" s="2"/>
      <c r="JJH237" s="2"/>
      <c r="JJI237" s="2"/>
      <c r="JJJ237" s="2"/>
      <c r="JJK237" s="2"/>
      <c r="JJL237" s="2"/>
      <c r="JJM237" s="2"/>
      <c r="JJN237" s="2"/>
      <c r="JJO237" s="2"/>
      <c r="JJP237" s="2"/>
      <c r="JJQ237" s="2"/>
      <c r="JJR237" s="2"/>
      <c r="JJS237" s="2"/>
      <c r="JJT237" s="2"/>
      <c r="JJU237" s="2"/>
      <c r="JJV237" s="2"/>
      <c r="JJW237" s="2"/>
      <c r="JJX237" s="2"/>
      <c r="JJY237" s="2"/>
      <c r="JJZ237" s="2"/>
      <c r="JKA237" s="2"/>
      <c r="JKB237" s="2"/>
      <c r="JKC237" s="2"/>
      <c r="JKD237" s="2"/>
      <c r="JKE237" s="2"/>
      <c r="JKF237" s="2"/>
      <c r="JKG237" s="2"/>
      <c r="JKH237" s="2"/>
      <c r="JKI237" s="2"/>
      <c r="JKJ237" s="2"/>
      <c r="JKK237" s="2"/>
      <c r="JKL237" s="2"/>
      <c r="JKM237" s="2"/>
      <c r="JKN237" s="2"/>
      <c r="JKO237" s="2"/>
      <c r="JKP237" s="2"/>
      <c r="JKQ237" s="2"/>
      <c r="JKR237" s="2"/>
      <c r="JKS237" s="2"/>
      <c r="JKT237" s="2"/>
      <c r="JKU237" s="2"/>
      <c r="JKV237" s="2"/>
      <c r="JKW237" s="2"/>
      <c r="JKX237" s="2"/>
      <c r="JKY237" s="2"/>
      <c r="JKZ237" s="2"/>
      <c r="JLA237" s="2"/>
      <c r="JLB237" s="2"/>
      <c r="JLC237" s="2"/>
      <c r="JLD237" s="2"/>
      <c r="JLE237" s="2"/>
      <c r="JLF237" s="2"/>
      <c r="JLG237" s="2"/>
      <c r="JLH237" s="2"/>
      <c r="JLI237" s="2"/>
      <c r="JLJ237" s="2"/>
      <c r="JLK237" s="2"/>
      <c r="JLL237" s="2"/>
      <c r="JLM237" s="2"/>
      <c r="JLN237" s="2"/>
      <c r="JLO237" s="2"/>
      <c r="JLP237" s="2"/>
      <c r="JLQ237" s="2"/>
      <c r="JLR237" s="2"/>
      <c r="JLS237" s="2"/>
      <c r="JLT237" s="2"/>
      <c r="JLU237" s="2"/>
      <c r="JLV237" s="2"/>
      <c r="JLW237" s="2"/>
      <c r="JLX237" s="2"/>
      <c r="JLY237" s="2"/>
      <c r="JLZ237" s="2"/>
      <c r="JMA237" s="2"/>
      <c r="JMB237" s="2"/>
      <c r="JMC237" s="2"/>
      <c r="JMD237" s="2"/>
      <c r="JME237" s="2"/>
      <c r="JMF237" s="2"/>
      <c r="JMG237" s="2"/>
      <c r="JMH237" s="2"/>
      <c r="JMI237" s="2"/>
      <c r="JMJ237" s="2"/>
      <c r="JMK237" s="2"/>
      <c r="JML237" s="2"/>
      <c r="JMM237" s="2"/>
      <c r="JMN237" s="2"/>
      <c r="JMO237" s="2"/>
      <c r="JMP237" s="2"/>
      <c r="JMQ237" s="2"/>
      <c r="JMR237" s="2"/>
      <c r="JMS237" s="2"/>
      <c r="JMT237" s="2"/>
      <c r="JMU237" s="2"/>
      <c r="JMV237" s="2"/>
      <c r="JMW237" s="2"/>
      <c r="JMX237" s="2"/>
      <c r="JMY237" s="2"/>
      <c r="JMZ237" s="2"/>
      <c r="JNA237" s="2"/>
      <c r="JNB237" s="2"/>
      <c r="JNC237" s="2"/>
      <c r="JND237" s="2"/>
      <c r="JNE237" s="2"/>
      <c r="JNF237" s="2"/>
      <c r="JNG237" s="2"/>
      <c r="JNH237" s="2"/>
      <c r="JNI237" s="2"/>
      <c r="JNJ237" s="2"/>
      <c r="JNK237" s="2"/>
      <c r="JNL237" s="2"/>
      <c r="JNM237" s="2"/>
      <c r="JNN237" s="2"/>
      <c r="JNO237" s="2"/>
      <c r="JNP237" s="2"/>
      <c r="JNQ237" s="2"/>
      <c r="JNR237" s="2"/>
      <c r="JNS237" s="2"/>
      <c r="JNT237" s="2"/>
      <c r="JNU237" s="2"/>
      <c r="JNV237" s="2"/>
      <c r="JNW237" s="2"/>
      <c r="JNX237" s="2"/>
      <c r="JNY237" s="2"/>
      <c r="JNZ237" s="2"/>
      <c r="JOA237" s="2"/>
      <c r="JOB237" s="2"/>
      <c r="JOC237" s="2"/>
      <c r="JOD237" s="2"/>
      <c r="JOE237" s="2"/>
      <c r="JOF237" s="2"/>
      <c r="JOG237" s="2"/>
      <c r="JOH237" s="2"/>
      <c r="JOI237" s="2"/>
      <c r="JOJ237" s="2"/>
      <c r="JOK237" s="2"/>
      <c r="JOL237" s="2"/>
      <c r="JOM237" s="2"/>
      <c r="JON237" s="2"/>
      <c r="JOO237" s="2"/>
      <c r="JOP237" s="2"/>
      <c r="JOQ237" s="2"/>
      <c r="JOR237" s="2"/>
      <c r="JOS237" s="2"/>
      <c r="JOT237" s="2"/>
      <c r="JOU237" s="2"/>
      <c r="JOV237" s="2"/>
      <c r="JOW237" s="2"/>
      <c r="JOX237" s="2"/>
      <c r="JOY237" s="2"/>
      <c r="JOZ237" s="2"/>
      <c r="JPA237" s="2"/>
      <c r="JPB237" s="2"/>
      <c r="JPC237" s="2"/>
      <c r="JPD237" s="2"/>
      <c r="JPE237" s="2"/>
      <c r="JPF237" s="2"/>
      <c r="JPG237" s="2"/>
      <c r="JPH237" s="2"/>
      <c r="JPI237" s="2"/>
      <c r="JPJ237" s="2"/>
      <c r="JPK237" s="2"/>
      <c r="JPL237" s="2"/>
      <c r="JPM237" s="2"/>
      <c r="JPN237" s="2"/>
      <c r="JPO237" s="2"/>
      <c r="JPP237" s="2"/>
      <c r="JPQ237" s="2"/>
      <c r="JPR237" s="2"/>
      <c r="JPS237" s="2"/>
      <c r="JPT237" s="2"/>
      <c r="JPU237" s="2"/>
      <c r="JPV237" s="2"/>
      <c r="JPW237" s="2"/>
      <c r="JPX237" s="2"/>
      <c r="JPY237" s="2"/>
      <c r="JPZ237" s="2"/>
      <c r="JQA237" s="2"/>
      <c r="JQB237" s="2"/>
      <c r="JQC237" s="2"/>
      <c r="JQD237" s="2"/>
      <c r="JQE237" s="2"/>
      <c r="JQF237" s="2"/>
      <c r="JQG237" s="2"/>
      <c r="JQH237" s="2"/>
      <c r="JQI237" s="2"/>
      <c r="JQJ237" s="2"/>
      <c r="JQK237" s="2"/>
      <c r="JQL237" s="2"/>
      <c r="JQM237" s="2"/>
      <c r="JQN237" s="2"/>
      <c r="JQO237" s="2"/>
      <c r="JQP237" s="2"/>
      <c r="JQQ237" s="2"/>
      <c r="JQR237" s="2"/>
      <c r="JQS237" s="2"/>
      <c r="JQT237" s="2"/>
      <c r="JQU237" s="2"/>
      <c r="JQV237" s="2"/>
      <c r="JQW237" s="2"/>
      <c r="JQX237" s="2"/>
      <c r="JQY237" s="2"/>
      <c r="JQZ237" s="2"/>
      <c r="JRA237" s="2"/>
      <c r="JRB237" s="2"/>
      <c r="JRC237" s="2"/>
      <c r="JRD237" s="2"/>
      <c r="JRE237" s="2"/>
      <c r="JRF237" s="2"/>
      <c r="JRG237" s="2"/>
      <c r="JRH237" s="2"/>
      <c r="JRI237" s="2"/>
      <c r="JRJ237" s="2"/>
      <c r="JRK237" s="2"/>
      <c r="JRL237" s="2"/>
      <c r="JRM237" s="2"/>
      <c r="JRN237" s="2"/>
      <c r="JRO237" s="2"/>
      <c r="JRP237" s="2"/>
      <c r="JRQ237" s="2"/>
      <c r="JRR237" s="2"/>
      <c r="JRS237" s="2"/>
      <c r="JRT237" s="2"/>
      <c r="JRU237" s="2"/>
      <c r="JRV237" s="2"/>
      <c r="JRW237" s="2"/>
      <c r="JRX237" s="2"/>
      <c r="JRY237" s="2"/>
      <c r="JRZ237" s="2"/>
      <c r="JSA237" s="2"/>
      <c r="JSB237" s="2"/>
      <c r="JSC237" s="2"/>
      <c r="JSD237" s="2"/>
      <c r="JSE237" s="2"/>
      <c r="JSF237" s="2"/>
      <c r="JSG237" s="2"/>
      <c r="JSH237" s="2"/>
      <c r="JSI237" s="2"/>
      <c r="JSJ237" s="2"/>
      <c r="JSK237" s="2"/>
      <c r="JSL237" s="2"/>
      <c r="JSM237" s="2"/>
      <c r="JSN237" s="2"/>
      <c r="JSO237" s="2"/>
      <c r="JSP237" s="2"/>
      <c r="JSQ237" s="2"/>
      <c r="JSR237" s="2"/>
      <c r="JSS237" s="2"/>
      <c r="JST237" s="2"/>
      <c r="JSU237" s="2"/>
      <c r="JSV237" s="2"/>
      <c r="JSW237" s="2"/>
      <c r="JSX237" s="2"/>
      <c r="JSY237" s="2"/>
      <c r="JSZ237" s="2"/>
      <c r="JTA237" s="2"/>
      <c r="JTB237" s="2"/>
      <c r="JTC237" s="2"/>
      <c r="JTD237" s="2"/>
      <c r="JTE237" s="2"/>
      <c r="JTF237" s="2"/>
      <c r="JTG237" s="2"/>
      <c r="JTH237" s="2"/>
      <c r="JTI237" s="2"/>
      <c r="JTJ237" s="2"/>
      <c r="JTK237" s="2"/>
      <c r="JTL237" s="2"/>
      <c r="JTM237" s="2"/>
      <c r="JTN237" s="2"/>
      <c r="JTO237" s="2"/>
      <c r="JTP237" s="2"/>
      <c r="JTQ237" s="2"/>
      <c r="JTR237" s="2"/>
      <c r="JTS237" s="2"/>
      <c r="JTT237" s="2"/>
      <c r="JTU237" s="2"/>
      <c r="JTV237" s="2"/>
      <c r="JTW237" s="2"/>
      <c r="JTX237" s="2"/>
      <c r="JTY237" s="2"/>
      <c r="JTZ237" s="2"/>
      <c r="JUA237" s="2"/>
      <c r="JUB237" s="2"/>
      <c r="JUC237" s="2"/>
      <c r="JUD237" s="2"/>
      <c r="JUE237" s="2"/>
      <c r="JUF237" s="2"/>
      <c r="JUG237" s="2"/>
      <c r="JUH237" s="2"/>
      <c r="JUI237" s="2"/>
      <c r="JUJ237" s="2"/>
      <c r="JUK237" s="2"/>
      <c r="JUL237" s="2"/>
      <c r="JUM237" s="2"/>
      <c r="JUN237" s="2"/>
      <c r="JUO237" s="2"/>
      <c r="JUP237" s="2"/>
      <c r="JUQ237" s="2"/>
      <c r="JUR237" s="2"/>
      <c r="JUS237" s="2"/>
      <c r="JUT237" s="2"/>
      <c r="JUU237" s="2"/>
      <c r="JUV237" s="2"/>
      <c r="JUW237" s="2"/>
      <c r="JUX237" s="2"/>
      <c r="JUY237" s="2"/>
      <c r="JUZ237" s="2"/>
      <c r="JVA237" s="2"/>
      <c r="JVB237" s="2"/>
      <c r="JVC237" s="2"/>
      <c r="JVD237" s="2"/>
      <c r="JVE237" s="2"/>
      <c r="JVF237" s="2"/>
      <c r="JVG237" s="2"/>
      <c r="JVH237" s="2"/>
      <c r="JVI237" s="2"/>
      <c r="JVJ237" s="2"/>
      <c r="JVK237" s="2"/>
      <c r="JVL237" s="2"/>
      <c r="JVM237" s="2"/>
      <c r="JVN237" s="2"/>
      <c r="JVO237" s="2"/>
      <c r="JVP237" s="2"/>
      <c r="JVQ237" s="2"/>
      <c r="JVR237" s="2"/>
      <c r="JVS237" s="2"/>
      <c r="JVT237" s="2"/>
      <c r="JVU237" s="2"/>
      <c r="JVV237" s="2"/>
      <c r="JVW237" s="2"/>
      <c r="JVX237" s="2"/>
      <c r="JVY237" s="2"/>
      <c r="JVZ237" s="2"/>
      <c r="JWA237" s="2"/>
      <c r="JWB237" s="2"/>
      <c r="JWC237" s="2"/>
      <c r="JWD237" s="2"/>
      <c r="JWE237" s="2"/>
      <c r="JWF237" s="2"/>
      <c r="JWG237" s="2"/>
      <c r="JWH237" s="2"/>
      <c r="JWI237" s="2"/>
      <c r="JWJ237" s="2"/>
      <c r="JWK237" s="2"/>
      <c r="JWL237" s="2"/>
      <c r="JWM237" s="2"/>
      <c r="JWN237" s="2"/>
      <c r="JWO237" s="2"/>
      <c r="JWP237" s="2"/>
      <c r="JWQ237" s="2"/>
      <c r="JWR237" s="2"/>
      <c r="JWS237" s="2"/>
      <c r="JWT237" s="2"/>
      <c r="JWU237" s="2"/>
      <c r="JWV237" s="2"/>
      <c r="JWW237" s="2"/>
      <c r="JWX237" s="2"/>
      <c r="JWY237" s="2"/>
      <c r="JWZ237" s="2"/>
      <c r="JXA237" s="2"/>
      <c r="JXB237" s="2"/>
      <c r="JXC237" s="2"/>
      <c r="JXD237" s="2"/>
      <c r="JXE237" s="2"/>
      <c r="JXF237" s="2"/>
      <c r="JXG237" s="2"/>
      <c r="JXH237" s="2"/>
      <c r="JXI237" s="2"/>
      <c r="JXJ237" s="2"/>
      <c r="JXK237" s="2"/>
      <c r="JXL237" s="2"/>
      <c r="JXM237" s="2"/>
      <c r="JXN237" s="2"/>
      <c r="JXO237" s="2"/>
      <c r="JXP237" s="2"/>
      <c r="JXQ237" s="2"/>
      <c r="JXR237" s="2"/>
      <c r="JXS237" s="2"/>
      <c r="JXT237" s="2"/>
      <c r="JXU237" s="2"/>
      <c r="JXV237" s="2"/>
      <c r="JXW237" s="2"/>
      <c r="JXX237" s="2"/>
      <c r="JXY237" s="2"/>
      <c r="JXZ237" s="2"/>
      <c r="JYA237" s="2"/>
      <c r="JYB237" s="2"/>
      <c r="JYC237" s="2"/>
      <c r="JYD237" s="2"/>
      <c r="JYE237" s="2"/>
      <c r="JYF237" s="2"/>
      <c r="JYG237" s="2"/>
      <c r="JYH237" s="2"/>
      <c r="JYI237" s="2"/>
      <c r="JYJ237" s="2"/>
      <c r="JYK237" s="2"/>
      <c r="JYL237" s="2"/>
      <c r="JYM237" s="2"/>
      <c r="JYN237" s="2"/>
      <c r="JYO237" s="2"/>
      <c r="JYP237" s="2"/>
      <c r="JYQ237" s="2"/>
      <c r="JYR237" s="2"/>
      <c r="JYS237" s="2"/>
      <c r="JYT237" s="2"/>
      <c r="JYU237" s="2"/>
      <c r="JYV237" s="2"/>
      <c r="JYW237" s="2"/>
      <c r="JYX237" s="2"/>
      <c r="JYY237" s="2"/>
      <c r="JYZ237" s="2"/>
      <c r="JZA237" s="2"/>
      <c r="JZB237" s="2"/>
      <c r="JZC237" s="2"/>
      <c r="JZD237" s="2"/>
      <c r="JZE237" s="2"/>
      <c r="JZF237" s="2"/>
      <c r="JZG237" s="2"/>
      <c r="JZH237" s="2"/>
      <c r="JZI237" s="2"/>
      <c r="JZJ237" s="2"/>
      <c r="JZK237" s="2"/>
      <c r="JZL237" s="2"/>
      <c r="JZM237" s="2"/>
      <c r="JZN237" s="2"/>
      <c r="JZO237" s="2"/>
      <c r="JZP237" s="2"/>
      <c r="JZQ237" s="2"/>
      <c r="JZR237" s="2"/>
      <c r="JZS237" s="2"/>
      <c r="JZT237" s="2"/>
      <c r="JZU237" s="2"/>
      <c r="JZV237" s="2"/>
      <c r="JZW237" s="2"/>
      <c r="JZX237" s="2"/>
      <c r="JZY237" s="2"/>
      <c r="JZZ237" s="2"/>
      <c r="KAA237" s="2"/>
      <c r="KAB237" s="2"/>
      <c r="KAC237" s="2"/>
      <c r="KAD237" s="2"/>
      <c r="KAE237" s="2"/>
      <c r="KAF237" s="2"/>
      <c r="KAG237" s="2"/>
      <c r="KAH237" s="2"/>
      <c r="KAI237" s="2"/>
      <c r="KAJ237" s="2"/>
      <c r="KAK237" s="2"/>
      <c r="KAL237" s="2"/>
      <c r="KAM237" s="2"/>
      <c r="KAN237" s="2"/>
      <c r="KAO237" s="2"/>
      <c r="KAP237" s="2"/>
      <c r="KAQ237" s="2"/>
      <c r="KAR237" s="2"/>
      <c r="KAS237" s="2"/>
      <c r="KAT237" s="2"/>
      <c r="KAU237" s="2"/>
      <c r="KAV237" s="2"/>
      <c r="KAW237" s="2"/>
      <c r="KAX237" s="2"/>
      <c r="KAY237" s="2"/>
      <c r="KAZ237" s="2"/>
      <c r="KBA237" s="2"/>
      <c r="KBB237" s="2"/>
      <c r="KBC237" s="2"/>
      <c r="KBD237" s="2"/>
      <c r="KBE237" s="2"/>
      <c r="KBF237" s="2"/>
      <c r="KBG237" s="2"/>
      <c r="KBH237" s="2"/>
      <c r="KBI237" s="2"/>
      <c r="KBJ237" s="2"/>
      <c r="KBK237" s="2"/>
      <c r="KBL237" s="2"/>
      <c r="KBM237" s="2"/>
      <c r="KBN237" s="2"/>
      <c r="KBO237" s="2"/>
      <c r="KBP237" s="2"/>
      <c r="KBQ237" s="2"/>
      <c r="KBR237" s="2"/>
      <c r="KBS237" s="2"/>
      <c r="KBT237" s="2"/>
      <c r="KBU237" s="2"/>
      <c r="KBV237" s="2"/>
      <c r="KBW237" s="2"/>
      <c r="KBX237" s="2"/>
      <c r="KBY237" s="2"/>
      <c r="KBZ237" s="2"/>
      <c r="KCA237" s="2"/>
      <c r="KCB237" s="2"/>
      <c r="KCC237" s="2"/>
      <c r="KCD237" s="2"/>
      <c r="KCE237" s="2"/>
      <c r="KCF237" s="2"/>
      <c r="KCG237" s="2"/>
      <c r="KCH237" s="2"/>
      <c r="KCI237" s="2"/>
      <c r="KCJ237" s="2"/>
      <c r="KCK237" s="2"/>
      <c r="KCL237" s="2"/>
      <c r="KCM237" s="2"/>
      <c r="KCN237" s="2"/>
      <c r="KCO237" s="2"/>
      <c r="KCP237" s="2"/>
      <c r="KCQ237" s="2"/>
      <c r="KCR237" s="2"/>
      <c r="KCS237" s="2"/>
      <c r="KCT237" s="2"/>
      <c r="KCU237" s="2"/>
      <c r="KCV237" s="2"/>
      <c r="KCW237" s="2"/>
      <c r="KCX237" s="2"/>
      <c r="KCY237" s="2"/>
      <c r="KCZ237" s="2"/>
      <c r="KDA237" s="2"/>
      <c r="KDB237" s="2"/>
      <c r="KDC237" s="2"/>
      <c r="KDD237" s="2"/>
      <c r="KDE237" s="2"/>
      <c r="KDF237" s="2"/>
      <c r="KDG237" s="2"/>
      <c r="KDH237" s="2"/>
      <c r="KDI237" s="2"/>
      <c r="KDJ237" s="2"/>
      <c r="KDK237" s="2"/>
      <c r="KDL237" s="2"/>
      <c r="KDM237" s="2"/>
      <c r="KDN237" s="2"/>
      <c r="KDO237" s="2"/>
      <c r="KDP237" s="2"/>
      <c r="KDQ237" s="2"/>
      <c r="KDR237" s="2"/>
      <c r="KDS237" s="2"/>
      <c r="KDT237" s="2"/>
      <c r="KDU237" s="2"/>
      <c r="KDV237" s="2"/>
      <c r="KDW237" s="2"/>
      <c r="KDX237" s="2"/>
      <c r="KDY237" s="2"/>
      <c r="KDZ237" s="2"/>
      <c r="KEA237" s="2"/>
      <c r="KEB237" s="2"/>
      <c r="KEC237" s="2"/>
      <c r="KED237" s="2"/>
      <c r="KEE237" s="2"/>
      <c r="KEF237" s="2"/>
      <c r="KEG237" s="2"/>
      <c r="KEH237" s="2"/>
      <c r="KEI237" s="2"/>
      <c r="KEJ237" s="2"/>
      <c r="KEK237" s="2"/>
      <c r="KEL237" s="2"/>
      <c r="KEM237" s="2"/>
      <c r="KEN237" s="2"/>
      <c r="KEO237" s="2"/>
      <c r="KEP237" s="2"/>
      <c r="KEQ237" s="2"/>
      <c r="KER237" s="2"/>
      <c r="KES237" s="2"/>
      <c r="KET237" s="2"/>
      <c r="KEU237" s="2"/>
      <c r="KEV237" s="2"/>
      <c r="KEW237" s="2"/>
      <c r="KEX237" s="2"/>
      <c r="KEY237" s="2"/>
      <c r="KEZ237" s="2"/>
      <c r="KFA237" s="2"/>
      <c r="KFB237" s="2"/>
      <c r="KFC237" s="2"/>
      <c r="KFD237" s="2"/>
      <c r="KFE237" s="2"/>
      <c r="KFF237" s="2"/>
      <c r="KFG237" s="2"/>
      <c r="KFH237" s="2"/>
      <c r="KFI237" s="2"/>
      <c r="KFJ237" s="2"/>
      <c r="KFK237" s="2"/>
      <c r="KFL237" s="2"/>
      <c r="KFM237" s="2"/>
      <c r="KFN237" s="2"/>
      <c r="KFO237" s="2"/>
      <c r="KFP237" s="2"/>
      <c r="KFQ237" s="2"/>
      <c r="KFR237" s="2"/>
      <c r="KFS237" s="2"/>
      <c r="KFT237" s="2"/>
      <c r="KFU237" s="2"/>
      <c r="KFV237" s="2"/>
      <c r="KFW237" s="2"/>
      <c r="KFX237" s="2"/>
      <c r="KFY237" s="2"/>
      <c r="KFZ237" s="2"/>
      <c r="KGA237" s="2"/>
      <c r="KGB237" s="2"/>
      <c r="KGC237" s="2"/>
      <c r="KGD237" s="2"/>
      <c r="KGE237" s="2"/>
      <c r="KGF237" s="2"/>
      <c r="KGG237" s="2"/>
      <c r="KGH237" s="2"/>
      <c r="KGI237" s="2"/>
      <c r="KGJ237" s="2"/>
      <c r="KGK237" s="2"/>
      <c r="KGL237" s="2"/>
      <c r="KGM237" s="2"/>
      <c r="KGN237" s="2"/>
      <c r="KGO237" s="2"/>
      <c r="KGP237" s="2"/>
      <c r="KGQ237" s="2"/>
      <c r="KGR237" s="2"/>
      <c r="KGS237" s="2"/>
      <c r="KGT237" s="2"/>
      <c r="KGU237" s="2"/>
      <c r="KGV237" s="2"/>
      <c r="KGW237" s="2"/>
      <c r="KGX237" s="2"/>
      <c r="KGY237" s="2"/>
      <c r="KGZ237" s="2"/>
      <c r="KHA237" s="2"/>
      <c r="KHB237" s="2"/>
      <c r="KHC237" s="2"/>
      <c r="KHD237" s="2"/>
      <c r="KHE237" s="2"/>
      <c r="KHF237" s="2"/>
      <c r="KHG237" s="2"/>
      <c r="KHH237" s="2"/>
      <c r="KHI237" s="2"/>
      <c r="KHJ237" s="2"/>
      <c r="KHK237" s="2"/>
      <c r="KHL237" s="2"/>
      <c r="KHM237" s="2"/>
      <c r="KHN237" s="2"/>
      <c r="KHO237" s="2"/>
      <c r="KHP237" s="2"/>
      <c r="KHQ237" s="2"/>
      <c r="KHR237" s="2"/>
      <c r="KHS237" s="2"/>
      <c r="KHT237" s="2"/>
      <c r="KHU237" s="2"/>
      <c r="KHV237" s="2"/>
      <c r="KHW237" s="2"/>
      <c r="KHX237" s="2"/>
      <c r="KHY237" s="2"/>
      <c r="KHZ237" s="2"/>
      <c r="KIA237" s="2"/>
      <c r="KIB237" s="2"/>
      <c r="KIC237" s="2"/>
      <c r="KID237" s="2"/>
      <c r="KIE237" s="2"/>
      <c r="KIF237" s="2"/>
      <c r="KIG237" s="2"/>
      <c r="KIH237" s="2"/>
      <c r="KII237" s="2"/>
      <c r="KIJ237" s="2"/>
      <c r="KIK237" s="2"/>
      <c r="KIL237" s="2"/>
      <c r="KIM237" s="2"/>
      <c r="KIN237" s="2"/>
      <c r="KIO237" s="2"/>
      <c r="KIP237" s="2"/>
      <c r="KIQ237" s="2"/>
      <c r="KIR237" s="2"/>
      <c r="KIS237" s="2"/>
      <c r="KIT237" s="2"/>
      <c r="KIU237" s="2"/>
      <c r="KIV237" s="2"/>
      <c r="KIW237" s="2"/>
      <c r="KIX237" s="2"/>
      <c r="KIY237" s="2"/>
      <c r="KIZ237" s="2"/>
      <c r="KJA237" s="2"/>
      <c r="KJB237" s="2"/>
      <c r="KJC237" s="2"/>
      <c r="KJD237" s="2"/>
      <c r="KJE237" s="2"/>
      <c r="KJF237" s="2"/>
      <c r="KJG237" s="2"/>
      <c r="KJH237" s="2"/>
      <c r="KJI237" s="2"/>
      <c r="KJJ237" s="2"/>
      <c r="KJK237" s="2"/>
      <c r="KJL237" s="2"/>
      <c r="KJM237" s="2"/>
      <c r="KJN237" s="2"/>
      <c r="KJO237" s="2"/>
      <c r="KJP237" s="2"/>
      <c r="KJQ237" s="2"/>
      <c r="KJR237" s="2"/>
      <c r="KJS237" s="2"/>
      <c r="KJT237" s="2"/>
      <c r="KJU237" s="2"/>
      <c r="KJV237" s="2"/>
      <c r="KJW237" s="2"/>
      <c r="KJX237" s="2"/>
      <c r="KJY237" s="2"/>
      <c r="KJZ237" s="2"/>
      <c r="KKA237" s="2"/>
      <c r="KKB237" s="2"/>
      <c r="KKC237" s="2"/>
      <c r="KKD237" s="2"/>
      <c r="KKE237" s="2"/>
      <c r="KKF237" s="2"/>
      <c r="KKG237" s="2"/>
      <c r="KKH237" s="2"/>
      <c r="KKI237" s="2"/>
      <c r="KKJ237" s="2"/>
      <c r="KKK237" s="2"/>
      <c r="KKL237" s="2"/>
      <c r="KKM237" s="2"/>
      <c r="KKN237" s="2"/>
      <c r="KKO237" s="2"/>
      <c r="KKP237" s="2"/>
      <c r="KKQ237" s="2"/>
      <c r="KKR237" s="2"/>
      <c r="KKS237" s="2"/>
      <c r="KKT237" s="2"/>
      <c r="KKU237" s="2"/>
      <c r="KKV237" s="2"/>
      <c r="KKW237" s="2"/>
      <c r="KKX237" s="2"/>
      <c r="KKY237" s="2"/>
      <c r="KKZ237" s="2"/>
      <c r="KLA237" s="2"/>
      <c r="KLB237" s="2"/>
      <c r="KLC237" s="2"/>
      <c r="KLD237" s="2"/>
      <c r="KLE237" s="2"/>
      <c r="KLF237" s="2"/>
      <c r="KLG237" s="2"/>
      <c r="KLH237" s="2"/>
      <c r="KLI237" s="2"/>
      <c r="KLJ237" s="2"/>
      <c r="KLK237" s="2"/>
      <c r="KLL237" s="2"/>
      <c r="KLM237" s="2"/>
      <c r="KLN237" s="2"/>
      <c r="KLO237" s="2"/>
      <c r="KLP237" s="2"/>
      <c r="KLQ237" s="2"/>
      <c r="KLR237" s="2"/>
      <c r="KLS237" s="2"/>
      <c r="KLT237" s="2"/>
      <c r="KLU237" s="2"/>
      <c r="KLV237" s="2"/>
      <c r="KLW237" s="2"/>
      <c r="KLX237" s="2"/>
      <c r="KLY237" s="2"/>
      <c r="KLZ237" s="2"/>
      <c r="KMA237" s="2"/>
      <c r="KMB237" s="2"/>
      <c r="KMC237" s="2"/>
      <c r="KMD237" s="2"/>
      <c r="KME237" s="2"/>
      <c r="KMF237" s="2"/>
      <c r="KMG237" s="2"/>
      <c r="KMH237" s="2"/>
      <c r="KMI237" s="2"/>
      <c r="KMJ237" s="2"/>
      <c r="KMK237" s="2"/>
      <c r="KML237" s="2"/>
      <c r="KMM237" s="2"/>
      <c r="KMN237" s="2"/>
      <c r="KMO237" s="2"/>
      <c r="KMP237" s="2"/>
      <c r="KMQ237" s="2"/>
      <c r="KMR237" s="2"/>
      <c r="KMS237" s="2"/>
      <c r="KMT237" s="2"/>
      <c r="KMU237" s="2"/>
      <c r="KMV237" s="2"/>
      <c r="KMW237" s="2"/>
      <c r="KMX237" s="2"/>
      <c r="KMY237" s="2"/>
      <c r="KMZ237" s="2"/>
      <c r="KNA237" s="2"/>
      <c r="KNB237" s="2"/>
      <c r="KNC237" s="2"/>
      <c r="KND237" s="2"/>
      <c r="KNE237" s="2"/>
      <c r="KNF237" s="2"/>
      <c r="KNG237" s="2"/>
      <c r="KNH237" s="2"/>
      <c r="KNI237" s="2"/>
      <c r="KNJ237" s="2"/>
      <c r="KNK237" s="2"/>
      <c r="KNL237" s="2"/>
      <c r="KNM237" s="2"/>
      <c r="KNN237" s="2"/>
      <c r="KNO237" s="2"/>
      <c r="KNP237" s="2"/>
      <c r="KNQ237" s="2"/>
      <c r="KNR237" s="2"/>
      <c r="KNS237" s="2"/>
      <c r="KNT237" s="2"/>
      <c r="KNU237" s="2"/>
      <c r="KNV237" s="2"/>
      <c r="KNW237" s="2"/>
      <c r="KNX237" s="2"/>
      <c r="KNY237" s="2"/>
      <c r="KNZ237" s="2"/>
      <c r="KOA237" s="2"/>
      <c r="KOB237" s="2"/>
      <c r="KOC237" s="2"/>
      <c r="KOD237" s="2"/>
      <c r="KOE237" s="2"/>
      <c r="KOF237" s="2"/>
      <c r="KOG237" s="2"/>
      <c r="KOH237" s="2"/>
      <c r="KOI237" s="2"/>
      <c r="KOJ237" s="2"/>
      <c r="KOK237" s="2"/>
      <c r="KOL237" s="2"/>
      <c r="KOM237" s="2"/>
      <c r="KON237" s="2"/>
      <c r="KOO237" s="2"/>
      <c r="KOP237" s="2"/>
      <c r="KOQ237" s="2"/>
      <c r="KOR237" s="2"/>
      <c r="KOS237" s="2"/>
      <c r="KOT237" s="2"/>
      <c r="KOU237" s="2"/>
      <c r="KOV237" s="2"/>
      <c r="KOW237" s="2"/>
      <c r="KOX237" s="2"/>
      <c r="KOY237" s="2"/>
      <c r="KOZ237" s="2"/>
      <c r="KPA237" s="2"/>
      <c r="KPB237" s="2"/>
      <c r="KPC237" s="2"/>
      <c r="KPD237" s="2"/>
      <c r="KPE237" s="2"/>
      <c r="KPF237" s="2"/>
      <c r="KPG237" s="2"/>
      <c r="KPH237" s="2"/>
      <c r="KPI237" s="2"/>
      <c r="KPJ237" s="2"/>
      <c r="KPK237" s="2"/>
      <c r="KPL237" s="2"/>
      <c r="KPM237" s="2"/>
      <c r="KPN237" s="2"/>
      <c r="KPO237" s="2"/>
      <c r="KPP237" s="2"/>
      <c r="KPQ237" s="2"/>
      <c r="KPR237" s="2"/>
      <c r="KPS237" s="2"/>
      <c r="KPT237" s="2"/>
      <c r="KPU237" s="2"/>
      <c r="KPV237" s="2"/>
      <c r="KPW237" s="2"/>
      <c r="KPX237" s="2"/>
      <c r="KPY237" s="2"/>
      <c r="KPZ237" s="2"/>
      <c r="KQA237" s="2"/>
      <c r="KQB237" s="2"/>
      <c r="KQC237" s="2"/>
      <c r="KQD237" s="2"/>
      <c r="KQE237" s="2"/>
      <c r="KQF237" s="2"/>
      <c r="KQG237" s="2"/>
      <c r="KQH237" s="2"/>
      <c r="KQI237" s="2"/>
      <c r="KQJ237" s="2"/>
      <c r="KQK237" s="2"/>
      <c r="KQL237" s="2"/>
      <c r="KQM237" s="2"/>
      <c r="KQN237" s="2"/>
      <c r="KQO237" s="2"/>
      <c r="KQP237" s="2"/>
      <c r="KQQ237" s="2"/>
      <c r="KQR237" s="2"/>
      <c r="KQS237" s="2"/>
      <c r="KQT237" s="2"/>
      <c r="KQU237" s="2"/>
      <c r="KQV237" s="2"/>
      <c r="KQW237" s="2"/>
      <c r="KQX237" s="2"/>
      <c r="KQY237" s="2"/>
      <c r="KQZ237" s="2"/>
      <c r="KRA237" s="2"/>
      <c r="KRB237" s="2"/>
      <c r="KRC237" s="2"/>
      <c r="KRD237" s="2"/>
      <c r="KRE237" s="2"/>
      <c r="KRF237" s="2"/>
      <c r="KRG237" s="2"/>
      <c r="KRH237" s="2"/>
      <c r="KRI237" s="2"/>
      <c r="KRJ237" s="2"/>
      <c r="KRK237" s="2"/>
      <c r="KRL237" s="2"/>
      <c r="KRM237" s="2"/>
      <c r="KRN237" s="2"/>
      <c r="KRO237" s="2"/>
      <c r="KRP237" s="2"/>
      <c r="KRQ237" s="2"/>
      <c r="KRR237" s="2"/>
      <c r="KRS237" s="2"/>
      <c r="KRT237" s="2"/>
      <c r="KRU237" s="2"/>
      <c r="KRV237" s="2"/>
      <c r="KRW237" s="2"/>
      <c r="KRX237" s="2"/>
      <c r="KRY237" s="2"/>
      <c r="KRZ237" s="2"/>
      <c r="KSA237" s="2"/>
      <c r="KSB237" s="2"/>
      <c r="KSC237" s="2"/>
      <c r="KSD237" s="2"/>
      <c r="KSE237" s="2"/>
      <c r="KSF237" s="2"/>
      <c r="KSG237" s="2"/>
      <c r="KSH237" s="2"/>
      <c r="KSI237" s="2"/>
      <c r="KSJ237" s="2"/>
      <c r="KSK237" s="2"/>
      <c r="KSL237" s="2"/>
      <c r="KSM237" s="2"/>
      <c r="KSN237" s="2"/>
      <c r="KSO237" s="2"/>
      <c r="KSP237" s="2"/>
      <c r="KSQ237" s="2"/>
      <c r="KSR237" s="2"/>
      <c r="KSS237" s="2"/>
      <c r="KST237" s="2"/>
      <c r="KSU237" s="2"/>
      <c r="KSV237" s="2"/>
      <c r="KSW237" s="2"/>
      <c r="KSX237" s="2"/>
      <c r="KSY237" s="2"/>
      <c r="KSZ237" s="2"/>
      <c r="KTA237" s="2"/>
      <c r="KTB237" s="2"/>
      <c r="KTC237" s="2"/>
      <c r="KTD237" s="2"/>
      <c r="KTE237" s="2"/>
      <c r="KTF237" s="2"/>
      <c r="KTG237" s="2"/>
      <c r="KTH237" s="2"/>
      <c r="KTI237" s="2"/>
      <c r="KTJ237" s="2"/>
      <c r="KTK237" s="2"/>
      <c r="KTL237" s="2"/>
      <c r="KTM237" s="2"/>
      <c r="KTN237" s="2"/>
      <c r="KTO237" s="2"/>
      <c r="KTP237" s="2"/>
      <c r="KTQ237" s="2"/>
      <c r="KTR237" s="2"/>
      <c r="KTS237" s="2"/>
      <c r="KTT237" s="2"/>
      <c r="KTU237" s="2"/>
      <c r="KTV237" s="2"/>
      <c r="KTW237" s="2"/>
      <c r="KTX237" s="2"/>
      <c r="KTY237" s="2"/>
      <c r="KTZ237" s="2"/>
      <c r="KUA237" s="2"/>
      <c r="KUB237" s="2"/>
      <c r="KUC237" s="2"/>
      <c r="KUD237" s="2"/>
      <c r="KUE237" s="2"/>
      <c r="KUF237" s="2"/>
      <c r="KUG237" s="2"/>
      <c r="KUH237" s="2"/>
      <c r="KUI237" s="2"/>
      <c r="KUJ237" s="2"/>
      <c r="KUK237" s="2"/>
      <c r="KUL237" s="2"/>
      <c r="KUM237" s="2"/>
      <c r="KUN237" s="2"/>
      <c r="KUO237" s="2"/>
      <c r="KUP237" s="2"/>
      <c r="KUQ237" s="2"/>
      <c r="KUR237" s="2"/>
      <c r="KUS237" s="2"/>
      <c r="KUT237" s="2"/>
      <c r="KUU237" s="2"/>
      <c r="KUV237" s="2"/>
      <c r="KUW237" s="2"/>
      <c r="KUX237" s="2"/>
      <c r="KUY237" s="2"/>
      <c r="KUZ237" s="2"/>
      <c r="KVA237" s="2"/>
      <c r="KVB237" s="2"/>
      <c r="KVC237" s="2"/>
      <c r="KVD237" s="2"/>
      <c r="KVE237" s="2"/>
      <c r="KVF237" s="2"/>
      <c r="KVG237" s="2"/>
      <c r="KVH237" s="2"/>
      <c r="KVI237" s="2"/>
      <c r="KVJ237" s="2"/>
      <c r="KVK237" s="2"/>
      <c r="KVL237" s="2"/>
      <c r="KVM237" s="2"/>
      <c r="KVN237" s="2"/>
      <c r="KVO237" s="2"/>
      <c r="KVP237" s="2"/>
      <c r="KVQ237" s="2"/>
      <c r="KVR237" s="2"/>
      <c r="KVS237" s="2"/>
      <c r="KVT237" s="2"/>
      <c r="KVU237" s="2"/>
      <c r="KVV237" s="2"/>
      <c r="KVW237" s="2"/>
      <c r="KVX237" s="2"/>
      <c r="KVY237" s="2"/>
      <c r="KVZ237" s="2"/>
      <c r="KWA237" s="2"/>
      <c r="KWB237" s="2"/>
      <c r="KWC237" s="2"/>
      <c r="KWD237" s="2"/>
      <c r="KWE237" s="2"/>
      <c r="KWF237" s="2"/>
      <c r="KWG237" s="2"/>
      <c r="KWH237" s="2"/>
      <c r="KWI237" s="2"/>
      <c r="KWJ237" s="2"/>
      <c r="KWK237" s="2"/>
      <c r="KWL237" s="2"/>
      <c r="KWM237" s="2"/>
      <c r="KWN237" s="2"/>
      <c r="KWO237" s="2"/>
      <c r="KWP237" s="2"/>
      <c r="KWQ237" s="2"/>
      <c r="KWR237" s="2"/>
      <c r="KWS237" s="2"/>
      <c r="KWT237" s="2"/>
      <c r="KWU237" s="2"/>
      <c r="KWV237" s="2"/>
      <c r="KWW237" s="2"/>
      <c r="KWX237" s="2"/>
      <c r="KWY237" s="2"/>
      <c r="KWZ237" s="2"/>
      <c r="KXA237" s="2"/>
      <c r="KXB237" s="2"/>
      <c r="KXC237" s="2"/>
      <c r="KXD237" s="2"/>
      <c r="KXE237" s="2"/>
      <c r="KXF237" s="2"/>
      <c r="KXG237" s="2"/>
      <c r="KXH237" s="2"/>
      <c r="KXI237" s="2"/>
      <c r="KXJ237" s="2"/>
      <c r="KXK237" s="2"/>
      <c r="KXL237" s="2"/>
      <c r="KXM237" s="2"/>
      <c r="KXN237" s="2"/>
      <c r="KXO237" s="2"/>
      <c r="KXP237" s="2"/>
      <c r="KXQ237" s="2"/>
      <c r="KXR237" s="2"/>
      <c r="KXS237" s="2"/>
      <c r="KXT237" s="2"/>
      <c r="KXU237" s="2"/>
      <c r="KXV237" s="2"/>
      <c r="KXW237" s="2"/>
      <c r="KXX237" s="2"/>
      <c r="KXY237" s="2"/>
      <c r="KXZ237" s="2"/>
      <c r="KYA237" s="2"/>
      <c r="KYB237" s="2"/>
      <c r="KYC237" s="2"/>
      <c r="KYD237" s="2"/>
      <c r="KYE237" s="2"/>
      <c r="KYF237" s="2"/>
      <c r="KYG237" s="2"/>
      <c r="KYH237" s="2"/>
      <c r="KYI237" s="2"/>
      <c r="KYJ237" s="2"/>
      <c r="KYK237" s="2"/>
      <c r="KYL237" s="2"/>
      <c r="KYM237" s="2"/>
      <c r="KYN237" s="2"/>
      <c r="KYO237" s="2"/>
      <c r="KYP237" s="2"/>
      <c r="KYQ237" s="2"/>
      <c r="KYR237" s="2"/>
      <c r="KYS237" s="2"/>
      <c r="KYT237" s="2"/>
      <c r="KYU237" s="2"/>
      <c r="KYV237" s="2"/>
      <c r="KYW237" s="2"/>
      <c r="KYX237" s="2"/>
      <c r="KYY237" s="2"/>
      <c r="KYZ237" s="2"/>
      <c r="KZA237" s="2"/>
      <c r="KZB237" s="2"/>
      <c r="KZC237" s="2"/>
      <c r="KZD237" s="2"/>
      <c r="KZE237" s="2"/>
      <c r="KZF237" s="2"/>
      <c r="KZG237" s="2"/>
      <c r="KZH237" s="2"/>
      <c r="KZI237" s="2"/>
      <c r="KZJ237" s="2"/>
      <c r="KZK237" s="2"/>
      <c r="KZL237" s="2"/>
      <c r="KZM237" s="2"/>
      <c r="KZN237" s="2"/>
      <c r="KZO237" s="2"/>
      <c r="KZP237" s="2"/>
      <c r="KZQ237" s="2"/>
      <c r="KZR237" s="2"/>
      <c r="KZS237" s="2"/>
      <c r="KZT237" s="2"/>
      <c r="KZU237" s="2"/>
      <c r="KZV237" s="2"/>
      <c r="KZW237" s="2"/>
      <c r="KZX237" s="2"/>
      <c r="KZY237" s="2"/>
      <c r="KZZ237" s="2"/>
      <c r="LAA237" s="2"/>
      <c r="LAB237" s="2"/>
      <c r="LAC237" s="2"/>
      <c r="LAD237" s="2"/>
      <c r="LAE237" s="2"/>
      <c r="LAF237" s="2"/>
      <c r="LAG237" s="2"/>
      <c r="LAH237" s="2"/>
      <c r="LAI237" s="2"/>
      <c r="LAJ237" s="2"/>
      <c r="LAK237" s="2"/>
      <c r="LAL237" s="2"/>
      <c r="LAM237" s="2"/>
      <c r="LAN237" s="2"/>
      <c r="LAO237" s="2"/>
      <c r="LAP237" s="2"/>
      <c r="LAQ237" s="2"/>
      <c r="LAR237" s="2"/>
      <c r="LAS237" s="2"/>
      <c r="LAT237" s="2"/>
      <c r="LAU237" s="2"/>
      <c r="LAV237" s="2"/>
      <c r="LAW237" s="2"/>
      <c r="LAX237" s="2"/>
      <c r="LAY237" s="2"/>
      <c r="LAZ237" s="2"/>
      <c r="LBA237" s="2"/>
      <c r="LBB237" s="2"/>
      <c r="LBC237" s="2"/>
      <c r="LBD237" s="2"/>
      <c r="LBE237" s="2"/>
      <c r="LBF237" s="2"/>
      <c r="LBG237" s="2"/>
      <c r="LBH237" s="2"/>
      <c r="LBI237" s="2"/>
      <c r="LBJ237" s="2"/>
      <c r="LBK237" s="2"/>
      <c r="LBL237" s="2"/>
      <c r="LBM237" s="2"/>
      <c r="LBN237" s="2"/>
      <c r="LBO237" s="2"/>
      <c r="LBP237" s="2"/>
      <c r="LBQ237" s="2"/>
      <c r="LBR237" s="2"/>
      <c r="LBS237" s="2"/>
      <c r="LBT237" s="2"/>
      <c r="LBU237" s="2"/>
      <c r="LBV237" s="2"/>
      <c r="LBW237" s="2"/>
      <c r="LBX237" s="2"/>
      <c r="LBY237" s="2"/>
      <c r="LBZ237" s="2"/>
      <c r="LCA237" s="2"/>
      <c r="LCB237" s="2"/>
      <c r="LCC237" s="2"/>
      <c r="LCD237" s="2"/>
      <c r="LCE237" s="2"/>
      <c r="LCF237" s="2"/>
      <c r="LCG237" s="2"/>
      <c r="LCH237" s="2"/>
      <c r="LCI237" s="2"/>
      <c r="LCJ237" s="2"/>
      <c r="LCK237" s="2"/>
      <c r="LCL237" s="2"/>
      <c r="LCM237" s="2"/>
      <c r="LCN237" s="2"/>
      <c r="LCO237" s="2"/>
      <c r="LCP237" s="2"/>
      <c r="LCQ237" s="2"/>
      <c r="LCR237" s="2"/>
      <c r="LCS237" s="2"/>
      <c r="LCT237" s="2"/>
      <c r="LCU237" s="2"/>
      <c r="LCV237" s="2"/>
      <c r="LCW237" s="2"/>
      <c r="LCX237" s="2"/>
      <c r="LCY237" s="2"/>
      <c r="LCZ237" s="2"/>
      <c r="LDA237" s="2"/>
      <c r="LDB237" s="2"/>
      <c r="LDC237" s="2"/>
      <c r="LDD237" s="2"/>
      <c r="LDE237" s="2"/>
      <c r="LDF237" s="2"/>
      <c r="LDG237" s="2"/>
      <c r="LDH237" s="2"/>
      <c r="LDI237" s="2"/>
      <c r="LDJ237" s="2"/>
      <c r="LDK237" s="2"/>
      <c r="LDL237" s="2"/>
      <c r="LDM237" s="2"/>
      <c r="LDN237" s="2"/>
      <c r="LDO237" s="2"/>
      <c r="LDP237" s="2"/>
      <c r="LDQ237" s="2"/>
      <c r="LDR237" s="2"/>
      <c r="LDS237" s="2"/>
      <c r="LDT237" s="2"/>
      <c r="LDU237" s="2"/>
      <c r="LDV237" s="2"/>
      <c r="LDW237" s="2"/>
      <c r="LDX237" s="2"/>
      <c r="LDY237" s="2"/>
      <c r="LDZ237" s="2"/>
      <c r="LEA237" s="2"/>
      <c r="LEB237" s="2"/>
      <c r="LEC237" s="2"/>
      <c r="LED237" s="2"/>
      <c r="LEE237" s="2"/>
      <c r="LEF237" s="2"/>
      <c r="LEG237" s="2"/>
      <c r="LEH237" s="2"/>
      <c r="LEI237" s="2"/>
      <c r="LEJ237" s="2"/>
      <c r="LEK237" s="2"/>
      <c r="LEL237" s="2"/>
      <c r="LEM237" s="2"/>
      <c r="LEN237" s="2"/>
      <c r="LEO237" s="2"/>
      <c r="LEP237" s="2"/>
      <c r="LEQ237" s="2"/>
      <c r="LER237" s="2"/>
      <c r="LES237" s="2"/>
      <c r="LET237" s="2"/>
      <c r="LEU237" s="2"/>
      <c r="LEV237" s="2"/>
      <c r="LEW237" s="2"/>
      <c r="LEX237" s="2"/>
      <c r="LEY237" s="2"/>
      <c r="LEZ237" s="2"/>
      <c r="LFA237" s="2"/>
      <c r="LFB237" s="2"/>
      <c r="LFC237" s="2"/>
      <c r="LFD237" s="2"/>
      <c r="LFE237" s="2"/>
      <c r="LFF237" s="2"/>
      <c r="LFG237" s="2"/>
      <c r="LFH237" s="2"/>
      <c r="LFI237" s="2"/>
      <c r="LFJ237" s="2"/>
      <c r="LFK237" s="2"/>
      <c r="LFL237" s="2"/>
      <c r="LFM237" s="2"/>
      <c r="LFN237" s="2"/>
      <c r="LFO237" s="2"/>
      <c r="LFP237" s="2"/>
      <c r="LFQ237" s="2"/>
      <c r="LFR237" s="2"/>
      <c r="LFS237" s="2"/>
      <c r="LFT237" s="2"/>
      <c r="LFU237" s="2"/>
      <c r="LFV237" s="2"/>
      <c r="LFW237" s="2"/>
      <c r="LFX237" s="2"/>
      <c r="LFY237" s="2"/>
      <c r="LFZ237" s="2"/>
      <c r="LGA237" s="2"/>
      <c r="LGB237" s="2"/>
      <c r="LGC237" s="2"/>
      <c r="LGD237" s="2"/>
      <c r="LGE237" s="2"/>
      <c r="LGF237" s="2"/>
      <c r="LGG237" s="2"/>
      <c r="LGH237" s="2"/>
      <c r="LGI237" s="2"/>
      <c r="LGJ237" s="2"/>
      <c r="LGK237" s="2"/>
      <c r="LGL237" s="2"/>
      <c r="LGM237" s="2"/>
      <c r="LGN237" s="2"/>
      <c r="LGO237" s="2"/>
      <c r="LGP237" s="2"/>
      <c r="LGQ237" s="2"/>
      <c r="LGR237" s="2"/>
      <c r="LGS237" s="2"/>
      <c r="LGT237" s="2"/>
      <c r="LGU237" s="2"/>
      <c r="LGV237" s="2"/>
      <c r="LGW237" s="2"/>
      <c r="LGX237" s="2"/>
      <c r="LGY237" s="2"/>
      <c r="LGZ237" s="2"/>
      <c r="LHA237" s="2"/>
      <c r="LHB237" s="2"/>
      <c r="LHC237" s="2"/>
      <c r="LHD237" s="2"/>
      <c r="LHE237" s="2"/>
      <c r="LHF237" s="2"/>
      <c r="LHG237" s="2"/>
      <c r="LHH237" s="2"/>
      <c r="LHI237" s="2"/>
      <c r="LHJ237" s="2"/>
      <c r="LHK237" s="2"/>
      <c r="LHL237" s="2"/>
      <c r="LHM237" s="2"/>
      <c r="LHN237" s="2"/>
      <c r="LHO237" s="2"/>
      <c r="LHP237" s="2"/>
      <c r="LHQ237" s="2"/>
      <c r="LHR237" s="2"/>
      <c r="LHS237" s="2"/>
      <c r="LHT237" s="2"/>
      <c r="LHU237" s="2"/>
      <c r="LHV237" s="2"/>
      <c r="LHW237" s="2"/>
      <c r="LHX237" s="2"/>
      <c r="LHY237" s="2"/>
      <c r="LHZ237" s="2"/>
      <c r="LIA237" s="2"/>
      <c r="LIB237" s="2"/>
      <c r="LIC237" s="2"/>
      <c r="LID237" s="2"/>
      <c r="LIE237" s="2"/>
      <c r="LIF237" s="2"/>
      <c r="LIG237" s="2"/>
      <c r="LIH237" s="2"/>
      <c r="LII237" s="2"/>
      <c r="LIJ237" s="2"/>
      <c r="LIK237" s="2"/>
      <c r="LIL237" s="2"/>
      <c r="LIM237" s="2"/>
      <c r="LIN237" s="2"/>
      <c r="LIO237" s="2"/>
      <c r="LIP237" s="2"/>
      <c r="LIQ237" s="2"/>
      <c r="LIR237" s="2"/>
      <c r="LIS237" s="2"/>
      <c r="LIT237" s="2"/>
      <c r="LIU237" s="2"/>
      <c r="LIV237" s="2"/>
      <c r="LIW237" s="2"/>
      <c r="LIX237" s="2"/>
      <c r="LIY237" s="2"/>
      <c r="LIZ237" s="2"/>
      <c r="LJA237" s="2"/>
      <c r="LJB237" s="2"/>
      <c r="LJC237" s="2"/>
      <c r="LJD237" s="2"/>
      <c r="LJE237" s="2"/>
      <c r="LJF237" s="2"/>
      <c r="LJG237" s="2"/>
      <c r="LJH237" s="2"/>
      <c r="LJI237" s="2"/>
      <c r="LJJ237" s="2"/>
      <c r="LJK237" s="2"/>
      <c r="LJL237" s="2"/>
      <c r="LJM237" s="2"/>
      <c r="LJN237" s="2"/>
      <c r="LJO237" s="2"/>
      <c r="LJP237" s="2"/>
      <c r="LJQ237" s="2"/>
      <c r="LJR237" s="2"/>
      <c r="LJS237" s="2"/>
      <c r="LJT237" s="2"/>
      <c r="LJU237" s="2"/>
      <c r="LJV237" s="2"/>
      <c r="LJW237" s="2"/>
      <c r="LJX237" s="2"/>
      <c r="LJY237" s="2"/>
      <c r="LJZ237" s="2"/>
      <c r="LKA237" s="2"/>
      <c r="LKB237" s="2"/>
      <c r="LKC237" s="2"/>
      <c r="LKD237" s="2"/>
      <c r="LKE237" s="2"/>
      <c r="LKF237" s="2"/>
      <c r="LKG237" s="2"/>
      <c r="LKH237" s="2"/>
      <c r="LKI237" s="2"/>
      <c r="LKJ237" s="2"/>
      <c r="LKK237" s="2"/>
      <c r="LKL237" s="2"/>
      <c r="LKM237" s="2"/>
      <c r="LKN237" s="2"/>
      <c r="LKO237" s="2"/>
      <c r="LKP237" s="2"/>
      <c r="LKQ237" s="2"/>
      <c r="LKR237" s="2"/>
      <c r="LKS237" s="2"/>
      <c r="LKT237" s="2"/>
      <c r="LKU237" s="2"/>
      <c r="LKV237" s="2"/>
      <c r="LKW237" s="2"/>
      <c r="LKX237" s="2"/>
      <c r="LKY237" s="2"/>
      <c r="LKZ237" s="2"/>
      <c r="LLA237" s="2"/>
      <c r="LLB237" s="2"/>
      <c r="LLC237" s="2"/>
      <c r="LLD237" s="2"/>
      <c r="LLE237" s="2"/>
      <c r="LLF237" s="2"/>
      <c r="LLG237" s="2"/>
      <c r="LLH237" s="2"/>
      <c r="LLI237" s="2"/>
      <c r="LLJ237" s="2"/>
      <c r="LLK237" s="2"/>
      <c r="LLL237" s="2"/>
      <c r="LLM237" s="2"/>
      <c r="LLN237" s="2"/>
      <c r="LLO237" s="2"/>
      <c r="LLP237" s="2"/>
      <c r="LLQ237" s="2"/>
      <c r="LLR237" s="2"/>
      <c r="LLS237" s="2"/>
      <c r="LLT237" s="2"/>
      <c r="LLU237" s="2"/>
      <c r="LLV237" s="2"/>
      <c r="LLW237" s="2"/>
      <c r="LLX237" s="2"/>
      <c r="LLY237" s="2"/>
      <c r="LLZ237" s="2"/>
      <c r="LMA237" s="2"/>
      <c r="LMB237" s="2"/>
      <c r="LMC237" s="2"/>
      <c r="LMD237" s="2"/>
      <c r="LME237" s="2"/>
      <c r="LMF237" s="2"/>
      <c r="LMG237" s="2"/>
      <c r="LMH237" s="2"/>
      <c r="LMI237" s="2"/>
      <c r="LMJ237" s="2"/>
      <c r="LMK237" s="2"/>
      <c r="LML237" s="2"/>
      <c r="LMM237" s="2"/>
      <c r="LMN237" s="2"/>
      <c r="LMO237" s="2"/>
      <c r="LMP237" s="2"/>
      <c r="LMQ237" s="2"/>
      <c r="LMR237" s="2"/>
      <c r="LMS237" s="2"/>
      <c r="LMT237" s="2"/>
      <c r="LMU237" s="2"/>
      <c r="LMV237" s="2"/>
      <c r="LMW237" s="2"/>
      <c r="LMX237" s="2"/>
      <c r="LMY237" s="2"/>
      <c r="LMZ237" s="2"/>
      <c r="LNA237" s="2"/>
      <c r="LNB237" s="2"/>
      <c r="LNC237" s="2"/>
      <c r="LND237" s="2"/>
      <c r="LNE237" s="2"/>
      <c r="LNF237" s="2"/>
      <c r="LNG237" s="2"/>
      <c r="LNH237" s="2"/>
      <c r="LNI237" s="2"/>
      <c r="LNJ237" s="2"/>
      <c r="LNK237" s="2"/>
      <c r="LNL237" s="2"/>
      <c r="LNM237" s="2"/>
      <c r="LNN237" s="2"/>
      <c r="LNO237" s="2"/>
      <c r="LNP237" s="2"/>
      <c r="LNQ237" s="2"/>
      <c r="LNR237" s="2"/>
      <c r="LNS237" s="2"/>
      <c r="LNT237" s="2"/>
      <c r="LNU237" s="2"/>
      <c r="LNV237" s="2"/>
      <c r="LNW237" s="2"/>
      <c r="LNX237" s="2"/>
      <c r="LNY237" s="2"/>
      <c r="LNZ237" s="2"/>
      <c r="LOA237" s="2"/>
      <c r="LOB237" s="2"/>
      <c r="LOC237" s="2"/>
      <c r="LOD237" s="2"/>
      <c r="LOE237" s="2"/>
      <c r="LOF237" s="2"/>
      <c r="LOG237" s="2"/>
      <c r="LOH237" s="2"/>
      <c r="LOI237" s="2"/>
      <c r="LOJ237" s="2"/>
      <c r="LOK237" s="2"/>
      <c r="LOL237" s="2"/>
      <c r="LOM237" s="2"/>
      <c r="LON237" s="2"/>
      <c r="LOO237" s="2"/>
      <c r="LOP237" s="2"/>
      <c r="LOQ237" s="2"/>
      <c r="LOR237" s="2"/>
      <c r="LOS237" s="2"/>
      <c r="LOT237" s="2"/>
      <c r="LOU237" s="2"/>
      <c r="LOV237" s="2"/>
      <c r="LOW237" s="2"/>
      <c r="LOX237" s="2"/>
      <c r="LOY237" s="2"/>
      <c r="LOZ237" s="2"/>
      <c r="LPA237" s="2"/>
      <c r="LPB237" s="2"/>
      <c r="LPC237" s="2"/>
      <c r="LPD237" s="2"/>
      <c r="LPE237" s="2"/>
      <c r="LPF237" s="2"/>
      <c r="LPG237" s="2"/>
      <c r="LPH237" s="2"/>
      <c r="LPI237" s="2"/>
      <c r="LPJ237" s="2"/>
      <c r="LPK237" s="2"/>
      <c r="LPL237" s="2"/>
      <c r="LPM237" s="2"/>
      <c r="LPN237" s="2"/>
      <c r="LPO237" s="2"/>
      <c r="LPP237" s="2"/>
      <c r="LPQ237" s="2"/>
      <c r="LPR237" s="2"/>
      <c r="LPS237" s="2"/>
      <c r="LPT237" s="2"/>
      <c r="LPU237" s="2"/>
      <c r="LPV237" s="2"/>
      <c r="LPW237" s="2"/>
      <c r="LPX237" s="2"/>
      <c r="LPY237" s="2"/>
      <c r="LPZ237" s="2"/>
      <c r="LQA237" s="2"/>
      <c r="LQB237" s="2"/>
      <c r="LQC237" s="2"/>
      <c r="LQD237" s="2"/>
      <c r="LQE237" s="2"/>
      <c r="LQF237" s="2"/>
      <c r="LQG237" s="2"/>
      <c r="LQH237" s="2"/>
      <c r="LQI237" s="2"/>
      <c r="LQJ237" s="2"/>
      <c r="LQK237" s="2"/>
      <c r="LQL237" s="2"/>
      <c r="LQM237" s="2"/>
      <c r="LQN237" s="2"/>
      <c r="LQO237" s="2"/>
      <c r="LQP237" s="2"/>
      <c r="LQQ237" s="2"/>
      <c r="LQR237" s="2"/>
      <c r="LQS237" s="2"/>
      <c r="LQT237" s="2"/>
      <c r="LQU237" s="2"/>
      <c r="LQV237" s="2"/>
      <c r="LQW237" s="2"/>
      <c r="LQX237" s="2"/>
      <c r="LQY237" s="2"/>
      <c r="LQZ237" s="2"/>
      <c r="LRA237" s="2"/>
      <c r="LRB237" s="2"/>
      <c r="LRC237" s="2"/>
      <c r="LRD237" s="2"/>
      <c r="LRE237" s="2"/>
      <c r="LRF237" s="2"/>
      <c r="LRG237" s="2"/>
      <c r="LRH237" s="2"/>
      <c r="LRI237" s="2"/>
      <c r="LRJ237" s="2"/>
      <c r="LRK237" s="2"/>
      <c r="LRL237" s="2"/>
      <c r="LRM237" s="2"/>
      <c r="LRN237" s="2"/>
      <c r="LRO237" s="2"/>
      <c r="LRP237" s="2"/>
      <c r="LRQ237" s="2"/>
      <c r="LRR237" s="2"/>
      <c r="LRS237" s="2"/>
      <c r="LRT237" s="2"/>
      <c r="LRU237" s="2"/>
      <c r="LRV237" s="2"/>
      <c r="LRW237" s="2"/>
      <c r="LRX237" s="2"/>
      <c r="LRY237" s="2"/>
      <c r="LRZ237" s="2"/>
      <c r="LSA237" s="2"/>
      <c r="LSB237" s="2"/>
      <c r="LSC237" s="2"/>
      <c r="LSD237" s="2"/>
      <c r="LSE237" s="2"/>
      <c r="LSF237" s="2"/>
      <c r="LSG237" s="2"/>
      <c r="LSH237" s="2"/>
      <c r="LSI237" s="2"/>
      <c r="LSJ237" s="2"/>
      <c r="LSK237" s="2"/>
      <c r="LSL237" s="2"/>
      <c r="LSM237" s="2"/>
      <c r="LSN237" s="2"/>
      <c r="LSO237" s="2"/>
      <c r="LSP237" s="2"/>
      <c r="LSQ237" s="2"/>
      <c r="LSR237" s="2"/>
      <c r="LSS237" s="2"/>
      <c r="LST237" s="2"/>
      <c r="LSU237" s="2"/>
      <c r="LSV237" s="2"/>
      <c r="LSW237" s="2"/>
      <c r="LSX237" s="2"/>
      <c r="LSY237" s="2"/>
      <c r="LSZ237" s="2"/>
      <c r="LTA237" s="2"/>
      <c r="LTB237" s="2"/>
      <c r="LTC237" s="2"/>
      <c r="LTD237" s="2"/>
      <c r="LTE237" s="2"/>
      <c r="LTF237" s="2"/>
      <c r="LTG237" s="2"/>
      <c r="LTH237" s="2"/>
      <c r="LTI237" s="2"/>
      <c r="LTJ237" s="2"/>
      <c r="LTK237" s="2"/>
      <c r="LTL237" s="2"/>
      <c r="LTM237" s="2"/>
      <c r="LTN237" s="2"/>
      <c r="LTO237" s="2"/>
      <c r="LTP237" s="2"/>
      <c r="LTQ237" s="2"/>
      <c r="LTR237" s="2"/>
      <c r="LTS237" s="2"/>
      <c r="LTT237" s="2"/>
      <c r="LTU237" s="2"/>
      <c r="LTV237" s="2"/>
      <c r="LTW237" s="2"/>
      <c r="LTX237" s="2"/>
      <c r="LTY237" s="2"/>
      <c r="LTZ237" s="2"/>
      <c r="LUA237" s="2"/>
      <c r="LUB237" s="2"/>
      <c r="LUC237" s="2"/>
      <c r="LUD237" s="2"/>
      <c r="LUE237" s="2"/>
      <c r="LUF237" s="2"/>
      <c r="LUG237" s="2"/>
      <c r="LUH237" s="2"/>
      <c r="LUI237" s="2"/>
      <c r="LUJ237" s="2"/>
      <c r="LUK237" s="2"/>
      <c r="LUL237" s="2"/>
      <c r="LUM237" s="2"/>
      <c r="LUN237" s="2"/>
      <c r="LUO237" s="2"/>
      <c r="LUP237" s="2"/>
      <c r="LUQ237" s="2"/>
      <c r="LUR237" s="2"/>
      <c r="LUS237" s="2"/>
      <c r="LUT237" s="2"/>
      <c r="LUU237" s="2"/>
      <c r="LUV237" s="2"/>
      <c r="LUW237" s="2"/>
      <c r="LUX237" s="2"/>
      <c r="LUY237" s="2"/>
      <c r="LUZ237" s="2"/>
      <c r="LVA237" s="2"/>
      <c r="LVB237" s="2"/>
      <c r="LVC237" s="2"/>
      <c r="LVD237" s="2"/>
      <c r="LVE237" s="2"/>
      <c r="LVF237" s="2"/>
      <c r="LVG237" s="2"/>
      <c r="LVH237" s="2"/>
      <c r="LVI237" s="2"/>
      <c r="LVJ237" s="2"/>
      <c r="LVK237" s="2"/>
      <c r="LVL237" s="2"/>
      <c r="LVM237" s="2"/>
      <c r="LVN237" s="2"/>
      <c r="LVO237" s="2"/>
      <c r="LVP237" s="2"/>
      <c r="LVQ237" s="2"/>
      <c r="LVR237" s="2"/>
      <c r="LVS237" s="2"/>
      <c r="LVT237" s="2"/>
      <c r="LVU237" s="2"/>
      <c r="LVV237" s="2"/>
      <c r="LVW237" s="2"/>
      <c r="LVX237" s="2"/>
      <c r="LVY237" s="2"/>
      <c r="LVZ237" s="2"/>
      <c r="LWA237" s="2"/>
      <c r="LWB237" s="2"/>
      <c r="LWC237" s="2"/>
      <c r="LWD237" s="2"/>
      <c r="LWE237" s="2"/>
      <c r="LWF237" s="2"/>
      <c r="LWG237" s="2"/>
      <c r="LWH237" s="2"/>
      <c r="LWI237" s="2"/>
      <c r="LWJ237" s="2"/>
      <c r="LWK237" s="2"/>
      <c r="LWL237" s="2"/>
      <c r="LWM237" s="2"/>
      <c r="LWN237" s="2"/>
      <c r="LWO237" s="2"/>
      <c r="LWP237" s="2"/>
      <c r="LWQ237" s="2"/>
      <c r="LWR237" s="2"/>
      <c r="LWS237" s="2"/>
      <c r="LWT237" s="2"/>
      <c r="LWU237" s="2"/>
      <c r="LWV237" s="2"/>
      <c r="LWW237" s="2"/>
      <c r="LWX237" s="2"/>
      <c r="LWY237" s="2"/>
      <c r="LWZ237" s="2"/>
      <c r="LXA237" s="2"/>
      <c r="LXB237" s="2"/>
      <c r="LXC237" s="2"/>
      <c r="LXD237" s="2"/>
      <c r="LXE237" s="2"/>
      <c r="LXF237" s="2"/>
      <c r="LXG237" s="2"/>
      <c r="LXH237" s="2"/>
      <c r="LXI237" s="2"/>
      <c r="LXJ237" s="2"/>
      <c r="LXK237" s="2"/>
      <c r="LXL237" s="2"/>
      <c r="LXM237" s="2"/>
      <c r="LXN237" s="2"/>
      <c r="LXO237" s="2"/>
      <c r="LXP237" s="2"/>
      <c r="LXQ237" s="2"/>
      <c r="LXR237" s="2"/>
      <c r="LXS237" s="2"/>
      <c r="LXT237" s="2"/>
      <c r="LXU237" s="2"/>
      <c r="LXV237" s="2"/>
      <c r="LXW237" s="2"/>
      <c r="LXX237" s="2"/>
      <c r="LXY237" s="2"/>
      <c r="LXZ237" s="2"/>
      <c r="LYA237" s="2"/>
      <c r="LYB237" s="2"/>
      <c r="LYC237" s="2"/>
      <c r="LYD237" s="2"/>
      <c r="LYE237" s="2"/>
      <c r="LYF237" s="2"/>
      <c r="LYG237" s="2"/>
      <c r="LYH237" s="2"/>
      <c r="LYI237" s="2"/>
      <c r="LYJ237" s="2"/>
      <c r="LYK237" s="2"/>
      <c r="LYL237" s="2"/>
      <c r="LYM237" s="2"/>
      <c r="LYN237" s="2"/>
      <c r="LYO237" s="2"/>
      <c r="LYP237" s="2"/>
      <c r="LYQ237" s="2"/>
      <c r="LYR237" s="2"/>
      <c r="LYS237" s="2"/>
      <c r="LYT237" s="2"/>
      <c r="LYU237" s="2"/>
      <c r="LYV237" s="2"/>
      <c r="LYW237" s="2"/>
      <c r="LYX237" s="2"/>
      <c r="LYY237" s="2"/>
      <c r="LYZ237" s="2"/>
      <c r="LZA237" s="2"/>
      <c r="LZB237" s="2"/>
      <c r="LZC237" s="2"/>
      <c r="LZD237" s="2"/>
      <c r="LZE237" s="2"/>
      <c r="LZF237" s="2"/>
      <c r="LZG237" s="2"/>
      <c r="LZH237" s="2"/>
      <c r="LZI237" s="2"/>
      <c r="LZJ237" s="2"/>
      <c r="LZK237" s="2"/>
      <c r="LZL237" s="2"/>
      <c r="LZM237" s="2"/>
      <c r="LZN237" s="2"/>
      <c r="LZO237" s="2"/>
      <c r="LZP237" s="2"/>
      <c r="LZQ237" s="2"/>
      <c r="LZR237" s="2"/>
      <c r="LZS237" s="2"/>
      <c r="LZT237" s="2"/>
      <c r="LZU237" s="2"/>
      <c r="LZV237" s="2"/>
      <c r="LZW237" s="2"/>
      <c r="LZX237" s="2"/>
      <c r="LZY237" s="2"/>
      <c r="LZZ237" s="2"/>
      <c r="MAA237" s="2"/>
      <c r="MAB237" s="2"/>
      <c r="MAC237" s="2"/>
      <c r="MAD237" s="2"/>
      <c r="MAE237" s="2"/>
      <c r="MAF237" s="2"/>
      <c r="MAG237" s="2"/>
      <c r="MAH237" s="2"/>
      <c r="MAI237" s="2"/>
      <c r="MAJ237" s="2"/>
      <c r="MAK237" s="2"/>
      <c r="MAL237" s="2"/>
      <c r="MAM237" s="2"/>
      <c r="MAN237" s="2"/>
      <c r="MAO237" s="2"/>
      <c r="MAP237" s="2"/>
      <c r="MAQ237" s="2"/>
      <c r="MAR237" s="2"/>
      <c r="MAS237" s="2"/>
      <c r="MAT237" s="2"/>
      <c r="MAU237" s="2"/>
      <c r="MAV237" s="2"/>
      <c r="MAW237" s="2"/>
      <c r="MAX237" s="2"/>
      <c r="MAY237" s="2"/>
      <c r="MAZ237" s="2"/>
      <c r="MBA237" s="2"/>
      <c r="MBB237" s="2"/>
      <c r="MBC237" s="2"/>
      <c r="MBD237" s="2"/>
      <c r="MBE237" s="2"/>
      <c r="MBF237" s="2"/>
      <c r="MBG237" s="2"/>
      <c r="MBH237" s="2"/>
      <c r="MBI237" s="2"/>
      <c r="MBJ237" s="2"/>
      <c r="MBK237" s="2"/>
      <c r="MBL237" s="2"/>
      <c r="MBM237" s="2"/>
      <c r="MBN237" s="2"/>
      <c r="MBO237" s="2"/>
      <c r="MBP237" s="2"/>
      <c r="MBQ237" s="2"/>
      <c r="MBR237" s="2"/>
      <c r="MBS237" s="2"/>
      <c r="MBT237" s="2"/>
      <c r="MBU237" s="2"/>
      <c r="MBV237" s="2"/>
      <c r="MBW237" s="2"/>
      <c r="MBX237" s="2"/>
      <c r="MBY237" s="2"/>
      <c r="MBZ237" s="2"/>
      <c r="MCA237" s="2"/>
      <c r="MCB237" s="2"/>
      <c r="MCC237" s="2"/>
      <c r="MCD237" s="2"/>
      <c r="MCE237" s="2"/>
      <c r="MCF237" s="2"/>
      <c r="MCG237" s="2"/>
      <c r="MCH237" s="2"/>
      <c r="MCI237" s="2"/>
      <c r="MCJ237" s="2"/>
      <c r="MCK237" s="2"/>
      <c r="MCL237" s="2"/>
      <c r="MCM237" s="2"/>
      <c r="MCN237" s="2"/>
      <c r="MCO237" s="2"/>
      <c r="MCP237" s="2"/>
      <c r="MCQ237" s="2"/>
      <c r="MCR237" s="2"/>
      <c r="MCS237" s="2"/>
      <c r="MCT237" s="2"/>
      <c r="MCU237" s="2"/>
      <c r="MCV237" s="2"/>
      <c r="MCW237" s="2"/>
      <c r="MCX237" s="2"/>
      <c r="MCY237" s="2"/>
      <c r="MCZ237" s="2"/>
      <c r="MDA237" s="2"/>
      <c r="MDB237" s="2"/>
      <c r="MDC237" s="2"/>
      <c r="MDD237" s="2"/>
      <c r="MDE237" s="2"/>
      <c r="MDF237" s="2"/>
      <c r="MDG237" s="2"/>
      <c r="MDH237" s="2"/>
      <c r="MDI237" s="2"/>
      <c r="MDJ237" s="2"/>
      <c r="MDK237" s="2"/>
      <c r="MDL237" s="2"/>
      <c r="MDM237" s="2"/>
      <c r="MDN237" s="2"/>
      <c r="MDO237" s="2"/>
      <c r="MDP237" s="2"/>
      <c r="MDQ237" s="2"/>
      <c r="MDR237" s="2"/>
      <c r="MDS237" s="2"/>
      <c r="MDT237" s="2"/>
      <c r="MDU237" s="2"/>
      <c r="MDV237" s="2"/>
      <c r="MDW237" s="2"/>
      <c r="MDX237" s="2"/>
      <c r="MDY237" s="2"/>
      <c r="MDZ237" s="2"/>
      <c r="MEA237" s="2"/>
      <c r="MEB237" s="2"/>
      <c r="MEC237" s="2"/>
      <c r="MED237" s="2"/>
      <c r="MEE237" s="2"/>
      <c r="MEF237" s="2"/>
      <c r="MEG237" s="2"/>
      <c r="MEH237" s="2"/>
      <c r="MEI237" s="2"/>
      <c r="MEJ237" s="2"/>
      <c r="MEK237" s="2"/>
      <c r="MEL237" s="2"/>
      <c r="MEM237" s="2"/>
      <c r="MEN237" s="2"/>
      <c r="MEO237" s="2"/>
      <c r="MEP237" s="2"/>
      <c r="MEQ237" s="2"/>
      <c r="MER237" s="2"/>
      <c r="MES237" s="2"/>
      <c r="MET237" s="2"/>
      <c r="MEU237" s="2"/>
      <c r="MEV237" s="2"/>
      <c r="MEW237" s="2"/>
      <c r="MEX237" s="2"/>
      <c r="MEY237" s="2"/>
      <c r="MEZ237" s="2"/>
      <c r="MFA237" s="2"/>
      <c r="MFB237" s="2"/>
      <c r="MFC237" s="2"/>
      <c r="MFD237" s="2"/>
      <c r="MFE237" s="2"/>
      <c r="MFF237" s="2"/>
      <c r="MFG237" s="2"/>
      <c r="MFH237" s="2"/>
      <c r="MFI237" s="2"/>
      <c r="MFJ237" s="2"/>
      <c r="MFK237" s="2"/>
      <c r="MFL237" s="2"/>
      <c r="MFM237" s="2"/>
      <c r="MFN237" s="2"/>
      <c r="MFO237" s="2"/>
      <c r="MFP237" s="2"/>
      <c r="MFQ237" s="2"/>
      <c r="MFR237" s="2"/>
      <c r="MFS237" s="2"/>
      <c r="MFT237" s="2"/>
      <c r="MFU237" s="2"/>
      <c r="MFV237" s="2"/>
      <c r="MFW237" s="2"/>
      <c r="MFX237" s="2"/>
      <c r="MFY237" s="2"/>
      <c r="MFZ237" s="2"/>
      <c r="MGA237" s="2"/>
      <c r="MGB237" s="2"/>
      <c r="MGC237" s="2"/>
      <c r="MGD237" s="2"/>
      <c r="MGE237" s="2"/>
      <c r="MGF237" s="2"/>
      <c r="MGG237" s="2"/>
      <c r="MGH237" s="2"/>
      <c r="MGI237" s="2"/>
      <c r="MGJ237" s="2"/>
      <c r="MGK237" s="2"/>
      <c r="MGL237" s="2"/>
      <c r="MGM237" s="2"/>
      <c r="MGN237" s="2"/>
      <c r="MGO237" s="2"/>
      <c r="MGP237" s="2"/>
      <c r="MGQ237" s="2"/>
      <c r="MGR237" s="2"/>
      <c r="MGS237" s="2"/>
      <c r="MGT237" s="2"/>
      <c r="MGU237" s="2"/>
      <c r="MGV237" s="2"/>
      <c r="MGW237" s="2"/>
      <c r="MGX237" s="2"/>
      <c r="MGY237" s="2"/>
      <c r="MGZ237" s="2"/>
      <c r="MHA237" s="2"/>
      <c r="MHB237" s="2"/>
      <c r="MHC237" s="2"/>
      <c r="MHD237" s="2"/>
      <c r="MHE237" s="2"/>
      <c r="MHF237" s="2"/>
      <c r="MHG237" s="2"/>
      <c r="MHH237" s="2"/>
      <c r="MHI237" s="2"/>
      <c r="MHJ237" s="2"/>
      <c r="MHK237" s="2"/>
      <c r="MHL237" s="2"/>
      <c r="MHM237" s="2"/>
      <c r="MHN237" s="2"/>
      <c r="MHO237" s="2"/>
      <c r="MHP237" s="2"/>
      <c r="MHQ237" s="2"/>
      <c r="MHR237" s="2"/>
      <c r="MHS237" s="2"/>
      <c r="MHT237" s="2"/>
      <c r="MHU237" s="2"/>
      <c r="MHV237" s="2"/>
      <c r="MHW237" s="2"/>
      <c r="MHX237" s="2"/>
      <c r="MHY237" s="2"/>
      <c r="MHZ237" s="2"/>
      <c r="MIA237" s="2"/>
      <c r="MIB237" s="2"/>
      <c r="MIC237" s="2"/>
      <c r="MID237" s="2"/>
      <c r="MIE237" s="2"/>
      <c r="MIF237" s="2"/>
      <c r="MIG237" s="2"/>
      <c r="MIH237" s="2"/>
      <c r="MII237" s="2"/>
      <c r="MIJ237" s="2"/>
      <c r="MIK237" s="2"/>
      <c r="MIL237" s="2"/>
      <c r="MIM237" s="2"/>
      <c r="MIN237" s="2"/>
      <c r="MIO237" s="2"/>
      <c r="MIP237" s="2"/>
      <c r="MIQ237" s="2"/>
      <c r="MIR237" s="2"/>
      <c r="MIS237" s="2"/>
      <c r="MIT237" s="2"/>
      <c r="MIU237" s="2"/>
      <c r="MIV237" s="2"/>
      <c r="MIW237" s="2"/>
      <c r="MIX237" s="2"/>
      <c r="MIY237" s="2"/>
      <c r="MIZ237" s="2"/>
      <c r="MJA237" s="2"/>
      <c r="MJB237" s="2"/>
      <c r="MJC237" s="2"/>
      <c r="MJD237" s="2"/>
      <c r="MJE237" s="2"/>
      <c r="MJF237" s="2"/>
      <c r="MJG237" s="2"/>
      <c r="MJH237" s="2"/>
      <c r="MJI237" s="2"/>
      <c r="MJJ237" s="2"/>
      <c r="MJK237" s="2"/>
      <c r="MJL237" s="2"/>
      <c r="MJM237" s="2"/>
      <c r="MJN237" s="2"/>
      <c r="MJO237" s="2"/>
      <c r="MJP237" s="2"/>
      <c r="MJQ237" s="2"/>
      <c r="MJR237" s="2"/>
      <c r="MJS237" s="2"/>
      <c r="MJT237" s="2"/>
      <c r="MJU237" s="2"/>
      <c r="MJV237" s="2"/>
      <c r="MJW237" s="2"/>
      <c r="MJX237" s="2"/>
      <c r="MJY237" s="2"/>
      <c r="MJZ237" s="2"/>
      <c r="MKA237" s="2"/>
      <c r="MKB237" s="2"/>
      <c r="MKC237" s="2"/>
      <c r="MKD237" s="2"/>
      <c r="MKE237" s="2"/>
      <c r="MKF237" s="2"/>
      <c r="MKG237" s="2"/>
      <c r="MKH237" s="2"/>
      <c r="MKI237" s="2"/>
      <c r="MKJ237" s="2"/>
      <c r="MKK237" s="2"/>
      <c r="MKL237" s="2"/>
      <c r="MKM237" s="2"/>
      <c r="MKN237" s="2"/>
      <c r="MKO237" s="2"/>
      <c r="MKP237" s="2"/>
      <c r="MKQ237" s="2"/>
      <c r="MKR237" s="2"/>
      <c r="MKS237" s="2"/>
      <c r="MKT237" s="2"/>
      <c r="MKU237" s="2"/>
      <c r="MKV237" s="2"/>
      <c r="MKW237" s="2"/>
      <c r="MKX237" s="2"/>
      <c r="MKY237" s="2"/>
      <c r="MKZ237" s="2"/>
      <c r="MLA237" s="2"/>
      <c r="MLB237" s="2"/>
      <c r="MLC237" s="2"/>
      <c r="MLD237" s="2"/>
      <c r="MLE237" s="2"/>
      <c r="MLF237" s="2"/>
      <c r="MLG237" s="2"/>
      <c r="MLH237" s="2"/>
      <c r="MLI237" s="2"/>
      <c r="MLJ237" s="2"/>
      <c r="MLK237" s="2"/>
      <c r="MLL237" s="2"/>
      <c r="MLM237" s="2"/>
      <c r="MLN237" s="2"/>
      <c r="MLO237" s="2"/>
      <c r="MLP237" s="2"/>
      <c r="MLQ237" s="2"/>
      <c r="MLR237" s="2"/>
      <c r="MLS237" s="2"/>
      <c r="MLT237" s="2"/>
      <c r="MLU237" s="2"/>
      <c r="MLV237" s="2"/>
      <c r="MLW237" s="2"/>
      <c r="MLX237" s="2"/>
      <c r="MLY237" s="2"/>
      <c r="MLZ237" s="2"/>
      <c r="MMA237" s="2"/>
      <c r="MMB237" s="2"/>
      <c r="MMC237" s="2"/>
      <c r="MMD237" s="2"/>
      <c r="MME237" s="2"/>
      <c r="MMF237" s="2"/>
      <c r="MMG237" s="2"/>
      <c r="MMH237" s="2"/>
      <c r="MMI237" s="2"/>
      <c r="MMJ237" s="2"/>
      <c r="MMK237" s="2"/>
      <c r="MML237" s="2"/>
      <c r="MMM237" s="2"/>
      <c r="MMN237" s="2"/>
      <c r="MMO237" s="2"/>
      <c r="MMP237" s="2"/>
      <c r="MMQ237" s="2"/>
      <c r="MMR237" s="2"/>
      <c r="MMS237" s="2"/>
      <c r="MMT237" s="2"/>
      <c r="MMU237" s="2"/>
      <c r="MMV237" s="2"/>
      <c r="MMW237" s="2"/>
      <c r="MMX237" s="2"/>
      <c r="MMY237" s="2"/>
      <c r="MMZ237" s="2"/>
      <c r="MNA237" s="2"/>
      <c r="MNB237" s="2"/>
      <c r="MNC237" s="2"/>
      <c r="MND237" s="2"/>
      <c r="MNE237" s="2"/>
      <c r="MNF237" s="2"/>
      <c r="MNG237" s="2"/>
      <c r="MNH237" s="2"/>
      <c r="MNI237" s="2"/>
      <c r="MNJ237" s="2"/>
      <c r="MNK237" s="2"/>
      <c r="MNL237" s="2"/>
      <c r="MNM237" s="2"/>
      <c r="MNN237" s="2"/>
      <c r="MNO237" s="2"/>
      <c r="MNP237" s="2"/>
      <c r="MNQ237" s="2"/>
      <c r="MNR237" s="2"/>
      <c r="MNS237" s="2"/>
      <c r="MNT237" s="2"/>
      <c r="MNU237" s="2"/>
      <c r="MNV237" s="2"/>
      <c r="MNW237" s="2"/>
      <c r="MNX237" s="2"/>
      <c r="MNY237" s="2"/>
      <c r="MNZ237" s="2"/>
      <c r="MOA237" s="2"/>
      <c r="MOB237" s="2"/>
      <c r="MOC237" s="2"/>
      <c r="MOD237" s="2"/>
      <c r="MOE237" s="2"/>
      <c r="MOF237" s="2"/>
      <c r="MOG237" s="2"/>
      <c r="MOH237" s="2"/>
      <c r="MOI237" s="2"/>
      <c r="MOJ237" s="2"/>
      <c r="MOK237" s="2"/>
      <c r="MOL237" s="2"/>
      <c r="MOM237" s="2"/>
      <c r="MON237" s="2"/>
      <c r="MOO237" s="2"/>
      <c r="MOP237" s="2"/>
      <c r="MOQ237" s="2"/>
      <c r="MOR237" s="2"/>
      <c r="MOS237" s="2"/>
      <c r="MOT237" s="2"/>
      <c r="MOU237" s="2"/>
      <c r="MOV237" s="2"/>
      <c r="MOW237" s="2"/>
      <c r="MOX237" s="2"/>
      <c r="MOY237" s="2"/>
      <c r="MOZ237" s="2"/>
      <c r="MPA237" s="2"/>
      <c r="MPB237" s="2"/>
      <c r="MPC237" s="2"/>
      <c r="MPD237" s="2"/>
      <c r="MPE237" s="2"/>
      <c r="MPF237" s="2"/>
      <c r="MPG237" s="2"/>
      <c r="MPH237" s="2"/>
      <c r="MPI237" s="2"/>
      <c r="MPJ237" s="2"/>
      <c r="MPK237" s="2"/>
      <c r="MPL237" s="2"/>
      <c r="MPM237" s="2"/>
      <c r="MPN237" s="2"/>
      <c r="MPO237" s="2"/>
      <c r="MPP237" s="2"/>
      <c r="MPQ237" s="2"/>
      <c r="MPR237" s="2"/>
      <c r="MPS237" s="2"/>
      <c r="MPT237" s="2"/>
      <c r="MPU237" s="2"/>
      <c r="MPV237" s="2"/>
      <c r="MPW237" s="2"/>
      <c r="MPX237" s="2"/>
      <c r="MPY237" s="2"/>
      <c r="MPZ237" s="2"/>
      <c r="MQA237" s="2"/>
      <c r="MQB237" s="2"/>
      <c r="MQC237" s="2"/>
      <c r="MQD237" s="2"/>
      <c r="MQE237" s="2"/>
      <c r="MQF237" s="2"/>
      <c r="MQG237" s="2"/>
      <c r="MQH237" s="2"/>
      <c r="MQI237" s="2"/>
      <c r="MQJ237" s="2"/>
      <c r="MQK237" s="2"/>
      <c r="MQL237" s="2"/>
      <c r="MQM237" s="2"/>
      <c r="MQN237" s="2"/>
      <c r="MQO237" s="2"/>
      <c r="MQP237" s="2"/>
      <c r="MQQ237" s="2"/>
      <c r="MQR237" s="2"/>
      <c r="MQS237" s="2"/>
      <c r="MQT237" s="2"/>
      <c r="MQU237" s="2"/>
      <c r="MQV237" s="2"/>
      <c r="MQW237" s="2"/>
      <c r="MQX237" s="2"/>
      <c r="MQY237" s="2"/>
      <c r="MQZ237" s="2"/>
      <c r="MRA237" s="2"/>
      <c r="MRB237" s="2"/>
      <c r="MRC237" s="2"/>
      <c r="MRD237" s="2"/>
      <c r="MRE237" s="2"/>
      <c r="MRF237" s="2"/>
      <c r="MRG237" s="2"/>
      <c r="MRH237" s="2"/>
      <c r="MRI237" s="2"/>
      <c r="MRJ237" s="2"/>
      <c r="MRK237" s="2"/>
      <c r="MRL237" s="2"/>
      <c r="MRM237" s="2"/>
      <c r="MRN237" s="2"/>
      <c r="MRO237" s="2"/>
      <c r="MRP237" s="2"/>
      <c r="MRQ237" s="2"/>
      <c r="MRR237" s="2"/>
      <c r="MRS237" s="2"/>
      <c r="MRT237" s="2"/>
      <c r="MRU237" s="2"/>
      <c r="MRV237" s="2"/>
      <c r="MRW237" s="2"/>
      <c r="MRX237" s="2"/>
      <c r="MRY237" s="2"/>
      <c r="MRZ237" s="2"/>
      <c r="MSA237" s="2"/>
      <c r="MSB237" s="2"/>
      <c r="MSC237" s="2"/>
      <c r="MSD237" s="2"/>
      <c r="MSE237" s="2"/>
      <c r="MSF237" s="2"/>
      <c r="MSG237" s="2"/>
      <c r="MSH237" s="2"/>
      <c r="MSI237" s="2"/>
      <c r="MSJ237" s="2"/>
      <c r="MSK237" s="2"/>
      <c r="MSL237" s="2"/>
      <c r="MSM237" s="2"/>
      <c r="MSN237" s="2"/>
      <c r="MSO237" s="2"/>
      <c r="MSP237" s="2"/>
      <c r="MSQ237" s="2"/>
      <c r="MSR237" s="2"/>
      <c r="MSS237" s="2"/>
      <c r="MST237" s="2"/>
      <c r="MSU237" s="2"/>
      <c r="MSV237" s="2"/>
      <c r="MSW237" s="2"/>
      <c r="MSX237" s="2"/>
      <c r="MSY237" s="2"/>
      <c r="MSZ237" s="2"/>
      <c r="MTA237" s="2"/>
      <c r="MTB237" s="2"/>
      <c r="MTC237" s="2"/>
      <c r="MTD237" s="2"/>
      <c r="MTE237" s="2"/>
      <c r="MTF237" s="2"/>
      <c r="MTG237" s="2"/>
      <c r="MTH237" s="2"/>
      <c r="MTI237" s="2"/>
      <c r="MTJ237" s="2"/>
      <c r="MTK237" s="2"/>
      <c r="MTL237" s="2"/>
      <c r="MTM237" s="2"/>
      <c r="MTN237" s="2"/>
      <c r="MTO237" s="2"/>
      <c r="MTP237" s="2"/>
      <c r="MTQ237" s="2"/>
      <c r="MTR237" s="2"/>
      <c r="MTS237" s="2"/>
      <c r="MTT237" s="2"/>
      <c r="MTU237" s="2"/>
      <c r="MTV237" s="2"/>
      <c r="MTW237" s="2"/>
      <c r="MTX237" s="2"/>
      <c r="MTY237" s="2"/>
      <c r="MTZ237" s="2"/>
      <c r="MUA237" s="2"/>
      <c r="MUB237" s="2"/>
      <c r="MUC237" s="2"/>
      <c r="MUD237" s="2"/>
      <c r="MUE237" s="2"/>
      <c r="MUF237" s="2"/>
      <c r="MUG237" s="2"/>
      <c r="MUH237" s="2"/>
      <c r="MUI237" s="2"/>
      <c r="MUJ237" s="2"/>
      <c r="MUK237" s="2"/>
      <c r="MUL237" s="2"/>
      <c r="MUM237" s="2"/>
      <c r="MUN237" s="2"/>
      <c r="MUO237" s="2"/>
      <c r="MUP237" s="2"/>
      <c r="MUQ237" s="2"/>
      <c r="MUR237" s="2"/>
      <c r="MUS237" s="2"/>
      <c r="MUT237" s="2"/>
      <c r="MUU237" s="2"/>
      <c r="MUV237" s="2"/>
      <c r="MUW237" s="2"/>
      <c r="MUX237" s="2"/>
      <c r="MUY237" s="2"/>
      <c r="MUZ237" s="2"/>
      <c r="MVA237" s="2"/>
      <c r="MVB237" s="2"/>
      <c r="MVC237" s="2"/>
      <c r="MVD237" s="2"/>
      <c r="MVE237" s="2"/>
      <c r="MVF237" s="2"/>
      <c r="MVG237" s="2"/>
      <c r="MVH237" s="2"/>
      <c r="MVI237" s="2"/>
      <c r="MVJ237" s="2"/>
      <c r="MVK237" s="2"/>
      <c r="MVL237" s="2"/>
      <c r="MVM237" s="2"/>
      <c r="MVN237" s="2"/>
      <c r="MVO237" s="2"/>
      <c r="MVP237" s="2"/>
      <c r="MVQ237" s="2"/>
      <c r="MVR237" s="2"/>
      <c r="MVS237" s="2"/>
      <c r="MVT237" s="2"/>
      <c r="MVU237" s="2"/>
      <c r="MVV237" s="2"/>
      <c r="MVW237" s="2"/>
      <c r="MVX237" s="2"/>
      <c r="MVY237" s="2"/>
      <c r="MVZ237" s="2"/>
      <c r="MWA237" s="2"/>
      <c r="MWB237" s="2"/>
      <c r="MWC237" s="2"/>
      <c r="MWD237" s="2"/>
      <c r="MWE237" s="2"/>
      <c r="MWF237" s="2"/>
      <c r="MWG237" s="2"/>
      <c r="MWH237" s="2"/>
      <c r="MWI237" s="2"/>
      <c r="MWJ237" s="2"/>
      <c r="MWK237" s="2"/>
      <c r="MWL237" s="2"/>
      <c r="MWM237" s="2"/>
      <c r="MWN237" s="2"/>
      <c r="MWO237" s="2"/>
      <c r="MWP237" s="2"/>
      <c r="MWQ237" s="2"/>
      <c r="MWR237" s="2"/>
      <c r="MWS237" s="2"/>
      <c r="MWT237" s="2"/>
      <c r="MWU237" s="2"/>
      <c r="MWV237" s="2"/>
      <c r="MWW237" s="2"/>
      <c r="MWX237" s="2"/>
      <c r="MWY237" s="2"/>
      <c r="MWZ237" s="2"/>
      <c r="MXA237" s="2"/>
      <c r="MXB237" s="2"/>
      <c r="MXC237" s="2"/>
      <c r="MXD237" s="2"/>
      <c r="MXE237" s="2"/>
      <c r="MXF237" s="2"/>
      <c r="MXG237" s="2"/>
      <c r="MXH237" s="2"/>
      <c r="MXI237" s="2"/>
      <c r="MXJ237" s="2"/>
      <c r="MXK237" s="2"/>
      <c r="MXL237" s="2"/>
      <c r="MXM237" s="2"/>
      <c r="MXN237" s="2"/>
      <c r="MXO237" s="2"/>
      <c r="MXP237" s="2"/>
      <c r="MXQ237" s="2"/>
      <c r="MXR237" s="2"/>
      <c r="MXS237" s="2"/>
      <c r="MXT237" s="2"/>
      <c r="MXU237" s="2"/>
      <c r="MXV237" s="2"/>
      <c r="MXW237" s="2"/>
      <c r="MXX237" s="2"/>
      <c r="MXY237" s="2"/>
      <c r="MXZ237" s="2"/>
      <c r="MYA237" s="2"/>
      <c r="MYB237" s="2"/>
      <c r="MYC237" s="2"/>
      <c r="MYD237" s="2"/>
      <c r="MYE237" s="2"/>
      <c r="MYF237" s="2"/>
      <c r="MYG237" s="2"/>
      <c r="MYH237" s="2"/>
      <c r="MYI237" s="2"/>
      <c r="MYJ237" s="2"/>
      <c r="MYK237" s="2"/>
      <c r="MYL237" s="2"/>
      <c r="MYM237" s="2"/>
      <c r="MYN237" s="2"/>
      <c r="MYO237" s="2"/>
      <c r="MYP237" s="2"/>
      <c r="MYQ237" s="2"/>
      <c r="MYR237" s="2"/>
      <c r="MYS237" s="2"/>
      <c r="MYT237" s="2"/>
      <c r="MYU237" s="2"/>
      <c r="MYV237" s="2"/>
      <c r="MYW237" s="2"/>
      <c r="MYX237" s="2"/>
      <c r="MYY237" s="2"/>
      <c r="MYZ237" s="2"/>
      <c r="MZA237" s="2"/>
      <c r="MZB237" s="2"/>
      <c r="MZC237" s="2"/>
      <c r="MZD237" s="2"/>
      <c r="MZE237" s="2"/>
      <c r="MZF237" s="2"/>
      <c r="MZG237" s="2"/>
      <c r="MZH237" s="2"/>
      <c r="MZI237" s="2"/>
      <c r="MZJ237" s="2"/>
      <c r="MZK237" s="2"/>
      <c r="MZL237" s="2"/>
      <c r="MZM237" s="2"/>
      <c r="MZN237" s="2"/>
      <c r="MZO237" s="2"/>
      <c r="MZP237" s="2"/>
      <c r="MZQ237" s="2"/>
      <c r="MZR237" s="2"/>
      <c r="MZS237" s="2"/>
      <c r="MZT237" s="2"/>
      <c r="MZU237" s="2"/>
      <c r="MZV237" s="2"/>
      <c r="MZW237" s="2"/>
      <c r="MZX237" s="2"/>
      <c r="MZY237" s="2"/>
      <c r="MZZ237" s="2"/>
      <c r="NAA237" s="2"/>
      <c r="NAB237" s="2"/>
      <c r="NAC237" s="2"/>
      <c r="NAD237" s="2"/>
      <c r="NAE237" s="2"/>
      <c r="NAF237" s="2"/>
      <c r="NAG237" s="2"/>
      <c r="NAH237" s="2"/>
      <c r="NAI237" s="2"/>
      <c r="NAJ237" s="2"/>
      <c r="NAK237" s="2"/>
      <c r="NAL237" s="2"/>
      <c r="NAM237" s="2"/>
      <c r="NAN237" s="2"/>
      <c r="NAO237" s="2"/>
      <c r="NAP237" s="2"/>
      <c r="NAQ237" s="2"/>
      <c r="NAR237" s="2"/>
      <c r="NAS237" s="2"/>
      <c r="NAT237" s="2"/>
      <c r="NAU237" s="2"/>
      <c r="NAV237" s="2"/>
      <c r="NAW237" s="2"/>
      <c r="NAX237" s="2"/>
      <c r="NAY237" s="2"/>
      <c r="NAZ237" s="2"/>
      <c r="NBA237" s="2"/>
      <c r="NBB237" s="2"/>
      <c r="NBC237" s="2"/>
      <c r="NBD237" s="2"/>
      <c r="NBE237" s="2"/>
      <c r="NBF237" s="2"/>
      <c r="NBG237" s="2"/>
      <c r="NBH237" s="2"/>
      <c r="NBI237" s="2"/>
      <c r="NBJ237" s="2"/>
      <c r="NBK237" s="2"/>
      <c r="NBL237" s="2"/>
      <c r="NBM237" s="2"/>
      <c r="NBN237" s="2"/>
      <c r="NBO237" s="2"/>
      <c r="NBP237" s="2"/>
      <c r="NBQ237" s="2"/>
      <c r="NBR237" s="2"/>
      <c r="NBS237" s="2"/>
      <c r="NBT237" s="2"/>
      <c r="NBU237" s="2"/>
      <c r="NBV237" s="2"/>
      <c r="NBW237" s="2"/>
      <c r="NBX237" s="2"/>
      <c r="NBY237" s="2"/>
      <c r="NBZ237" s="2"/>
      <c r="NCA237" s="2"/>
      <c r="NCB237" s="2"/>
      <c r="NCC237" s="2"/>
      <c r="NCD237" s="2"/>
      <c r="NCE237" s="2"/>
      <c r="NCF237" s="2"/>
      <c r="NCG237" s="2"/>
      <c r="NCH237" s="2"/>
      <c r="NCI237" s="2"/>
      <c r="NCJ237" s="2"/>
      <c r="NCK237" s="2"/>
      <c r="NCL237" s="2"/>
      <c r="NCM237" s="2"/>
      <c r="NCN237" s="2"/>
      <c r="NCO237" s="2"/>
      <c r="NCP237" s="2"/>
      <c r="NCQ237" s="2"/>
      <c r="NCR237" s="2"/>
      <c r="NCS237" s="2"/>
      <c r="NCT237" s="2"/>
      <c r="NCU237" s="2"/>
      <c r="NCV237" s="2"/>
      <c r="NCW237" s="2"/>
      <c r="NCX237" s="2"/>
      <c r="NCY237" s="2"/>
      <c r="NCZ237" s="2"/>
      <c r="NDA237" s="2"/>
      <c r="NDB237" s="2"/>
      <c r="NDC237" s="2"/>
      <c r="NDD237" s="2"/>
      <c r="NDE237" s="2"/>
      <c r="NDF237" s="2"/>
      <c r="NDG237" s="2"/>
      <c r="NDH237" s="2"/>
      <c r="NDI237" s="2"/>
      <c r="NDJ237" s="2"/>
      <c r="NDK237" s="2"/>
      <c r="NDL237" s="2"/>
      <c r="NDM237" s="2"/>
      <c r="NDN237" s="2"/>
      <c r="NDO237" s="2"/>
      <c r="NDP237" s="2"/>
      <c r="NDQ237" s="2"/>
      <c r="NDR237" s="2"/>
      <c r="NDS237" s="2"/>
      <c r="NDT237" s="2"/>
      <c r="NDU237" s="2"/>
      <c r="NDV237" s="2"/>
      <c r="NDW237" s="2"/>
      <c r="NDX237" s="2"/>
      <c r="NDY237" s="2"/>
      <c r="NDZ237" s="2"/>
      <c r="NEA237" s="2"/>
      <c r="NEB237" s="2"/>
      <c r="NEC237" s="2"/>
      <c r="NED237" s="2"/>
      <c r="NEE237" s="2"/>
      <c r="NEF237" s="2"/>
      <c r="NEG237" s="2"/>
      <c r="NEH237" s="2"/>
      <c r="NEI237" s="2"/>
      <c r="NEJ237" s="2"/>
      <c r="NEK237" s="2"/>
      <c r="NEL237" s="2"/>
      <c r="NEM237" s="2"/>
      <c r="NEN237" s="2"/>
      <c r="NEO237" s="2"/>
      <c r="NEP237" s="2"/>
      <c r="NEQ237" s="2"/>
      <c r="NER237" s="2"/>
      <c r="NES237" s="2"/>
      <c r="NET237" s="2"/>
      <c r="NEU237" s="2"/>
      <c r="NEV237" s="2"/>
      <c r="NEW237" s="2"/>
      <c r="NEX237" s="2"/>
      <c r="NEY237" s="2"/>
      <c r="NEZ237" s="2"/>
      <c r="NFA237" s="2"/>
      <c r="NFB237" s="2"/>
      <c r="NFC237" s="2"/>
      <c r="NFD237" s="2"/>
      <c r="NFE237" s="2"/>
      <c r="NFF237" s="2"/>
      <c r="NFG237" s="2"/>
      <c r="NFH237" s="2"/>
      <c r="NFI237" s="2"/>
      <c r="NFJ237" s="2"/>
      <c r="NFK237" s="2"/>
      <c r="NFL237" s="2"/>
      <c r="NFM237" s="2"/>
      <c r="NFN237" s="2"/>
      <c r="NFO237" s="2"/>
      <c r="NFP237" s="2"/>
      <c r="NFQ237" s="2"/>
      <c r="NFR237" s="2"/>
      <c r="NFS237" s="2"/>
      <c r="NFT237" s="2"/>
      <c r="NFU237" s="2"/>
      <c r="NFV237" s="2"/>
      <c r="NFW237" s="2"/>
      <c r="NFX237" s="2"/>
      <c r="NFY237" s="2"/>
      <c r="NFZ237" s="2"/>
      <c r="NGA237" s="2"/>
      <c r="NGB237" s="2"/>
      <c r="NGC237" s="2"/>
      <c r="NGD237" s="2"/>
      <c r="NGE237" s="2"/>
      <c r="NGF237" s="2"/>
      <c r="NGG237" s="2"/>
      <c r="NGH237" s="2"/>
      <c r="NGI237" s="2"/>
      <c r="NGJ237" s="2"/>
      <c r="NGK237" s="2"/>
      <c r="NGL237" s="2"/>
      <c r="NGM237" s="2"/>
      <c r="NGN237" s="2"/>
      <c r="NGO237" s="2"/>
      <c r="NGP237" s="2"/>
      <c r="NGQ237" s="2"/>
      <c r="NGR237" s="2"/>
      <c r="NGS237" s="2"/>
      <c r="NGT237" s="2"/>
      <c r="NGU237" s="2"/>
      <c r="NGV237" s="2"/>
      <c r="NGW237" s="2"/>
      <c r="NGX237" s="2"/>
      <c r="NGY237" s="2"/>
      <c r="NGZ237" s="2"/>
      <c r="NHA237" s="2"/>
      <c r="NHB237" s="2"/>
      <c r="NHC237" s="2"/>
      <c r="NHD237" s="2"/>
      <c r="NHE237" s="2"/>
      <c r="NHF237" s="2"/>
      <c r="NHG237" s="2"/>
      <c r="NHH237" s="2"/>
      <c r="NHI237" s="2"/>
      <c r="NHJ237" s="2"/>
      <c r="NHK237" s="2"/>
      <c r="NHL237" s="2"/>
      <c r="NHM237" s="2"/>
      <c r="NHN237" s="2"/>
      <c r="NHO237" s="2"/>
      <c r="NHP237" s="2"/>
      <c r="NHQ237" s="2"/>
      <c r="NHR237" s="2"/>
      <c r="NHS237" s="2"/>
      <c r="NHT237" s="2"/>
      <c r="NHU237" s="2"/>
      <c r="NHV237" s="2"/>
      <c r="NHW237" s="2"/>
      <c r="NHX237" s="2"/>
      <c r="NHY237" s="2"/>
      <c r="NHZ237" s="2"/>
      <c r="NIA237" s="2"/>
      <c r="NIB237" s="2"/>
      <c r="NIC237" s="2"/>
      <c r="NID237" s="2"/>
      <c r="NIE237" s="2"/>
      <c r="NIF237" s="2"/>
      <c r="NIG237" s="2"/>
      <c r="NIH237" s="2"/>
      <c r="NII237" s="2"/>
      <c r="NIJ237" s="2"/>
      <c r="NIK237" s="2"/>
      <c r="NIL237" s="2"/>
      <c r="NIM237" s="2"/>
      <c r="NIN237" s="2"/>
      <c r="NIO237" s="2"/>
      <c r="NIP237" s="2"/>
      <c r="NIQ237" s="2"/>
      <c r="NIR237" s="2"/>
      <c r="NIS237" s="2"/>
      <c r="NIT237" s="2"/>
      <c r="NIU237" s="2"/>
      <c r="NIV237" s="2"/>
      <c r="NIW237" s="2"/>
      <c r="NIX237" s="2"/>
      <c r="NIY237" s="2"/>
      <c r="NIZ237" s="2"/>
      <c r="NJA237" s="2"/>
      <c r="NJB237" s="2"/>
      <c r="NJC237" s="2"/>
      <c r="NJD237" s="2"/>
      <c r="NJE237" s="2"/>
      <c r="NJF237" s="2"/>
      <c r="NJG237" s="2"/>
      <c r="NJH237" s="2"/>
      <c r="NJI237" s="2"/>
      <c r="NJJ237" s="2"/>
      <c r="NJK237" s="2"/>
      <c r="NJL237" s="2"/>
      <c r="NJM237" s="2"/>
      <c r="NJN237" s="2"/>
      <c r="NJO237" s="2"/>
      <c r="NJP237" s="2"/>
      <c r="NJQ237" s="2"/>
      <c r="NJR237" s="2"/>
      <c r="NJS237" s="2"/>
      <c r="NJT237" s="2"/>
      <c r="NJU237" s="2"/>
      <c r="NJV237" s="2"/>
      <c r="NJW237" s="2"/>
      <c r="NJX237" s="2"/>
      <c r="NJY237" s="2"/>
      <c r="NJZ237" s="2"/>
      <c r="NKA237" s="2"/>
      <c r="NKB237" s="2"/>
      <c r="NKC237" s="2"/>
      <c r="NKD237" s="2"/>
      <c r="NKE237" s="2"/>
      <c r="NKF237" s="2"/>
      <c r="NKG237" s="2"/>
      <c r="NKH237" s="2"/>
      <c r="NKI237" s="2"/>
      <c r="NKJ237" s="2"/>
      <c r="NKK237" s="2"/>
      <c r="NKL237" s="2"/>
      <c r="NKM237" s="2"/>
      <c r="NKN237" s="2"/>
      <c r="NKO237" s="2"/>
      <c r="NKP237" s="2"/>
      <c r="NKQ237" s="2"/>
      <c r="NKR237" s="2"/>
      <c r="NKS237" s="2"/>
      <c r="NKT237" s="2"/>
      <c r="NKU237" s="2"/>
      <c r="NKV237" s="2"/>
      <c r="NKW237" s="2"/>
      <c r="NKX237" s="2"/>
      <c r="NKY237" s="2"/>
      <c r="NKZ237" s="2"/>
      <c r="NLA237" s="2"/>
      <c r="NLB237" s="2"/>
      <c r="NLC237" s="2"/>
      <c r="NLD237" s="2"/>
      <c r="NLE237" s="2"/>
      <c r="NLF237" s="2"/>
      <c r="NLG237" s="2"/>
      <c r="NLH237" s="2"/>
      <c r="NLI237" s="2"/>
      <c r="NLJ237" s="2"/>
      <c r="NLK237" s="2"/>
      <c r="NLL237" s="2"/>
      <c r="NLM237" s="2"/>
      <c r="NLN237" s="2"/>
      <c r="NLO237" s="2"/>
      <c r="NLP237" s="2"/>
      <c r="NLQ237" s="2"/>
      <c r="NLR237" s="2"/>
      <c r="NLS237" s="2"/>
      <c r="NLT237" s="2"/>
      <c r="NLU237" s="2"/>
      <c r="NLV237" s="2"/>
      <c r="NLW237" s="2"/>
      <c r="NLX237" s="2"/>
      <c r="NLY237" s="2"/>
      <c r="NLZ237" s="2"/>
      <c r="NMA237" s="2"/>
      <c r="NMB237" s="2"/>
      <c r="NMC237" s="2"/>
      <c r="NMD237" s="2"/>
      <c r="NME237" s="2"/>
      <c r="NMF237" s="2"/>
      <c r="NMG237" s="2"/>
      <c r="NMH237" s="2"/>
      <c r="NMI237" s="2"/>
      <c r="NMJ237" s="2"/>
      <c r="NMK237" s="2"/>
      <c r="NML237" s="2"/>
      <c r="NMM237" s="2"/>
      <c r="NMN237" s="2"/>
      <c r="NMO237" s="2"/>
      <c r="NMP237" s="2"/>
      <c r="NMQ237" s="2"/>
      <c r="NMR237" s="2"/>
      <c r="NMS237" s="2"/>
      <c r="NMT237" s="2"/>
      <c r="NMU237" s="2"/>
      <c r="NMV237" s="2"/>
      <c r="NMW237" s="2"/>
      <c r="NMX237" s="2"/>
      <c r="NMY237" s="2"/>
      <c r="NMZ237" s="2"/>
      <c r="NNA237" s="2"/>
      <c r="NNB237" s="2"/>
      <c r="NNC237" s="2"/>
      <c r="NND237" s="2"/>
      <c r="NNE237" s="2"/>
      <c r="NNF237" s="2"/>
      <c r="NNG237" s="2"/>
      <c r="NNH237" s="2"/>
      <c r="NNI237" s="2"/>
      <c r="NNJ237" s="2"/>
      <c r="NNK237" s="2"/>
      <c r="NNL237" s="2"/>
      <c r="NNM237" s="2"/>
      <c r="NNN237" s="2"/>
      <c r="NNO237" s="2"/>
      <c r="NNP237" s="2"/>
      <c r="NNQ237" s="2"/>
      <c r="NNR237" s="2"/>
      <c r="NNS237" s="2"/>
      <c r="NNT237" s="2"/>
      <c r="NNU237" s="2"/>
      <c r="NNV237" s="2"/>
      <c r="NNW237" s="2"/>
      <c r="NNX237" s="2"/>
      <c r="NNY237" s="2"/>
      <c r="NNZ237" s="2"/>
      <c r="NOA237" s="2"/>
      <c r="NOB237" s="2"/>
      <c r="NOC237" s="2"/>
      <c r="NOD237" s="2"/>
      <c r="NOE237" s="2"/>
      <c r="NOF237" s="2"/>
      <c r="NOG237" s="2"/>
      <c r="NOH237" s="2"/>
      <c r="NOI237" s="2"/>
      <c r="NOJ237" s="2"/>
      <c r="NOK237" s="2"/>
      <c r="NOL237" s="2"/>
      <c r="NOM237" s="2"/>
      <c r="NON237" s="2"/>
      <c r="NOO237" s="2"/>
      <c r="NOP237" s="2"/>
      <c r="NOQ237" s="2"/>
      <c r="NOR237" s="2"/>
      <c r="NOS237" s="2"/>
      <c r="NOT237" s="2"/>
      <c r="NOU237" s="2"/>
      <c r="NOV237" s="2"/>
      <c r="NOW237" s="2"/>
      <c r="NOX237" s="2"/>
      <c r="NOY237" s="2"/>
      <c r="NOZ237" s="2"/>
      <c r="NPA237" s="2"/>
      <c r="NPB237" s="2"/>
      <c r="NPC237" s="2"/>
      <c r="NPD237" s="2"/>
      <c r="NPE237" s="2"/>
      <c r="NPF237" s="2"/>
      <c r="NPG237" s="2"/>
      <c r="NPH237" s="2"/>
      <c r="NPI237" s="2"/>
      <c r="NPJ237" s="2"/>
      <c r="NPK237" s="2"/>
      <c r="NPL237" s="2"/>
      <c r="NPM237" s="2"/>
      <c r="NPN237" s="2"/>
      <c r="NPO237" s="2"/>
      <c r="NPP237" s="2"/>
      <c r="NPQ237" s="2"/>
      <c r="NPR237" s="2"/>
      <c r="NPS237" s="2"/>
      <c r="NPT237" s="2"/>
      <c r="NPU237" s="2"/>
      <c r="NPV237" s="2"/>
      <c r="NPW237" s="2"/>
      <c r="NPX237" s="2"/>
      <c r="NPY237" s="2"/>
      <c r="NPZ237" s="2"/>
      <c r="NQA237" s="2"/>
      <c r="NQB237" s="2"/>
      <c r="NQC237" s="2"/>
      <c r="NQD237" s="2"/>
      <c r="NQE237" s="2"/>
      <c r="NQF237" s="2"/>
      <c r="NQG237" s="2"/>
      <c r="NQH237" s="2"/>
      <c r="NQI237" s="2"/>
      <c r="NQJ237" s="2"/>
      <c r="NQK237" s="2"/>
      <c r="NQL237" s="2"/>
      <c r="NQM237" s="2"/>
      <c r="NQN237" s="2"/>
      <c r="NQO237" s="2"/>
      <c r="NQP237" s="2"/>
      <c r="NQQ237" s="2"/>
      <c r="NQR237" s="2"/>
      <c r="NQS237" s="2"/>
      <c r="NQT237" s="2"/>
      <c r="NQU237" s="2"/>
      <c r="NQV237" s="2"/>
      <c r="NQW237" s="2"/>
      <c r="NQX237" s="2"/>
      <c r="NQY237" s="2"/>
      <c r="NQZ237" s="2"/>
      <c r="NRA237" s="2"/>
      <c r="NRB237" s="2"/>
      <c r="NRC237" s="2"/>
      <c r="NRD237" s="2"/>
      <c r="NRE237" s="2"/>
      <c r="NRF237" s="2"/>
      <c r="NRG237" s="2"/>
      <c r="NRH237" s="2"/>
      <c r="NRI237" s="2"/>
      <c r="NRJ237" s="2"/>
      <c r="NRK237" s="2"/>
      <c r="NRL237" s="2"/>
      <c r="NRM237" s="2"/>
      <c r="NRN237" s="2"/>
      <c r="NRO237" s="2"/>
      <c r="NRP237" s="2"/>
      <c r="NRQ237" s="2"/>
      <c r="NRR237" s="2"/>
      <c r="NRS237" s="2"/>
      <c r="NRT237" s="2"/>
      <c r="NRU237" s="2"/>
      <c r="NRV237" s="2"/>
      <c r="NRW237" s="2"/>
      <c r="NRX237" s="2"/>
      <c r="NRY237" s="2"/>
      <c r="NRZ237" s="2"/>
      <c r="NSA237" s="2"/>
      <c r="NSB237" s="2"/>
      <c r="NSC237" s="2"/>
      <c r="NSD237" s="2"/>
      <c r="NSE237" s="2"/>
      <c r="NSF237" s="2"/>
      <c r="NSG237" s="2"/>
      <c r="NSH237" s="2"/>
      <c r="NSI237" s="2"/>
      <c r="NSJ237" s="2"/>
      <c r="NSK237" s="2"/>
      <c r="NSL237" s="2"/>
      <c r="NSM237" s="2"/>
      <c r="NSN237" s="2"/>
      <c r="NSO237" s="2"/>
      <c r="NSP237" s="2"/>
      <c r="NSQ237" s="2"/>
      <c r="NSR237" s="2"/>
      <c r="NSS237" s="2"/>
      <c r="NST237" s="2"/>
      <c r="NSU237" s="2"/>
      <c r="NSV237" s="2"/>
      <c r="NSW237" s="2"/>
      <c r="NSX237" s="2"/>
      <c r="NSY237" s="2"/>
      <c r="NSZ237" s="2"/>
      <c r="NTA237" s="2"/>
      <c r="NTB237" s="2"/>
      <c r="NTC237" s="2"/>
      <c r="NTD237" s="2"/>
      <c r="NTE237" s="2"/>
      <c r="NTF237" s="2"/>
      <c r="NTG237" s="2"/>
      <c r="NTH237" s="2"/>
      <c r="NTI237" s="2"/>
      <c r="NTJ237" s="2"/>
      <c r="NTK237" s="2"/>
      <c r="NTL237" s="2"/>
      <c r="NTM237" s="2"/>
      <c r="NTN237" s="2"/>
      <c r="NTO237" s="2"/>
      <c r="NTP237" s="2"/>
      <c r="NTQ237" s="2"/>
      <c r="NTR237" s="2"/>
      <c r="NTS237" s="2"/>
      <c r="NTT237" s="2"/>
      <c r="NTU237" s="2"/>
      <c r="NTV237" s="2"/>
      <c r="NTW237" s="2"/>
      <c r="NTX237" s="2"/>
      <c r="NTY237" s="2"/>
      <c r="NTZ237" s="2"/>
      <c r="NUA237" s="2"/>
      <c r="NUB237" s="2"/>
      <c r="NUC237" s="2"/>
      <c r="NUD237" s="2"/>
      <c r="NUE237" s="2"/>
      <c r="NUF237" s="2"/>
      <c r="NUG237" s="2"/>
      <c r="NUH237" s="2"/>
      <c r="NUI237" s="2"/>
      <c r="NUJ237" s="2"/>
      <c r="NUK237" s="2"/>
      <c r="NUL237" s="2"/>
      <c r="NUM237" s="2"/>
      <c r="NUN237" s="2"/>
      <c r="NUO237" s="2"/>
      <c r="NUP237" s="2"/>
      <c r="NUQ237" s="2"/>
      <c r="NUR237" s="2"/>
      <c r="NUS237" s="2"/>
      <c r="NUT237" s="2"/>
      <c r="NUU237" s="2"/>
      <c r="NUV237" s="2"/>
      <c r="NUW237" s="2"/>
      <c r="NUX237" s="2"/>
      <c r="NUY237" s="2"/>
      <c r="NUZ237" s="2"/>
      <c r="NVA237" s="2"/>
      <c r="NVB237" s="2"/>
      <c r="NVC237" s="2"/>
      <c r="NVD237" s="2"/>
      <c r="NVE237" s="2"/>
      <c r="NVF237" s="2"/>
      <c r="NVG237" s="2"/>
      <c r="NVH237" s="2"/>
      <c r="NVI237" s="2"/>
      <c r="NVJ237" s="2"/>
      <c r="NVK237" s="2"/>
      <c r="NVL237" s="2"/>
      <c r="NVM237" s="2"/>
      <c r="NVN237" s="2"/>
      <c r="NVO237" s="2"/>
      <c r="NVP237" s="2"/>
      <c r="NVQ237" s="2"/>
      <c r="NVR237" s="2"/>
      <c r="NVS237" s="2"/>
      <c r="NVT237" s="2"/>
      <c r="NVU237" s="2"/>
      <c r="NVV237" s="2"/>
      <c r="NVW237" s="2"/>
      <c r="NVX237" s="2"/>
      <c r="NVY237" s="2"/>
      <c r="NVZ237" s="2"/>
      <c r="NWA237" s="2"/>
      <c r="NWB237" s="2"/>
      <c r="NWC237" s="2"/>
      <c r="NWD237" s="2"/>
      <c r="NWE237" s="2"/>
      <c r="NWF237" s="2"/>
      <c r="NWG237" s="2"/>
      <c r="NWH237" s="2"/>
      <c r="NWI237" s="2"/>
      <c r="NWJ237" s="2"/>
      <c r="NWK237" s="2"/>
      <c r="NWL237" s="2"/>
      <c r="NWM237" s="2"/>
      <c r="NWN237" s="2"/>
      <c r="NWO237" s="2"/>
      <c r="NWP237" s="2"/>
      <c r="NWQ237" s="2"/>
      <c r="NWR237" s="2"/>
      <c r="NWS237" s="2"/>
      <c r="NWT237" s="2"/>
      <c r="NWU237" s="2"/>
      <c r="NWV237" s="2"/>
      <c r="NWW237" s="2"/>
      <c r="NWX237" s="2"/>
      <c r="NWY237" s="2"/>
      <c r="NWZ237" s="2"/>
      <c r="NXA237" s="2"/>
      <c r="NXB237" s="2"/>
      <c r="NXC237" s="2"/>
      <c r="NXD237" s="2"/>
      <c r="NXE237" s="2"/>
      <c r="NXF237" s="2"/>
      <c r="NXG237" s="2"/>
      <c r="NXH237" s="2"/>
      <c r="NXI237" s="2"/>
      <c r="NXJ237" s="2"/>
      <c r="NXK237" s="2"/>
      <c r="NXL237" s="2"/>
      <c r="NXM237" s="2"/>
      <c r="NXN237" s="2"/>
      <c r="NXO237" s="2"/>
      <c r="NXP237" s="2"/>
      <c r="NXQ237" s="2"/>
      <c r="NXR237" s="2"/>
      <c r="NXS237" s="2"/>
      <c r="NXT237" s="2"/>
      <c r="NXU237" s="2"/>
      <c r="NXV237" s="2"/>
      <c r="NXW237" s="2"/>
      <c r="NXX237" s="2"/>
      <c r="NXY237" s="2"/>
      <c r="NXZ237" s="2"/>
      <c r="NYA237" s="2"/>
      <c r="NYB237" s="2"/>
      <c r="NYC237" s="2"/>
      <c r="NYD237" s="2"/>
      <c r="NYE237" s="2"/>
      <c r="NYF237" s="2"/>
      <c r="NYG237" s="2"/>
      <c r="NYH237" s="2"/>
      <c r="NYI237" s="2"/>
      <c r="NYJ237" s="2"/>
      <c r="NYK237" s="2"/>
      <c r="NYL237" s="2"/>
      <c r="NYM237" s="2"/>
      <c r="NYN237" s="2"/>
      <c r="NYO237" s="2"/>
      <c r="NYP237" s="2"/>
      <c r="NYQ237" s="2"/>
      <c r="NYR237" s="2"/>
      <c r="NYS237" s="2"/>
      <c r="NYT237" s="2"/>
      <c r="NYU237" s="2"/>
      <c r="NYV237" s="2"/>
      <c r="NYW237" s="2"/>
      <c r="NYX237" s="2"/>
      <c r="NYY237" s="2"/>
      <c r="NYZ237" s="2"/>
      <c r="NZA237" s="2"/>
      <c r="NZB237" s="2"/>
      <c r="NZC237" s="2"/>
      <c r="NZD237" s="2"/>
      <c r="NZE237" s="2"/>
      <c r="NZF237" s="2"/>
      <c r="NZG237" s="2"/>
      <c r="NZH237" s="2"/>
      <c r="NZI237" s="2"/>
      <c r="NZJ237" s="2"/>
      <c r="NZK237" s="2"/>
      <c r="NZL237" s="2"/>
      <c r="NZM237" s="2"/>
      <c r="NZN237" s="2"/>
      <c r="NZO237" s="2"/>
      <c r="NZP237" s="2"/>
      <c r="NZQ237" s="2"/>
      <c r="NZR237" s="2"/>
      <c r="NZS237" s="2"/>
      <c r="NZT237" s="2"/>
      <c r="NZU237" s="2"/>
      <c r="NZV237" s="2"/>
      <c r="NZW237" s="2"/>
      <c r="NZX237" s="2"/>
      <c r="NZY237" s="2"/>
      <c r="NZZ237" s="2"/>
      <c r="OAA237" s="2"/>
      <c r="OAB237" s="2"/>
      <c r="OAC237" s="2"/>
      <c r="OAD237" s="2"/>
      <c r="OAE237" s="2"/>
      <c r="OAF237" s="2"/>
      <c r="OAG237" s="2"/>
      <c r="OAH237" s="2"/>
      <c r="OAI237" s="2"/>
      <c r="OAJ237" s="2"/>
      <c r="OAK237" s="2"/>
      <c r="OAL237" s="2"/>
      <c r="OAM237" s="2"/>
      <c r="OAN237" s="2"/>
      <c r="OAO237" s="2"/>
      <c r="OAP237" s="2"/>
      <c r="OAQ237" s="2"/>
      <c r="OAR237" s="2"/>
      <c r="OAS237" s="2"/>
      <c r="OAT237" s="2"/>
      <c r="OAU237" s="2"/>
      <c r="OAV237" s="2"/>
      <c r="OAW237" s="2"/>
      <c r="OAX237" s="2"/>
      <c r="OAY237" s="2"/>
      <c r="OAZ237" s="2"/>
      <c r="OBA237" s="2"/>
      <c r="OBB237" s="2"/>
      <c r="OBC237" s="2"/>
      <c r="OBD237" s="2"/>
      <c r="OBE237" s="2"/>
      <c r="OBF237" s="2"/>
      <c r="OBG237" s="2"/>
      <c r="OBH237" s="2"/>
      <c r="OBI237" s="2"/>
      <c r="OBJ237" s="2"/>
      <c r="OBK237" s="2"/>
      <c r="OBL237" s="2"/>
      <c r="OBM237" s="2"/>
      <c r="OBN237" s="2"/>
      <c r="OBO237" s="2"/>
      <c r="OBP237" s="2"/>
      <c r="OBQ237" s="2"/>
      <c r="OBR237" s="2"/>
      <c r="OBS237" s="2"/>
      <c r="OBT237" s="2"/>
      <c r="OBU237" s="2"/>
      <c r="OBV237" s="2"/>
      <c r="OBW237" s="2"/>
      <c r="OBX237" s="2"/>
      <c r="OBY237" s="2"/>
      <c r="OBZ237" s="2"/>
      <c r="OCA237" s="2"/>
      <c r="OCB237" s="2"/>
      <c r="OCC237" s="2"/>
      <c r="OCD237" s="2"/>
      <c r="OCE237" s="2"/>
      <c r="OCF237" s="2"/>
      <c r="OCG237" s="2"/>
      <c r="OCH237" s="2"/>
      <c r="OCI237" s="2"/>
      <c r="OCJ237" s="2"/>
      <c r="OCK237" s="2"/>
      <c r="OCL237" s="2"/>
      <c r="OCM237" s="2"/>
      <c r="OCN237" s="2"/>
      <c r="OCO237" s="2"/>
      <c r="OCP237" s="2"/>
      <c r="OCQ237" s="2"/>
      <c r="OCR237" s="2"/>
      <c r="OCS237" s="2"/>
      <c r="OCT237" s="2"/>
      <c r="OCU237" s="2"/>
      <c r="OCV237" s="2"/>
      <c r="OCW237" s="2"/>
      <c r="OCX237" s="2"/>
      <c r="OCY237" s="2"/>
      <c r="OCZ237" s="2"/>
      <c r="ODA237" s="2"/>
      <c r="ODB237" s="2"/>
      <c r="ODC237" s="2"/>
      <c r="ODD237" s="2"/>
      <c r="ODE237" s="2"/>
      <c r="ODF237" s="2"/>
      <c r="ODG237" s="2"/>
      <c r="ODH237" s="2"/>
      <c r="ODI237" s="2"/>
      <c r="ODJ237" s="2"/>
      <c r="ODK237" s="2"/>
      <c r="ODL237" s="2"/>
      <c r="ODM237" s="2"/>
      <c r="ODN237" s="2"/>
      <c r="ODO237" s="2"/>
      <c r="ODP237" s="2"/>
      <c r="ODQ237" s="2"/>
      <c r="ODR237" s="2"/>
      <c r="ODS237" s="2"/>
      <c r="ODT237" s="2"/>
      <c r="ODU237" s="2"/>
      <c r="ODV237" s="2"/>
      <c r="ODW237" s="2"/>
      <c r="ODX237" s="2"/>
      <c r="ODY237" s="2"/>
      <c r="ODZ237" s="2"/>
      <c r="OEA237" s="2"/>
      <c r="OEB237" s="2"/>
      <c r="OEC237" s="2"/>
      <c r="OED237" s="2"/>
      <c r="OEE237" s="2"/>
      <c r="OEF237" s="2"/>
      <c r="OEG237" s="2"/>
      <c r="OEH237" s="2"/>
      <c r="OEI237" s="2"/>
      <c r="OEJ237" s="2"/>
      <c r="OEK237" s="2"/>
      <c r="OEL237" s="2"/>
      <c r="OEM237" s="2"/>
      <c r="OEN237" s="2"/>
      <c r="OEO237" s="2"/>
      <c r="OEP237" s="2"/>
      <c r="OEQ237" s="2"/>
      <c r="OER237" s="2"/>
      <c r="OES237" s="2"/>
      <c r="OET237" s="2"/>
      <c r="OEU237" s="2"/>
      <c r="OEV237" s="2"/>
      <c r="OEW237" s="2"/>
      <c r="OEX237" s="2"/>
      <c r="OEY237" s="2"/>
      <c r="OEZ237" s="2"/>
      <c r="OFA237" s="2"/>
      <c r="OFB237" s="2"/>
      <c r="OFC237" s="2"/>
      <c r="OFD237" s="2"/>
      <c r="OFE237" s="2"/>
      <c r="OFF237" s="2"/>
      <c r="OFG237" s="2"/>
      <c r="OFH237" s="2"/>
      <c r="OFI237" s="2"/>
      <c r="OFJ237" s="2"/>
      <c r="OFK237" s="2"/>
      <c r="OFL237" s="2"/>
      <c r="OFM237" s="2"/>
      <c r="OFN237" s="2"/>
      <c r="OFO237" s="2"/>
      <c r="OFP237" s="2"/>
      <c r="OFQ237" s="2"/>
      <c r="OFR237" s="2"/>
      <c r="OFS237" s="2"/>
      <c r="OFT237" s="2"/>
      <c r="OFU237" s="2"/>
      <c r="OFV237" s="2"/>
      <c r="OFW237" s="2"/>
      <c r="OFX237" s="2"/>
      <c r="OFY237" s="2"/>
      <c r="OFZ237" s="2"/>
      <c r="OGA237" s="2"/>
      <c r="OGB237" s="2"/>
      <c r="OGC237" s="2"/>
      <c r="OGD237" s="2"/>
      <c r="OGE237" s="2"/>
      <c r="OGF237" s="2"/>
      <c r="OGG237" s="2"/>
      <c r="OGH237" s="2"/>
      <c r="OGI237" s="2"/>
      <c r="OGJ237" s="2"/>
      <c r="OGK237" s="2"/>
      <c r="OGL237" s="2"/>
      <c r="OGM237" s="2"/>
      <c r="OGN237" s="2"/>
      <c r="OGO237" s="2"/>
      <c r="OGP237" s="2"/>
      <c r="OGQ237" s="2"/>
      <c r="OGR237" s="2"/>
      <c r="OGS237" s="2"/>
      <c r="OGT237" s="2"/>
      <c r="OGU237" s="2"/>
      <c r="OGV237" s="2"/>
      <c r="OGW237" s="2"/>
      <c r="OGX237" s="2"/>
      <c r="OGY237" s="2"/>
      <c r="OGZ237" s="2"/>
      <c r="OHA237" s="2"/>
      <c r="OHB237" s="2"/>
      <c r="OHC237" s="2"/>
      <c r="OHD237" s="2"/>
      <c r="OHE237" s="2"/>
      <c r="OHF237" s="2"/>
      <c r="OHG237" s="2"/>
      <c r="OHH237" s="2"/>
      <c r="OHI237" s="2"/>
      <c r="OHJ237" s="2"/>
      <c r="OHK237" s="2"/>
      <c r="OHL237" s="2"/>
      <c r="OHM237" s="2"/>
      <c r="OHN237" s="2"/>
      <c r="OHO237" s="2"/>
      <c r="OHP237" s="2"/>
      <c r="OHQ237" s="2"/>
      <c r="OHR237" s="2"/>
      <c r="OHS237" s="2"/>
      <c r="OHT237" s="2"/>
      <c r="OHU237" s="2"/>
      <c r="OHV237" s="2"/>
      <c r="OHW237" s="2"/>
      <c r="OHX237" s="2"/>
      <c r="OHY237" s="2"/>
      <c r="OHZ237" s="2"/>
      <c r="OIA237" s="2"/>
      <c r="OIB237" s="2"/>
      <c r="OIC237" s="2"/>
      <c r="OID237" s="2"/>
      <c r="OIE237" s="2"/>
      <c r="OIF237" s="2"/>
      <c r="OIG237" s="2"/>
      <c r="OIH237" s="2"/>
      <c r="OII237" s="2"/>
      <c r="OIJ237" s="2"/>
      <c r="OIK237" s="2"/>
      <c r="OIL237" s="2"/>
      <c r="OIM237" s="2"/>
      <c r="OIN237" s="2"/>
      <c r="OIO237" s="2"/>
      <c r="OIP237" s="2"/>
      <c r="OIQ237" s="2"/>
      <c r="OIR237" s="2"/>
      <c r="OIS237" s="2"/>
      <c r="OIT237" s="2"/>
      <c r="OIU237" s="2"/>
      <c r="OIV237" s="2"/>
      <c r="OIW237" s="2"/>
      <c r="OIX237" s="2"/>
      <c r="OIY237" s="2"/>
      <c r="OIZ237" s="2"/>
      <c r="OJA237" s="2"/>
      <c r="OJB237" s="2"/>
      <c r="OJC237" s="2"/>
      <c r="OJD237" s="2"/>
      <c r="OJE237" s="2"/>
      <c r="OJF237" s="2"/>
      <c r="OJG237" s="2"/>
      <c r="OJH237" s="2"/>
      <c r="OJI237" s="2"/>
      <c r="OJJ237" s="2"/>
      <c r="OJK237" s="2"/>
      <c r="OJL237" s="2"/>
      <c r="OJM237" s="2"/>
      <c r="OJN237" s="2"/>
      <c r="OJO237" s="2"/>
      <c r="OJP237" s="2"/>
      <c r="OJQ237" s="2"/>
      <c r="OJR237" s="2"/>
      <c r="OJS237" s="2"/>
      <c r="OJT237" s="2"/>
      <c r="OJU237" s="2"/>
      <c r="OJV237" s="2"/>
      <c r="OJW237" s="2"/>
      <c r="OJX237" s="2"/>
      <c r="OJY237" s="2"/>
      <c r="OJZ237" s="2"/>
      <c r="OKA237" s="2"/>
      <c r="OKB237" s="2"/>
      <c r="OKC237" s="2"/>
      <c r="OKD237" s="2"/>
      <c r="OKE237" s="2"/>
      <c r="OKF237" s="2"/>
      <c r="OKG237" s="2"/>
      <c r="OKH237" s="2"/>
      <c r="OKI237" s="2"/>
      <c r="OKJ237" s="2"/>
      <c r="OKK237" s="2"/>
      <c r="OKL237" s="2"/>
      <c r="OKM237" s="2"/>
      <c r="OKN237" s="2"/>
      <c r="OKO237" s="2"/>
      <c r="OKP237" s="2"/>
      <c r="OKQ237" s="2"/>
      <c r="OKR237" s="2"/>
      <c r="OKS237" s="2"/>
      <c r="OKT237" s="2"/>
      <c r="OKU237" s="2"/>
      <c r="OKV237" s="2"/>
      <c r="OKW237" s="2"/>
      <c r="OKX237" s="2"/>
      <c r="OKY237" s="2"/>
      <c r="OKZ237" s="2"/>
      <c r="OLA237" s="2"/>
      <c r="OLB237" s="2"/>
      <c r="OLC237" s="2"/>
      <c r="OLD237" s="2"/>
      <c r="OLE237" s="2"/>
      <c r="OLF237" s="2"/>
      <c r="OLG237" s="2"/>
      <c r="OLH237" s="2"/>
      <c r="OLI237" s="2"/>
      <c r="OLJ237" s="2"/>
      <c r="OLK237" s="2"/>
      <c r="OLL237" s="2"/>
      <c r="OLM237" s="2"/>
      <c r="OLN237" s="2"/>
      <c r="OLO237" s="2"/>
      <c r="OLP237" s="2"/>
      <c r="OLQ237" s="2"/>
      <c r="OLR237" s="2"/>
      <c r="OLS237" s="2"/>
      <c r="OLT237" s="2"/>
      <c r="OLU237" s="2"/>
      <c r="OLV237" s="2"/>
      <c r="OLW237" s="2"/>
      <c r="OLX237" s="2"/>
      <c r="OLY237" s="2"/>
      <c r="OLZ237" s="2"/>
      <c r="OMA237" s="2"/>
      <c r="OMB237" s="2"/>
      <c r="OMC237" s="2"/>
      <c r="OMD237" s="2"/>
      <c r="OME237" s="2"/>
      <c r="OMF237" s="2"/>
      <c r="OMG237" s="2"/>
      <c r="OMH237" s="2"/>
      <c r="OMI237" s="2"/>
      <c r="OMJ237" s="2"/>
      <c r="OMK237" s="2"/>
      <c r="OML237" s="2"/>
      <c r="OMM237" s="2"/>
      <c r="OMN237" s="2"/>
      <c r="OMO237" s="2"/>
      <c r="OMP237" s="2"/>
      <c r="OMQ237" s="2"/>
      <c r="OMR237" s="2"/>
      <c r="OMS237" s="2"/>
      <c r="OMT237" s="2"/>
      <c r="OMU237" s="2"/>
      <c r="OMV237" s="2"/>
      <c r="OMW237" s="2"/>
      <c r="OMX237" s="2"/>
      <c r="OMY237" s="2"/>
      <c r="OMZ237" s="2"/>
      <c r="ONA237" s="2"/>
      <c r="ONB237" s="2"/>
      <c r="ONC237" s="2"/>
      <c r="OND237" s="2"/>
      <c r="ONE237" s="2"/>
      <c r="ONF237" s="2"/>
      <c r="ONG237" s="2"/>
      <c r="ONH237" s="2"/>
      <c r="ONI237" s="2"/>
      <c r="ONJ237" s="2"/>
      <c r="ONK237" s="2"/>
      <c r="ONL237" s="2"/>
      <c r="ONM237" s="2"/>
      <c r="ONN237" s="2"/>
      <c r="ONO237" s="2"/>
      <c r="ONP237" s="2"/>
      <c r="ONQ237" s="2"/>
      <c r="ONR237" s="2"/>
      <c r="ONS237" s="2"/>
      <c r="ONT237" s="2"/>
      <c r="ONU237" s="2"/>
      <c r="ONV237" s="2"/>
      <c r="ONW237" s="2"/>
      <c r="ONX237" s="2"/>
      <c r="ONY237" s="2"/>
      <c r="ONZ237" s="2"/>
      <c r="OOA237" s="2"/>
      <c r="OOB237" s="2"/>
      <c r="OOC237" s="2"/>
      <c r="OOD237" s="2"/>
      <c r="OOE237" s="2"/>
      <c r="OOF237" s="2"/>
      <c r="OOG237" s="2"/>
      <c r="OOH237" s="2"/>
      <c r="OOI237" s="2"/>
      <c r="OOJ237" s="2"/>
      <c r="OOK237" s="2"/>
      <c r="OOL237" s="2"/>
      <c r="OOM237" s="2"/>
      <c r="OON237" s="2"/>
      <c r="OOO237" s="2"/>
      <c r="OOP237" s="2"/>
      <c r="OOQ237" s="2"/>
      <c r="OOR237" s="2"/>
      <c r="OOS237" s="2"/>
      <c r="OOT237" s="2"/>
      <c r="OOU237" s="2"/>
      <c r="OOV237" s="2"/>
      <c r="OOW237" s="2"/>
      <c r="OOX237" s="2"/>
      <c r="OOY237" s="2"/>
      <c r="OOZ237" s="2"/>
      <c r="OPA237" s="2"/>
      <c r="OPB237" s="2"/>
      <c r="OPC237" s="2"/>
      <c r="OPD237" s="2"/>
      <c r="OPE237" s="2"/>
      <c r="OPF237" s="2"/>
      <c r="OPG237" s="2"/>
      <c r="OPH237" s="2"/>
      <c r="OPI237" s="2"/>
      <c r="OPJ237" s="2"/>
      <c r="OPK237" s="2"/>
      <c r="OPL237" s="2"/>
      <c r="OPM237" s="2"/>
      <c r="OPN237" s="2"/>
      <c r="OPO237" s="2"/>
      <c r="OPP237" s="2"/>
      <c r="OPQ237" s="2"/>
      <c r="OPR237" s="2"/>
      <c r="OPS237" s="2"/>
      <c r="OPT237" s="2"/>
      <c r="OPU237" s="2"/>
      <c r="OPV237" s="2"/>
      <c r="OPW237" s="2"/>
      <c r="OPX237" s="2"/>
      <c r="OPY237" s="2"/>
      <c r="OPZ237" s="2"/>
      <c r="OQA237" s="2"/>
      <c r="OQB237" s="2"/>
      <c r="OQC237" s="2"/>
      <c r="OQD237" s="2"/>
      <c r="OQE237" s="2"/>
      <c r="OQF237" s="2"/>
      <c r="OQG237" s="2"/>
      <c r="OQH237" s="2"/>
      <c r="OQI237" s="2"/>
      <c r="OQJ237" s="2"/>
      <c r="OQK237" s="2"/>
      <c r="OQL237" s="2"/>
      <c r="OQM237" s="2"/>
      <c r="OQN237" s="2"/>
      <c r="OQO237" s="2"/>
      <c r="OQP237" s="2"/>
      <c r="OQQ237" s="2"/>
      <c r="OQR237" s="2"/>
      <c r="OQS237" s="2"/>
      <c r="OQT237" s="2"/>
      <c r="OQU237" s="2"/>
      <c r="OQV237" s="2"/>
      <c r="OQW237" s="2"/>
      <c r="OQX237" s="2"/>
      <c r="OQY237" s="2"/>
      <c r="OQZ237" s="2"/>
      <c r="ORA237" s="2"/>
      <c r="ORB237" s="2"/>
      <c r="ORC237" s="2"/>
      <c r="ORD237" s="2"/>
      <c r="ORE237" s="2"/>
      <c r="ORF237" s="2"/>
      <c r="ORG237" s="2"/>
      <c r="ORH237" s="2"/>
      <c r="ORI237" s="2"/>
      <c r="ORJ237" s="2"/>
      <c r="ORK237" s="2"/>
      <c r="ORL237" s="2"/>
      <c r="ORM237" s="2"/>
      <c r="ORN237" s="2"/>
      <c r="ORO237" s="2"/>
      <c r="ORP237" s="2"/>
      <c r="ORQ237" s="2"/>
      <c r="ORR237" s="2"/>
      <c r="ORS237" s="2"/>
      <c r="ORT237" s="2"/>
      <c r="ORU237" s="2"/>
      <c r="ORV237" s="2"/>
      <c r="ORW237" s="2"/>
      <c r="ORX237" s="2"/>
      <c r="ORY237" s="2"/>
      <c r="ORZ237" s="2"/>
      <c r="OSA237" s="2"/>
      <c r="OSB237" s="2"/>
      <c r="OSC237" s="2"/>
      <c r="OSD237" s="2"/>
      <c r="OSE237" s="2"/>
      <c r="OSF237" s="2"/>
      <c r="OSG237" s="2"/>
      <c r="OSH237" s="2"/>
      <c r="OSI237" s="2"/>
      <c r="OSJ237" s="2"/>
      <c r="OSK237" s="2"/>
      <c r="OSL237" s="2"/>
      <c r="OSM237" s="2"/>
      <c r="OSN237" s="2"/>
      <c r="OSO237" s="2"/>
      <c r="OSP237" s="2"/>
      <c r="OSQ237" s="2"/>
      <c r="OSR237" s="2"/>
      <c r="OSS237" s="2"/>
      <c r="OST237" s="2"/>
      <c r="OSU237" s="2"/>
      <c r="OSV237" s="2"/>
      <c r="OSW237" s="2"/>
      <c r="OSX237" s="2"/>
      <c r="OSY237" s="2"/>
      <c r="OSZ237" s="2"/>
      <c r="OTA237" s="2"/>
      <c r="OTB237" s="2"/>
      <c r="OTC237" s="2"/>
      <c r="OTD237" s="2"/>
      <c r="OTE237" s="2"/>
      <c r="OTF237" s="2"/>
      <c r="OTG237" s="2"/>
      <c r="OTH237" s="2"/>
      <c r="OTI237" s="2"/>
      <c r="OTJ237" s="2"/>
      <c r="OTK237" s="2"/>
      <c r="OTL237" s="2"/>
      <c r="OTM237" s="2"/>
      <c r="OTN237" s="2"/>
      <c r="OTO237" s="2"/>
      <c r="OTP237" s="2"/>
      <c r="OTQ237" s="2"/>
      <c r="OTR237" s="2"/>
      <c r="OTS237" s="2"/>
      <c r="OTT237" s="2"/>
      <c r="OTU237" s="2"/>
      <c r="OTV237" s="2"/>
      <c r="OTW237" s="2"/>
      <c r="OTX237" s="2"/>
      <c r="OTY237" s="2"/>
      <c r="OTZ237" s="2"/>
      <c r="OUA237" s="2"/>
      <c r="OUB237" s="2"/>
      <c r="OUC237" s="2"/>
      <c r="OUD237" s="2"/>
      <c r="OUE237" s="2"/>
      <c r="OUF237" s="2"/>
      <c r="OUG237" s="2"/>
      <c r="OUH237" s="2"/>
      <c r="OUI237" s="2"/>
      <c r="OUJ237" s="2"/>
      <c r="OUK237" s="2"/>
      <c r="OUL237" s="2"/>
      <c r="OUM237" s="2"/>
      <c r="OUN237" s="2"/>
      <c r="OUO237" s="2"/>
      <c r="OUP237" s="2"/>
      <c r="OUQ237" s="2"/>
      <c r="OUR237" s="2"/>
      <c r="OUS237" s="2"/>
      <c r="OUT237" s="2"/>
      <c r="OUU237" s="2"/>
      <c r="OUV237" s="2"/>
      <c r="OUW237" s="2"/>
      <c r="OUX237" s="2"/>
      <c r="OUY237" s="2"/>
      <c r="OUZ237" s="2"/>
      <c r="OVA237" s="2"/>
      <c r="OVB237" s="2"/>
      <c r="OVC237" s="2"/>
      <c r="OVD237" s="2"/>
      <c r="OVE237" s="2"/>
      <c r="OVF237" s="2"/>
      <c r="OVG237" s="2"/>
      <c r="OVH237" s="2"/>
      <c r="OVI237" s="2"/>
      <c r="OVJ237" s="2"/>
      <c r="OVK237" s="2"/>
      <c r="OVL237" s="2"/>
      <c r="OVM237" s="2"/>
      <c r="OVN237" s="2"/>
      <c r="OVO237" s="2"/>
      <c r="OVP237" s="2"/>
      <c r="OVQ237" s="2"/>
      <c r="OVR237" s="2"/>
      <c r="OVS237" s="2"/>
      <c r="OVT237" s="2"/>
      <c r="OVU237" s="2"/>
      <c r="OVV237" s="2"/>
      <c r="OVW237" s="2"/>
      <c r="OVX237" s="2"/>
      <c r="OVY237" s="2"/>
      <c r="OVZ237" s="2"/>
      <c r="OWA237" s="2"/>
      <c r="OWB237" s="2"/>
      <c r="OWC237" s="2"/>
      <c r="OWD237" s="2"/>
      <c r="OWE237" s="2"/>
      <c r="OWF237" s="2"/>
      <c r="OWG237" s="2"/>
      <c r="OWH237" s="2"/>
      <c r="OWI237" s="2"/>
      <c r="OWJ237" s="2"/>
      <c r="OWK237" s="2"/>
      <c r="OWL237" s="2"/>
      <c r="OWM237" s="2"/>
      <c r="OWN237" s="2"/>
      <c r="OWO237" s="2"/>
      <c r="OWP237" s="2"/>
      <c r="OWQ237" s="2"/>
      <c r="OWR237" s="2"/>
      <c r="OWS237" s="2"/>
      <c r="OWT237" s="2"/>
      <c r="OWU237" s="2"/>
      <c r="OWV237" s="2"/>
      <c r="OWW237" s="2"/>
      <c r="OWX237" s="2"/>
      <c r="OWY237" s="2"/>
      <c r="OWZ237" s="2"/>
      <c r="OXA237" s="2"/>
      <c r="OXB237" s="2"/>
      <c r="OXC237" s="2"/>
      <c r="OXD237" s="2"/>
      <c r="OXE237" s="2"/>
      <c r="OXF237" s="2"/>
      <c r="OXG237" s="2"/>
      <c r="OXH237" s="2"/>
      <c r="OXI237" s="2"/>
      <c r="OXJ237" s="2"/>
      <c r="OXK237" s="2"/>
      <c r="OXL237" s="2"/>
      <c r="OXM237" s="2"/>
      <c r="OXN237" s="2"/>
      <c r="OXO237" s="2"/>
      <c r="OXP237" s="2"/>
      <c r="OXQ237" s="2"/>
      <c r="OXR237" s="2"/>
      <c r="OXS237" s="2"/>
      <c r="OXT237" s="2"/>
      <c r="OXU237" s="2"/>
      <c r="OXV237" s="2"/>
      <c r="OXW237" s="2"/>
      <c r="OXX237" s="2"/>
      <c r="OXY237" s="2"/>
      <c r="OXZ237" s="2"/>
      <c r="OYA237" s="2"/>
      <c r="OYB237" s="2"/>
      <c r="OYC237" s="2"/>
      <c r="OYD237" s="2"/>
      <c r="OYE237" s="2"/>
      <c r="OYF237" s="2"/>
      <c r="OYG237" s="2"/>
      <c r="OYH237" s="2"/>
      <c r="OYI237" s="2"/>
      <c r="OYJ237" s="2"/>
      <c r="OYK237" s="2"/>
      <c r="OYL237" s="2"/>
      <c r="OYM237" s="2"/>
      <c r="OYN237" s="2"/>
      <c r="OYO237" s="2"/>
      <c r="OYP237" s="2"/>
      <c r="OYQ237" s="2"/>
      <c r="OYR237" s="2"/>
      <c r="OYS237" s="2"/>
      <c r="OYT237" s="2"/>
      <c r="OYU237" s="2"/>
      <c r="OYV237" s="2"/>
      <c r="OYW237" s="2"/>
      <c r="OYX237" s="2"/>
      <c r="OYY237" s="2"/>
      <c r="OYZ237" s="2"/>
      <c r="OZA237" s="2"/>
      <c r="OZB237" s="2"/>
      <c r="OZC237" s="2"/>
      <c r="OZD237" s="2"/>
      <c r="OZE237" s="2"/>
      <c r="OZF237" s="2"/>
      <c r="OZG237" s="2"/>
      <c r="OZH237" s="2"/>
      <c r="OZI237" s="2"/>
      <c r="OZJ237" s="2"/>
      <c r="OZK237" s="2"/>
      <c r="OZL237" s="2"/>
      <c r="OZM237" s="2"/>
      <c r="OZN237" s="2"/>
      <c r="OZO237" s="2"/>
      <c r="OZP237" s="2"/>
      <c r="OZQ237" s="2"/>
      <c r="OZR237" s="2"/>
      <c r="OZS237" s="2"/>
      <c r="OZT237" s="2"/>
      <c r="OZU237" s="2"/>
      <c r="OZV237" s="2"/>
      <c r="OZW237" s="2"/>
      <c r="OZX237" s="2"/>
      <c r="OZY237" s="2"/>
      <c r="OZZ237" s="2"/>
      <c r="PAA237" s="2"/>
      <c r="PAB237" s="2"/>
      <c r="PAC237" s="2"/>
      <c r="PAD237" s="2"/>
      <c r="PAE237" s="2"/>
      <c r="PAF237" s="2"/>
      <c r="PAG237" s="2"/>
      <c r="PAH237" s="2"/>
      <c r="PAI237" s="2"/>
      <c r="PAJ237" s="2"/>
      <c r="PAK237" s="2"/>
      <c r="PAL237" s="2"/>
      <c r="PAM237" s="2"/>
      <c r="PAN237" s="2"/>
      <c r="PAO237" s="2"/>
      <c r="PAP237" s="2"/>
      <c r="PAQ237" s="2"/>
      <c r="PAR237" s="2"/>
      <c r="PAS237" s="2"/>
      <c r="PAT237" s="2"/>
      <c r="PAU237" s="2"/>
      <c r="PAV237" s="2"/>
      <c r="PAW237" s="2"/>
      <c r="PAX237" s="2"/>
      <c r="PAY237" s="2"/>
      <c r="PAZ237" s="2"/>
      <c r="PBA237" s="2"/>
      <c r="PBB237" s="2"/>
      <c r="PBC237" s="2"/>
      <c r="PBD237" s="2"/>
      <c r="PBE237" s="2"/>
      <c r="PBF237" s="2"/>
      <c r="PBG237" s="2"/>
      <c r="PBH237" s="2"/>
      <c r="PBI237" s="2"/>
      <c r="PBJ237" s="2"/>
      <c r="PBK237" s="2"/>
      <c r="PBL237" s="2"/>
      <c r="PBM237" s="2"/>
      <c r="PBN237" s="2"/>
      <c r="PBO237" s="2"/>
      <c r="PBP237" s="2"/>
      <c r="PBQ237" s="2"/>
      <c r="PBR237" s="2"/>
      <c r="PBS237" s="2"/>
      <c r="PBT237" s="2"/>
      <c r="PBU237" s="2"/>
      <c r="PBV237" s="2"/>
      <c r="PBW237" s="2"/>
      <c r="PBX237" s="2"/>
      <c r="PBY237" s="2"/>
      <c r="PBZ237" s="2"/>
      <c r="PCA237" s="2"/>
      <c r="PCB237" s="2"/>
      <c r="PCC237" s="2"/>
      <c r="PCD237" s="2"/>
      <c r="PCE237" s="2"/>
      <c r="PCF237" s="2"/>
      <c r="PCG237" s="2"/>
      <c r="PCH237" s="2"/>
      <c r="PCI237" s="2"/>
      <c r="PCJ237" s="2"/>
      <c r="PCK237" s="2"/>
      <c r="PCL237" s="2"/>
      <c r="PCM237" s="2"/>
      <c r="PCN237" s="2"/>
      <c r="PCO237" s="2"/>
      <c r="PCP237" s="2"/>
      <c r="PCQ237" s="2"/>
      <c r="PCR237" s="2"/>
      <c r="PCS237" s="2"/>
      <c r="PCT237" s="2"/>
      <c r="PCU237" s="2"/>
      <c r="PCV237" s="2"/>
      <c r="PCW237" s="2"/>
      <c r="PCX237" s="2"/>
      <c r="PCY237" s="2"/>
      <c r="PCZ237" s="2"/>
      <c r="PDA237" s="2"/>
      <c r="PDB237" s="2"/>
      <c r="PDC237" s="2"/>
      <c r="PDD237" s="2"/>
      <c r="PDE237" s="2"/>
      <c r="PDF237" s="2"/>
      <c r="PDG237" s="2"/>
      <c r="PDH237" s="2"/>
      <c r="PDI237" s="2"/>
      <c r="PDJ237" s="2"/>
      <c r="PDK237" s="2"/>
      <c r="PDL237" s="2"/>
      <c r="PDM237" s="2"/>
      <c r="PDN237" s="2"/>
      <c r="PDO237" s="2"/>
      <c r="PDP237" s="2"/>
      <c r="PDQ237" s="2"/>
      <c r="PDR237" s="2"/>
      <c r="PDS237" s="2"/>
      <c r="PDT237" s="2"/>
      <c r="PDU237" s="2"/>
      <c r="PDV237" s="2"/>
      <c r="PDW237" s="2"/>
      <c r="PDX237" s="2"/>
      <c r="PDY237" s="2"/>
      <c r="PDZ237" s="2"/>
      <c r="PEA237" s="2"/>
      <c r="PEB237" s="2"/>
      <c r="PEC237" s="2"/>
      <c r="PED237" s="2"/>
      <c r="PEE237" s="2"/>
      <c r="PEF237" s="2"/>
      <c r="PEG237" s="2"/>
      <c r="PEH237" s="2"/>
      <c r="PEI237" s="2"/>
      <c r="PEJ237" s="2"/>
      <c r="PEK237" s="2"/>
      <c r="PEL237" s="2"/>
      <c r="PEM237" s="2"/>
      <c r="PEN237" s="2"/>
      <c r="PEO237" s="2"/>
      <c r="PEP237" s="2"/>
      <c r="PEQ237" s="2"/>
      <c r="PER237" s="2"/>
      <c r="PES237" s="2"/>
      <c r="PET237" s="2"/>
      <c r="PEU237" s="2"/>
      <c r="PEV237" s="2"/>
      <c r="PEW237" s="2"/>
      <c r="PEX237" s="2"/>
      <c r="PEY237" s="2"/>
      <c r="PEZ237" s="2"/>
      <c r="PFA237" s="2"/>
      <c r="PFB237" s="2"/>
      <c r="PFC237" s="2"/>
      <c r="PFD237" s="2"/>
      <c r="PFE237" s="2"/>
      <c r="PFF237" s="2"/>
      <c r="PFG237" s="2"/>
      <c r="PFH237" s="2"/>
      <c r="PFI237" s="2"/>
      <c r="PFJ237" s="2"/>
      <c r="PFK237" s="2"/>
      <c r="PFL237" s="2"/>
      <c r="PFM237" s="2"/>
      <c r="PFN237" s="2"/>
      <c r="PFO237" s="2"/>
      <c r="PFP237" s="2"/>
      <c r="PFQ237" s="2"/>
      <c r="PFR237" s="2"/>
      <c r="PFS237" s="2"/>
      <c r="PFT237" s="2"/>
      <c r="PFU237" s="2"/>
      <c r="PFV237" s="2"/>
      <c r="PFW237" s="2"/>
      <c r="PFX237" s="2"/>
      <c r="PFY237" s="2"/>
      <c r="PFZ237" s="2"/>
      <c r="PGA237" s="2"/>
      <c r="PGB237" s="2"/>
      <c r="PGC237" s="2"/>
      <c r="PGD237" s="2"/>
      <c r="PGE237" s="2"/>
      <c r="PGF237" s="2"/>
      <c r="PGG237" s="2"/>
      <c r="PGH237" s="2"/>
      <c r="PGI237" s="2"/>
      <c r="PGJ237" s="2"/>
      <c r="PGK237" s="2"/>
      <c r="PGL237" s="2"/>
      <c r="PGM237" s="2"/>
      <c r="PGN237" s="2"/>
      <c r="PGO237" s="2"/>
      <c r="PGP237" s="2"/>
      <c r="PGQ237" s="2"/>
      <c r="PGR237" s="2"/>
      <c r="PGS237" s="2"/>
      <c r="PGT237" s="2"/>
      <c r="PGU237" s="2"/>
      <c r="PGV237" s="2"/>
      <c r="PGW237" s="2"/>
      <c r="PGX237" s="2"/>
      <c r="PGY237" s="2"/>
      <c r="PGZ237" s="2"/>
      <c r="PHA237" s="2"/>
      <c r="PHB237" s="2"/>
      <c r="PHC237" s="2"/>
      <c r="PHD237" s="2"/>
      <c r="PHE237" s="2"/>
      <c r="PHF237" s="2"/>
      <c r="PHG237" s="2"/>
      <c r="PHH237" s="2"/>
      <c r="PHI237" s="2"/>
      <c r="PHJ237" s="2"/>
      <c r="PHK237" s="2"/>
      <c r="PHL237" s="2"/>
      <c r="PHM237" s="2"/>
      <c r="PHN237" s="2"/>
      <c r="PHO237" s="2"/>
      <c r="PHP237" s="2"/>
      <c r="PHQ237" s="2"/>
      <c r="PHR237" s="2"/>
      <c r="PHS237" s="2"/>
      <c r="PHT237" s="2"/>
      <c r="PHU237" s="2"/>
      <c r="PHV237" s="2"/>
      <c r="PHW237" s="2"/>
      <c r="PHX237" s="2"/>
      <c r="PHY237" s="2"/>
      <c r="PHZ237" s="2"/>
      <c r="PIA237" s="2"/>
      <c r="PIB237" s="2"/>
      <c r="PIC237" s="2"/>
      <c r="PID237" s="2"/>
      <c r="PIE237" s="2"/>
      <c r="PIF237" s="2"/>
      <c r="PIG237" s="2"/>
      <c r="PIH237" s="2"/>
      <c r="PII237" s="2"/>
      <c r="PIJ237" s="2"/>
      <c r="PIK237" s="2"/>
      <c r="PIL237" s="2"/>
      <c r="PIM237" s="2"/>
      <c r="PIN237" s="2"/>
      <c r="PIO237" s="2"/>
      <c r="PIP237" s="2"/>
      <c r="PIQ237" s="2"/>
      <c r="PIR237" s="2"/>
      <c r="PIS237" s="2"/>
      <c r="PIT237" s="2"/>
      <c r="PIU237" s="2"/>
      <c r="PIV237" s="2"/>
      <c r="PIW237" s="2"/>
      <c r="PIX237" s="2"/>
      <c r="PIY237" s="2"/>
      <c r="PIZ237" s="2"/>
      <c r="PJA237" s="2"/>
      <c r="PJB237" s="2"/>
      <c r="PJC237" s="2"/>
      <c r="PJD237" s="2"/>
      <c r="PJE237" s="2"/>
      <c r="PJF237" s="2"/>
      <c r="PJG237" s="2"/>
      <c r="PJH237" s="2"/>
      <c r="PJI237" s="2"/>
      <c r="PJJ237" s="2"/>
      <c r="PJK237" s="2"/>
      <c r="PJL237" s="2"/>
      <c r="PJM237" s="2"/>
      <c r="PJN237" s="2"/>
      <c r="PJO237" s="2"/>
      <c r="PJP237" s="2"/>
      <c r="PJQ237" s="2"/>
      <c r="PJR237" s="2"/>
      <c r="PJS237" s="2"/>
      <c r="PJT237" s="2"/>
      <c r="PJU237" s="2"/>
      <c r="PJV237" s="2"/>
      <c r="PJW237" s="2"/>
      <c r="PJX237" s="2"/>
      <c r="PJY237" s="2"/>
      <c r="PJZ237" s="2"/>
      <c r="PKA237" s="2"/>
      <c r="PKB237" s="2"/>
      <c r="PKC237" s="2"/>
      <c r="PKD237" s="2"/>
      <c r="PKE237" s="2"/>
      <c r="PKF237" s="2"/>
      <c r="PKG237" s="2"/>
      <c r="PKH237" s="2"/>
      <c r="PKI237" s="2"/>
      <c r="PKJ237" s="2"/>
      <c r="PKK237" s="2"/>
      <c r="PKL237" s="2"/>
      <c r="PKM237" s="2"/>
      <c r="PKN237" s="2"/>
      <c r="PKO237" s="2"/>
      <c r="PKP237" s="2"/>
      <c r="PKQ237" s="2"/>
      <c r="PKR237" s="2"/>
      <c r="PKS237" s="2"/>
      <c r="PKT237" s="2"/>
      <c r="PKU237" s="2"/>
      <c r="PKV237" s="2"/>
      <c r="PKW237" s="2"/>
      <c r="PKX237" s="2"/>
      <c r="PKY237" s="2"/>
      <c r="PKZ237" s="2"/>
      <c r="PLA237" s="2"/>
      <c r="PLB237" s="2"/>
      <c r="PLC237" s="2"/>
      <c r="PLD237" s="2"/>
      <c r="PLE237" s="2"/>
      <c r="PLF237" s="2"/>
      <c r="PLG237" s="2"/>
      <c r="PLH237" s="2"/>
      <c r="PLI237" s="2"/>
      <c r="PLJ237" s="2"/>
      <c r="PLK237" s="2"/>
      <c r="PLL237" s="2"/>
      <c r="PLM237" s="2"/>
      <c r="PLN237" s="2"/>
      <c r="PLO237" s="2"/>
      <c r="PLP237" s="2"/>
      <c r="PLQ237" s="2"/>
      <c r="PLR237" s="2"/>
      <c r="PLS237" s="2"/>
      <c r="PLT237" s="2"/>
      <c r="PLU237" s="2"/>
      <c r="PLV237" s="2"/>
      <c r="PLW237" s="2"/>
      <c r="PLX237" s="2"/>
      <c r="PLY237" s="2"/>
      <c r="PLZ237" s="2"/>
      <c r="PMA237" s="2"/>
      <c r="PMB237" s="2"/>
      <c r="PMC237" s="2"/>
      <c r="PMD237" s="2"/>
      <c r="PME237" s="2"/>
      <c r="PMF237" s="2"/>
      <c r="PMG237" s="2"/>
      <c r="PMH237" s="2"/>
      <c r="PMI237" s="2"/>
      <c r="PMJ237" s="2"/>
      <c r="PMK237" s="2"/>
      <c r="PML237" s="2"/>
      <c r="PMM237" s="2"/>
      <c r="PMN237" s="2"/>
      <c r="PMO237" s="2"/>
      <c r="PMP237" s="2"/>
      <c r="PMQ237" s="2"/>
      <c r="PMR237" s="2"/>
      <c r="PMS237" s="2"/>
      <c r="PMT237" s="2"/>
      <c r="PMU237" s="2"/>
      <c r="PMV237" s="2"/>
      <c r="PMW237" s="2"/>
      <c r="PMX237" s="2"/>
      <c r="PMY237" s="2"/>
      <c r="PMZ237" s="2"/>
      <c r="PNA237" s="2"/>
      <c r="PNB237" s="2"/>
      <c r="PNC237" s="2"/>
      <c r="PND237" s="2"/>
      <c r="PNE237" s="2"/>
      <c r="PNF237" s="2"/>
      <c r="PNG237" s="2"/>
      <c r="PNH237" s="2"/>
      <c r="PNI237" s="2"/>
      <c r="PNJ237" s="2"/>
      <c r="PNK237" s="2"/>
      <c r="PNL237" s="2"/>
      <c r="PNM237" s="2"/>
      <c r="PNN237" s="2"/>
      <c r="PNO237" s="2"/>
      <c r="PNP237" s="2"/>
      <c r="PNQ237" s="2"/>
      <c r="PNR237" s="2"/>
      <c r="PNS237" s="2"/>
      <c r="PNT237" s="2"/>
      <c r="PNU237" s="2"/>
      <c r="PNV237" s="2"/>
      <c r="PNW237" s="2"/>
      <c r="PNX237" s="2"/>
      <c r="PNY237" s="2"/>
      <c r="PNZ237" s="2"/>
      <c r="POA237" s="2"/>
      <c r="POB237" s="2"/>
      <c r="POC237" s="2"/>
      <c r="POD237" s="2"/>
      <c r="POE237" s="2"/>
      <c r="POF237" s="2"/>
      <c r="POG237" s="2"/>
      <c r="POH237" s="2"/>
      <c r="POI237" s="2"/>
      <c r="POJ237" s="2"/>
      <c r="POK237" s="2"/>
      <c r="POL237" s="2"/>
      <c r="POM237" s="2"/>
      <c r="PON237" s="2"/>
      <c r="POO237" s="2"/>
      <c r="POP237" s="2"/>
      <c r="POQ237" s="2"/>
      <c r="POR237" s="2"/>
      <c r="POS237" s="2"/>
      <c r="POT237" s="2"/>
      <c r="POU237" s="2"/>
      <c r="POV237" s="2"/>
      <c r="POW237" s="2"/>
      <c r="POX237" s="2"/>
      <c r="POY237" s="2"/>
      <c r="POZ237" s="2"/>
      <c r="PPA237" s="2"/>
      <c r="PPB237" s="2"/>
      <c r="PPC237" s="2"/>
      <c r="PPD237" s="2"/>
      <c r="PPE237" s="2"/>
      <c r="PPF237" s="2"/>
      <c r="PPG237" s="2"/>
      <c r="PPH237" s="2"/>
      <c r="PPI237" s="2"/>
      <c r="PPJ237" s="2"/>
      <c r="PPK237" s="2"/>
      <c r="PPL237" s="2"/>
      <c r="PPM237" s="2"/>
      <c r="PPN237" s="2"/>
      <c r="PPO237" s="2"/>
      <c r="PPP237" s="2"/>
      <c r="PPQ237" s="2"/>
      <c r="PPR237" s="2"/>
      <c r="PPS237" s="2"/>
      <c r="PPT237" s="2"/>
      <c r="PPU237" s="2"/>
      <c r="PPV237" s="2"/>
      <c r="PPW237" s="2"/>
      <c r="PPX237" s="2"/>
      <c r="PPY237" s="2"/>
      <c r="PPZ237" s="2"/>
      <c r="PQA237" s="2"/>
      <c r="PQB237" s="2"/>
      <c r="PQC237" s="2"/>
      <c r="PQD237" s="2"/>
      <c r="PQE237" s="2"/>
      <c r="PQF237" s="2"/>
      <c r="PQG237" s="2"/>
      <c r="PQH237" s="2"/>
      <c r="PQI237" s="2"/>
      <c r="PQJ237" s="2"/>
      <c r="PQK237" s="2"/>
      <c r="PQL237" s="2"/>
      <c r="PQM237" s="2"/>
      <c r="PQN237" s="2"/>
      <c r="PQO237" s="2"/>
      <c r="PQP237" s="2"/>
      <c r="PQQ237" s="2"/>
      <c r="PQR237" s="2"/>
      <c r="PQS237" s="2"/>
      <c r="PQT237" s="2"/>
      <c r="PQU237" s="2"/>
      <c r="PQV237" s="2"/>
      <c r="PQW237" s="2"/>
      <c r="PQX237" s="2"/>
      <c r="PQY237" s="2"/>
      <c r="PQZ237" s="2"/>
      <c r="PRA237" s="2"/>
      <c r="PRB237" s="2"/>
      <c r="PRC237" s="2"/>
      <c r="PRD237" s="2"/>
      <c r="PRE237" s="2"/>
      <c r="PRF237" s="2"/>
      <c r="PRG237" s="2"/>
      <c r="PRH237" s="2"/>
      <c r="PRI237" s="2"/>
      <c r="PRJ237" s="2"/>
      <c r="PRK237" s="2"/>
      <c r="PRL237" s="2"/>
      <c r="PRM237" s="2"/>
      <c r="PRN237" s="2"/>
      <c r="PRO237" s="2"/>
      <c r="PRP237" s="2"/>
      <c r="PRQ237" s="2"/>
      <c r="PRR237" s="2"/>
      <c r="PRS237" s="2"/>
      <c r="PRT237" s="2"/>
      <c r="PRU237" s="2"/>
      <c r="PRV237" s="2"/>
      <c r="PRW237" s="2"/>
      <c r="PRX237" s="2"/>
      <c r="PRY237" s="2"/>
      <c r="PRZ237" s="2"/>
      <c r="PSA237" s="2"/>
      <c r="PSB237" s="2"/>
      <c r="PSC237" s="2"/>
      <c r="PSD237" s="2"/>
      <c r="PSE237" s="2"/>
      <c r="PSF237" s="2"/>
      <c r="PSG237" s="2"/>
      <c r="PSH237" s="2"/>
      <c r="PSI237" s="2"/>
      <c r="PSJ237" s="2"/>
      <c r="PSK237" s="2"/>
      <c r="PSL237" s="2"/>
      <c r="PSM237" s="2"/>
      <c r="PSN237" s="2"/>
      <c r="PSO237" s="2"/>
      <c r="PSP237" s="2"/>
      <c r="PSQ237" s="2"/>
      <c r="PSR237" s="2"/>
      <c r="PSS237" s="2"/>
      <c r="PST237" s="2"/>
      <c r="PSU237" s="2"/>
      <c r="PSV237" s="2"/>
      <c r="PSW237" s="2"/>
      <c r="PSX237" s="2"/>
      <c r="PSY237" s="2"/>
      <c r="PSZ237" s="2"/>
      <c r="PTA237" s="2"/>
      <c r="PTB237" s="2"/>
      <c r="PTC237" s="2"/>
      <c r="PTD237" s="2"/>
      <c r="PTE237" s="2"/>
      <c r="PTF237" s="2"/>
      <c r="PTG237" s="2"/>
      <c r="PTH237" s="2"/>
      <c r="PTI237" s="2"/>
      <c r="PTJ237" s="2"/>
      <c r="PTK237" s="2"/>
      <c r="PTL237" s="2"/>
      <c r="PTM237" s="2"/>
      <c r="PTN237" s="2"/>
      <c r="PTO237" s="2"/>
      <c r="PTP237" s="2"/>
      <c r="PTQ237" s="2"/>
      <c r="PTR237" s="2"/>
      <c r="PTS237" s="2"/>
      <c r="PTT237" s="2"/>
      <c r="PTU237" s="2"/>
      <c r="PTV237" s="2"/>
      <c r="PTW237" s="2"/>
      <c r="PTX237" s="2"/>
      <c r="PTY237" s="2"/>
      <c r="PTZ237" s="2"/>
      <c r="PUA237" s="2"/>
      <c r="PUB237" s="2"/>
      <c r="PUC237" s="2"/>
      <c r="PUD237" s="2"/>
      <c r="PUE237" s="2"/>
      <c r="PUF237" s="2"/>
      <c r="PUG237" s="2"/>
      <c r="PUH237" s="2"/>
      <c r="PUI237" s="2"/>
      <c r="PUJ237" s="2"/>
      <c r="PUK237" s="2"/>
      <c r="PUL237" s="2"/>
      <c r="PUM237" s="2"/>
      <c r="PUN237" s="2"/>
      <c r="PUO237" s="2"/>
      <c r="PUP237" s="2"/>
      <c r="PUQ237" s="2"/>
      <c r="PUR237" s="2"/>
      <c r="PUS237" s="2"/>
      <c r="PUT237" s="2"/>
      <c r="PUU237" s="2"/>
      <c r="PUV237" s="2"/>
      <c r="PUW237" s="2"/>
      <c r="PUX237" s="2"/>
      <c r="PUY237" s="2"/>
      <c r="PUZ237" s="2"/>
      <c r="PVA237" s="2"/>
      <c r="PVB237" s="2"/>
      <c r="PVC237" s="2"/>
      <c r="PVD237" s="2"/>
      <c r="PVE237" s="2"/>
      <c r="PVF237" s="2"/>
      <c r="PVG237" s="2"/>
      <c r="PVH237" s="2"/>
      <c r="PVI237" s="2"/>
      <c r="PVJ237" s="2"/>
      <c r="PVK237" s="2"/>
      <c r="PVL237" s="2"/>
      <c r="PVM237" s="2"/>
      <c r="PVN237" s="2"/>
      <c r="PVO237" s="2"/>
      <c r="PVP237" s="2"/>
      <c r="PVQ237" s="2"/>
      <c r="PVR237" s="2"/>
      <c r="PVS237" s="2"/>
      <c r="PVT237" s="2"/>
      <c r="PVU237" s="2"/>
      <c r="PVV237" s="2"/>
      <c r="PVW237" s="2"/>
      <c r="PVX237" s="2"/>
      <c r="PVY237" s="2"/>
      <c r="PVZ237" s="2"/>
      <c r="PWA237" s="2"/>
      <c r="PWB237" s="2"/>
      <c r="PWC237" s="2"/>
      <c r="PWD237" s="2"/>
      <c r="PWE237" s="2"/>
      <c r="PWF237" s="2"/>
      <c r="PWG237" s="2"/>
      <c r="PWH237" s="2"/>
      <c r="PWI237" s="2"/>
      <c r="PWJ237" s="2"/>
      <c r="PWK237" s="2"/>
      <c r="PWL237" s="2"/>
      <c r="PWM237" s="2"/>
      <c r="PWN237" s="2"/>
      <c r="PWO237" s="2"/>
      <c r="PWP237" s="2"/>
      <c r="PWQ237" s="2"/>
      <c r="PWR237" s="2"/>
      <c r="PWS237" s="2"/>
      <c r="PWT237" s="2"/>
      <c r="PWU237" s="2"/>
      <c r="PWV237" s="2"/>
      <c r="PWW237" s="2"/>
      <c r="PWX237" s="2"/>
      <c r="PWY237" s="2"/>
      <c r="PWZ237" s="2"/>
      <c r="PXA237" s="2"/>
      <c r="PXB237" s="2"/>
      <c r="PXC237" s="2"/>
      <c r="PXD237" s="2"/>
      <c r="PXE237" s="2"/>
      <c r="PXF237" s="2"/>
      <c r="PXG237" s="2"/>
      <c r="PXH237" s="2"/>
      <c r="PXI237" s="2"/>
      <c r="PXJ237" s="2"/>
      <c r="PXK237" s="2"/>
      <c r="PXL237" s="2"/>
      <c r="PXM237" s="2"/>
      <c r="PXN237" s="2"/>
      <c r="PXO237" s="2"/>
      <c r="PXP237" s="2"/>
      <c r="PXQ237" s="2"/>
      <c r="PXR237" s="2"/>
      <c r="PXS237" s="2"/>
      <c r="PXT237" s="2"/>
      <c r="PXU237" s="2"/>
      <c r="PXV237" s="2"/>
      <c r="PXW237" s="2"/>
      <c r="PXX237" s="2"/>
      <c r="PXY237" s="2"/>
      <c r="PXZ237" s="2"/>
      <c r="PYA237" s="2"/>
      <c r="PYB237" s="2"/>
      <c r="PYC237" s="2"/>
      <c r="PYD237" s="2"/>
      <c r="PYE237" s="2"/>
      <c r="PYF237" s="2"/>
      <c r="PYG237" s="2"/>
      <c r="PYH237" s="2"/>
      <c r="PYI237" s="2"/>
      <c r="PYJ237" s="2"/>
      <c r="PYK237" s="2"/>
      <c r="PYL237" s="2"/>
      <c r="PYM237" s="2"/>
      <c r="PYN237" s="2"/>
      <c r="PYO237" s="2"/>
      <c r="PYP237" s="2"/>
      <c r="PYQ237" s="2"/>
      <c r="PYR237" s="2"/>
      <c r="PYS237" s="2"/>
      <c r="PYT237" s="2"/>
      <c r="PYU237" s="2"/>
      <c r="PYV237" s="2"/>
      <c r="PYW237" s="2"/>
      <c r="PYX237" s="2"/>
      <c r="PYY237" s="2"/>
      <c r="PYZ237" s="2"/>
      <c r="PZA237" s="2"/>
      <c r="PZB237" s="2"/>
      <c r="PZC237" s="2"/>
      <c r="PZD237" s="2"/>
      <c r="PZE237" s="2"/>
      <c r="PZF237" s="2"/>
      <c r="PZG237" s="2"/>
      <c r="PZH237" s="2"/>
      <c r="PZI237" s="2"/>
      <c r="PZJ237" s="2"/>
      <c r="PZK237" s="2"/>
      <c r="PZL237" s="2"/>
      <c r="PZM237" s="2"/>
      <c r="PZN237" s="2"/>
      <c r="PZO237" s="2"/>
      <c r="PZP237" s="2"/>
      <c r="PZQ237" s="2"/>
      <c r="PZR237" s="2"/>
      <c r="PZS237" s="2"/>
      <c r="PZT237" s="2"/>
      <c r="PZU237" s="2"/>
      <c r="PZV237" s="2"/>
      <c r="PZW237" s="2"/>
      <c r="PZX237" s="2"/>
      <c r="PZY237" s="2"/>
      <c r="PZZ237" s="2"/>
      <c r="QAA237" s="2"/>
      <c r="QAB237" s="2"/>
      <c r="QAC237" s="2"/>
      <c r="QAD237" s="2"/>
      <c r="QAE237" s="2"/>
      <c r="QAF237" s="2"/>
      <c r="QAG237" s="2"/>
      <c r="QAH237" s="2"/>
      <c r="QAI237" s="2"/>
      <c r="QAJ237" s="2"/>
      <c r="QAK237" s="2"/>
      <c r="QAL237" s="2"/>
      <c r="QAM237" s="2"/>
      <c r="QAN237" s="2"/>
      <c r="QAO237" s="2"/>
      <c r="QAP237" s="2"/>
      <c r="QAQ237" s="2"/>
      <c r="QAR237" s="2"/>
      <c r="QAS237" s="2"/>
      <c r="QAT237" s="2"/>
      <c r="QAU237" s="2"/>
      <c r="QAV237" s="2"/>
      <c r="QAW237" s="2"/>
      <c r="QAX237" s="2"/>
      <c r="QAY237" s="2"/>
      <c r="QAZ237" s="2"/>
      <c r="QBA237" s="2"/>
      <c r="QBB237" s="2"/>
      <c r="QBC237" s="2"/>
      <c r="QBD237" s="2"/>
      <c r="QBE237" s="2"/>
      <c r="QBF237" s="2"/>
      <c r="QBG237" s="2"/>
      <c r="QBH237" s="2"/>
      <c r="QBI237" s="2"/>
      <c r="QBJ237" s="2"/>
      <c r="QBK237" s="2"/>
      <c r="QBL237" s="2"/>
      <c r="QBM237" s="2"/>
      <c r="QBN237" s="2"/>
      <c r="QBO237" s="2"/>
      <c r="QBP237" s="2"/>
      <c r="QBQ237" s="2"/>
      <c r="QBR237" s="2"/>
      <c r="QBS237" s="2"/>
      <c r="QBT237" s="2"/>
      <c r="QBU237" s="2"/>
      <c r="QBV237" s="2"/>
      <c r="QBW237" s="2"/>
      <c r="QBX237" s="2"/>
      <c r="QBY237" s="2"/>
      <c r="QBZ237" s="2"/>
      <c r="QCA237" s="2"/>
      <c r="QCB237" s="2"/>
      <c r="QCC237" s="2"/>
      <c r="QCD237" s="2"/>
      <c r="QCE237" s="2"/>
      <c r="QCF237" s="2"/>
      <c r="QCG237" s="2"/>
      <c r="QCH237" s="2"/>
      <c r="QCI237" s="2"/>
      <c r="QCJ237" s="2"/>
      <c r="QCK237" s="2"/>
      <c r="QCL237" s="2"/>
      <c r="QCM237" s="2"/>
      <c r="QCN237" s="2"/>
      <c r="QCO237" s="2"/>
      <c r="QCP237" s="2"/>
      <c r="QCQ237" s="2"/>
      <c r="QCR237" s="2"/>
      <c r="QCS237" s="2"/>
      <c r="QCT237" s="2"/>
      <c r="QCU237" s="2"/>
      <c r="QCV237" s="2"/>
      <c r="QCW237" s="2"/>
      <c r="QCX237" s="2"/>
      <c r="QCY237" s="2"/>
      <c r="QCZ237" s="2"/>
      <c r="QDA237" s="2"/>
      <c r="QDB237" s="2"/>
      <c r="QDC237" s="2"/>
      <c r="QDD237" s="2"/>
      <c r="QDE237" s="2"/>
      <c r="QDF237" s="2"/>
      <c r="QDG237" s="2"/>
      <c r="QDH237" s="2"/>
      <c r="QDI237" s="2"/>
      <c r="QDJ237" s="2"/>
      <c r="QDK237" s="2"/>
      <c r="QDL237" s="2"/>
      <c r="QDM237" s="2"/>
      <c r="QDN237" s="2"/>
      <c r="QDO237" s="2"/>
      <c r="QDP237" s="2"/>
      <c r="QDQ237" s="2"/>
      <c r="QDR237" s="2"/>
      <c r="QDS237" s="2"/>
      <c r="QDT237" s="2"/>
      <c r="QDU237" s="2"/>
      <c r="QDV237" s="2"/>
      <c r="QDW237" s="2"/>
      <c r="QDX237" s="2"/>
      <c r="QDY237" s="2"/>
      <c r="QDZ237" s="2"/>
      <c r="QEA237" s="2"/>
      <c r="QEB237" s="2"/>
      <c r="QEC237" s="2"/>
      <c r="QED237" s="2"/>
      <c r="QEE237" s="2"/>
      <c r="QEF237" s="2"/>
      <c r="QEG237" s="2"/>
      <c r="QEH237" s="2"/>
      <c r="QEI237" s="2"/>
      <c r="QEJ237" s="2"/>
      <c r="QEK237" s="2"/>
      <c r="QEL237" s="2"/>
      <c r="QEM237" s="2"/>
      <c r="QEN237" s="2"/>
      <c r="QEO237" s="2"/>
      <c r="QEP237" s="2"/>
      <c r="QEQ237" s="2"/>
      <c r="QER237" s="2"/>
      <c r="QES237" s="2"/>
      <c r="QET237" s="2"/>
      <c r="QEU237" s="2"/>
      <c r="QEV237" s="2"/>
      <c r="QEW237" s="2"/>
      <c r="QEX237" s="2"/>
      <c r="QEY237" s="2"/>
      <c r="QEZ237" s="2"/>
      <c r="QFA237" s="2"/>
      <c r="QFB237" s="2"/>
      <c r="QFC237" s="2"/>
      <c r="QFD237" s="2"/>
      <c r="QFE237" s="2"/>
      <c r="QFF237" s="2"/>
      <c r="QFG237" s="2"/>
      <c r="QFH237" s="2"/>
      <c r="QFI237" s="2"/>
      <c r="QFJ237" s="2"/>
      <c r="QFK237" s="2"/>
      <c r="QFL237" s="2"/>
      <c r="QFM237" s="2"/>
      <c r="QFN237" s="2"/>
      <c r="QFO237" s="2"/>
      <c r="QFP237" s="2"/>
      <c r="QFQ237" s="2"/>
      <c r="QFR237" s="2"/>
      <c r="QFS237" s="2"/>
      <c r="QFT237" s="2"/>
      <c r="QFU237" s="2"/>
      <c r="QFV237" s="2"/>
      <c r="QFW237" s="2"/>
      <c r="QFX237" s="2"/>
      <c r="QFY237" s="2"/>
      <c r="QFZ237" s="2"/>
      <c r="QGA237" s="2"/>
      <c r="QGB237" s="2"/>
      <c r="QGC237" s="2"/>
      <c r="QGD237" s="2"/>
      <c r="QGE237" s="2"/>
      <c r="QGF237" s="2"/>
      <c r="QGG237" s="2"/>
      <c r="QGH237" s="2"/>
      <c r="QGI237" s="2"/>
      <c r="QGJ237" s="2"/>
      <c r="QGK237" s="2"/>
      <c r="QGL237" s="2"/>
      <c r="QGM237" s="2"/>
      <c r="QGN237" s="2"/>
      <c r="QGO237" s="2"/>
      <c r="QGP237" s="2"/>
      <c r="QGQ237" s="2"/>
      <c r="QGR237" s="2"/>
      <c r="QGS237" s="2"/>
      <c r="QGT237" s="2"/>
      <c r="QGU237" s="2"/>
      <c r="QGV237" s="2"/>
      <c r="QGW237" s="2"/>
      <c r="QGX237" s="2"/>
      <c r="QGY237" s="2"/>
      <c r="QGZ237" s="2"/>
      <c r="QHA237" s="2"/>
      <c r="QHB237" s="2"/>
      <c r="QHC237" s="2"/>
      <c r="QHD237" s="2"/>
      <c r="QHE237" s="2"/>
      <c r="QHF237" s="2"/>
      <c r="QHG237" s="2"/>
      <c r="QHH237" s="2"/>
      <c r="QHI237" s="2"/>
      <c r="QHJ237" s="2"/>
      <c r="QHK237" s="2"/>
      <c r="QHL237" s="2"/>
      <c r="QHM237" s="2"/>
      <c r="QHN237" s="2"/>
      <c r="QHO237" s="2"/>
      <c r="QHP237" s="2"/>
      <c r="QHQ237" s="2"/>
      <c r="QHR237" s="2"/>
      <c r="QHS237" s="2"/>
      <c r="QHT237" s="2"/>
      <c r="QHU237" s="2"/>
      <c r="QHV237" s="2"/>
      <c r="QHW237" s="2"/>
      <c r="QHX237" s="2"/>
      <c r="QHY237" s="2"/>
      <c r="QHZ237" s="2"/>
      <c r="QIA237" s="2"/>
      <c r="QIB237" s="2"/>
      <c r="QIC237" s="2"/>
      <c r="QID237" s="2"/>
      <c r="QIE237" s="2"/>
      <c r="QIF237" s="2"/>
      <c r="QIG237" s="2"/>
      <c r="QIH237" s="2"/>
      <c r="QII237" s="2"/>
      <c r="QIJ237" s="2"/>
      <c r="QIK237" s="2"/>
      <c r="QIL237" s="2"/>
      <c r="QIM237" s="2"/>
      <c r="QIN237" s="2"/>
      <c r="QIO237" s="2"/>
      <c r="QIP237" s="2"/>
      <c r="QIQ237" s="2"/>
      <c r="QIR237" s="2"/>
      <c r="QIS237" s="2"/>
      <c r="QIT237" s="2"/>
      <c r="QIU237" s="2"/>
      <c r="QIV237" s="2"/>
      <c r="QIW237" s="2"/>
      <c r="QIX237" s="2"/>
      <c r="QIY237" s="2"/>
      <c r="QIZ237" s="2"/>
      <c r="QJA237" s="2"/>
      <c r="QJB237" s="2"/>
      <c r="QJC237" s="2"/>
      <c r="QJD237" s="2"/>
      <c r="QJE237" s="2"/>
      <c r="QJF237" s="2"/>
      <c r="QJG237" s="2"/>
      <c r="QJH237" s="2"/>
      <c r="QJI237" s="2"/>
      <c r="QJJ237" s="2"/>
      <c r="QJK237" s="2"/>
      <c r="QJL237" s="2"/>
      <c r="QJM237" s="2"/>
      <c r="QJN237" s="2"/>
      <c r="QJO237" s="2"/>
      <c r="QJP237" s="2"/>
      <c r="QJQ237" s="2"/>
      <c r="QJR237" s="2"/>
      <c r="QJS237" s="2"/>
      <c r="QJT237" s="2"/>
      <c r="QJU237" s="2"/>
      <c r="QJV237" s="2"/>
      <c r="QJW237" s="2"/>
      <c r="QJX237" s="2"/>
      <c r="QJY237" s="2"/>
      <c r="QJZ237" s="2"/>
      <c r="QKA237" s="2"/>
      <c r="QKB237" s="2"/>
      <c r="QKC237" s="2"/>
      <c r="QKD237" s="2"/>
      <c r="QKE237" s="2"/>
      <c r="QKF237" s="2"/>
      <c r="QKG237" s="2"/>
      <c r="QKH237" s="2"/>
      <c r="QKI237" s="2"/>
      <c r="QKJ237" s="2"/>
      <c r="QKK237" s="2"/>
      <c r="QKL237" s="2"/>
      <c r="QKM237" s="2"/>
      <c r="QKN237" s="2"/>
      <c r="QKO237" s="2"/>
      <c r="QKP237" s="2"/>
      <c r="QKQ237" s="2"/>
      <c r="QKR237" s="2"/>
      <c r="QKS237" s="2"/>
      <c r="QKT237" s="2"/>
      <c r="QKU237" s="2"/>
      <c r="QKV237" s="2"/>
      <c r="QKW237" s="2"/>
      <c r="QKX237" s="2"/>
      <c r="QKY237" s="2"/>
      <c r="QKZ237" s="2"/>
      <c r="QLA237" s="2"/>
      <c r="QLB237" s="2"/>
      <c r="QLC237" s="2"/>
      <c r="QLD237" s="2"/>
      <c r="QLE237" s="2"/>
      <c r="QLF237" s="2"/>
      <c r="QLG237" s="2"/>
      <c r="QLH237" s="2"/>
      <c r="QLI237" s="2"/>
      <c r="QLJ237" s="2"/>
      <c r="QLK237" s="2"/>
      <c r="QLL237" s="2"/>
      <c r="QLM237" s="2"/>
      <c r="QLN237" s="2"/>
      <c r="QLO237" s="2"/>
      <c r="QLP237" s="2"/>
      <c r="QLQ237" s="2"/>
      <c r="QLR237" s="2"/>
      <c r="QLS237" s="2"/>
      <c r="QLT237" s="2"/>
      <c r="QLU237" s="2"/>
      <c r="QLV237" s="2"/>
      <c r="QLW237" s="2"/>
      <c r="QLX237" s="2"/>
      <c r="QLY237" s="2"/>
      <c r="QLZ237" s="2"/>
      <c r="QMA237" s="2"/>
      <c r="QMB237" s="2"/>
      <c r="QMC237" s="2"/>
      <c r="QMD237" s="2"/>
      <c r="QME237" s="2"/>
      <c r="QMF237" s="2"/>
      <c r="QMG237" s="2"/>
      <c r="QMH237" s="2"/>
      <c r="QMI237" s="2"/>
      <c r="QMJ237" s="2"/>
      <c r="QMK237" s="2"/>
      <c r="QML237" s="2"/>
      <c r="QMM237" s="2"/>
      <c r="QMN237" s="2"/>
      <c r="QMO237" s="2"/>
      <c r="QMP237" s="2"/>
      <c r="QMQ237" s="2"/>
      <c r="QMR237" s="2"/>
      <c r="QMS237" s="2"/>
      <c r="QMT237" s="2"/>
      <c r="QMU237" s="2"/>
      <c r="QMV237" s="2"/>
      <c r="QMW237" s="2"/>
      <c r="QMX237" s="2"/>
      <c r="QMY237" s="2"/>
      <c r="QMZ237" s="2"/>
      <c r="QNA237" s="2"/>
      <c r="QNB237" s="2"/>
      <c r="QNC237" s="2"/>
      <c r="QND237" s="2"/>
      <c r="QNE237" s="2"/>
      <c r="QNF237" s="2"/>
      <c r="QNG237" s="2"/>
      <c r="QNH237" s="2"/>
      <c r="QNI237" s="2"/>
      <c r="QNJ237" s="2"/>
      <c r="QNK237" s="2"/>
      <c r="QNL237" s="2"/>
      <c r="QNM237" s="2"/>
      <c r="QNN237" s="2"/>
      <c r="QNO237" s="2"/>
      <c r="QNP237" s="2"/>
      <c r="QNQ237" s="2"/>
      <c r="QNR237" s="2"/>
      <c r="QNS237" s="2"/>
      <c r="QNT237" s="2"/>
      <c r="QNU237" s="2"/>
      <c r="QNV237" s="2"/>
      <c r="QNW237" s="2"/>
      <c r="QNX237" s="2"/>
      <c r="QNY237" s="2"/>
      <c r="QNZ237" s="2"/>
      <c r="QOA237" s="2"/>
      <c r="QOB237" s="2"/>
      <c r="QOC237" s="2"/>
      <c r="QOD237" s="2"/>
      <c r="QOE237" s="2"/>
      <c r="QOF237" s="2"/>
      <c r="QOG237" s="2"/>
      <c r="QOH237" s="2"/>
      <c r="QOI237" s="2"/>
      <c r="QOJ237" s="2"/>
      <c r="QOK237" s="2"/>
      <c r="QOL237" s="2"/>
      <c r="QOM237" s="2"/>
      <c r="QON237" s="2"/>
      <c r="QOO237" s="2"/>
      <c r="QOP237" s="2"/>
      <c r="QOQ237" s="2"/>
      <c r="QOR237" s="2"/>
      <c r="QOS237" s="2"/>
      <c r="QOT237" s="2"/>
      <c r="QOU237" s="2"/>
      <c r="QOV237" s="2"/>
      <c r="QOW237" s="2"/>
      <c r="QOX237" s="2"/>
      <c r="QOY237" s="2"/>
      <c r="QOZ237" s="2"/>
      <c r="QPA237" s="2"/>
      <c r="QPB237" s="2"/>
      <c r="QPC237" s="2"/>
      <c r="QPD237" s="2"/>
      <c r="QPE237" s="2"/>
      <c r="QPF237" s="2"/>
      <c r="QPG237" s="2"/>
      <c r="QPH237" s="2"/>
      <c r="QPI237" s="2"/>
      <c r="QPJ237" s="2"/>
      <c r="QPK237" s="2"/>
      <c r="QPL237" s="2"/>
      <c r="QPM237" s="2"/>
      <c r="QPN237" s="2"/>
      <c r="QPO237" s="2"/>
      <c r="QPP237" s="2"/>
      <c r="QPQ237" s="2"/>
      <c r="QPR237" s="2"/>
      <c r="QPS237" s="2"/>
      <c r="QPT237" s="2"/>
      <c r="QPU237" s="2"/>
      <c r="QPV237" s="2"/>
      <c r="QPW237" s="2"/>
      <c r="QPX237" s="2"/>
      <c r="QPY237" s="2"/>
      <c r="QPZ237" s="2"/>
      <c r="QQA237" s="2"/>
      <c r="QQB237" s="2"/>
      <c r="QQC237" s="2"/>
      <c r="QQD237" s="2"/>
      <c r="QQE237" s="2"/>
      <c r="QQF237" s="2"/>
      <c r="QQG237" s="2"/>
      <c r="QQH237" s="2"/>
      <c r="QQI237" s="2"/>
      <c r="QQJ237" s="2"/>
      <c r="QQK237" s="2"/>
      <c r="QQL237" s="2"/>
      <c r="QQM237" s="2"/>
      <c r="QQN237" s="2"/>
      <c r="QQO237" s="2"/>
      <c r="QQP237" s="2"/>
      <c r="QQQ237" s="2"/>
      <c r="QQR237" s="2"/>
      <c r="QQS237" s="2"/>
      <c r="QQT237" s="2"/>
      <c r="QQU237" s="2"/>
      <c r="QQV237" s="2"/>
      <c r="QQW237" s="2"/>
      <c r="QQX237" s="2"/>
      <c r="QQY237" s="2"/>
      <c r="QQZ237" s="2"/>
      <c r="QRA237" s="2"/>
      <c r="QRB237" s="2"/>
      <c r="QRC237" s="2"/>
      <c r="QRD237" s="2"/>
      <c r="QRE237" s="2"/>
      <c r="QRF237" s="2"/>
      <c r="QRG237" s="2"/>
      <c r="QRH237" s="2"/>
      <c r="QRI237" s="2"/>
      <c r="QRJ237" s="2"/>
      <c r="QRK237" s="2"/>
      <c r="QRL237" s="2"/>
      <c r="QRM237" s="2"/>
      <c r="QRN237" s="2"/>
      <c r="QRO237" s="2"/>
      <c r="QRP237" s="2"/>
      <c r="QRQ237" s="2"/>
      <c r="QRR237" s="2"/>
      <c r="QRS237" s="2"/>
      <c r="QRT237" s="2"/>
      <c r="QRU237" s="2"/>
      <c r="QRV237" s="2"/>
      <c r="QRW237" s="2"/>
      <c r="QRX237" s="2"/>
      <c r="QRY237" s="2"/>
      <c r="QRZ237" s="2"/>
      <c r="QSA237" s="2"/>
      <c r="QSB237" s="2"/>
      <c r="QSC237" s="2"/>
      <c r="QSD237" s="2"/>
      <c r="QSE237" s="2"/>
      <c r="QSF237" s="2"/>
      <c r="QSG237" s="2"/>
      <c r="QSH237" s="2"/>
      <c r="QSI237" s="2"/>
      <c r="QSJ237" s="2"/>
      <c r="QSK237" s="2"/>
      <c r="QSL237" s="2"/>
      <c r="QSM237" s="2"/>
      <c r="QSN237" s="2"/>
      <c r="QSO237" s="2"/>
      <c r="QSP237" s="2"/>
      <c r="QSQ237" s="2"/>
      <c r="QSR237" s="2"/>
      <c r="QSS237" s="2"/>
      <c r="QST237" s="2"/>
      <c r="QSU237" s="2"/>
      <c r="QSV237" s="2"/>
      <c r="QSW237" s="2"/>
      <c r="QSX237" s="2"/>
      <c r="QSY237" s="2"/>
      <c r="QSZ237" s="2"/>
      <c r="QTA237" s="2"/>
      <c r="QTB237" s="2"/>
      <c r="QTC237" s="2"/>
      <c r="QTD237" s="2"/>
      <c r="QTE237" s="2"/>
      <c r="QTF237" s="2"/>
      <c r="QTG237" s="2"/>
      <c r="QTH237" s="2"/>
      <c r="QTI237" s="2"/>
      <c r="QTJ237" s="2"/>
      <c r="QTK237" s="2"/>
      <c r="QTL237" s="2"/>
      <c r="QTM237" s="2"/>
      <c r="QTN237" s="2"/>
      <c r="QTO237" s="2"/>
      <c r="QTP237" s="2"/>
      <c r="QTQ237" s="2"/>
      <c r="QTR237" s="2"/>
      <c r="QTS237" s="2"/>
      <c r="QTT237" s="2"/>
      <c r="QTU237" s="2"/>
      <c r="QTV237" s="2"/>
      <c r="QTW237" s="2"/>
      <c r="QTX237" s="2"/>
      <c r="QTY237" s="2"/>
      <c r="QTZ237" s="2"/>
      <c r="QUA237" s="2"/>
      <c r="QUB237" s="2"/>
      <c r="QUC237" s="2"/>
      <c r="QUD237" s="2"/>
      <c r="QUE237" s="2"/>
      <c r="QUF237" s="2"/>
      <c r="QUG237" s="2"/>
      <c r="QUH237" s="2"/>
      <c r="QUI237" s="2"/>
      <c r="QUJ237" s="2"/>
      <c r="QUK237" s="2"/>
      <c r="QUL237" s="2"/>
      <c r="QUM237" s="2"/>
      <c r="QUN237" s="2"/>
      <c r="QUO237" s="2"/>
      <c r="QUP237" s="2"/>
      <c r="QUQ237" s="2"/>
      <c r="QUR237" s="2"/>
      <c r="QUS237" s="2"/>
      <c r="QUT237" s="2"/>
      <c r="QUU237" s="2"/>
      <c r="QUV237" s="2"/>
      <c r="QUW237" s="2"/>
      <c r="QUX237" s="2"/>
      <c r="QUY237" s="2"/>
      <c r="QUZ237" s="2"/>
      <c r="QVA237" s="2"/>
      <c r="QVB237" s="2"/>
      <c r="QVC237" s="2"/>
      <c r="QVD237" s="2"/>
      <c r="QVE237" s="2"/>
      <c r="QVF237" s="2"/>
      <c r="QVG237" s="2"/>
      <c r="QVH237" s="2"/>
      <c r="QVI237" s="2"/>
      <c r="QVJ237" s="2"/>
      <c r="QVK237" s="2"/>
      <c r="QVL237" s="2"/>
      <c r="QVM237" s="2"/>
      <c r="QVN237" s="2"/>
      <c r="QVO237" s="2"/>
      <c r="QVP237" s="2"/>
      <c r="QVQ237" s="2"/>
      <c r="QVR237" s="2"/>
      <c r="QVS237" s="2"/>
      <c r="QVT237" s="2"/>
      <c r="QVU237" s="2"/>
      <c r="QVV237" s="2"/>
      <c r="QVW237" s="2"/>
      <c r="QVX237" s="2"/>
      <c r="QVY237" s="2"/>
      <c r="QVZ237" s="2"/>
      <c r="QWA237" s="2"/>
      <c r="QWB237" s="2"/>
      <c r="QWC237" s="2"/>
      <c r="QWD237" s="2"/>
      <c r="QWE237" s="2"/>
      <c r="QWF237" s="2"/>
      <c r="QWG237" s="2"/>
      <c r="QWH237" s="2"/>
      <c r="QWI237" s="2"/>
      <c r="QWJ237" s="2"/>
      <c r="QWK237" s="2"/>
      <c r="QWL237" s="2"/>
      <c r="QWM237" s="2"/>
      <c r="QWN237" s="2"/>
      <c r="QWO237" s="2"/>
      <c r="QWP237" s="2"/>
      <c r="QWQ237" s="2"/>
      <c r="QWR237" s="2"/>
      <c r="QWS237" s="2"/>
      <c r="QWT237" s="2"/>
      <c r="QWU237" s="2"/>
      <c r="QWV237" s="2"/>
      <c r="QWW237" s="2"/>
      <c r="QWX237" s="2"/>
      <c r="QWY237" s="2"/>
      <c r="QWZ237" s="2"/>
      <c r="QXA237" s="2"/>
      <c r="QXB237" s="2"/>
      <c r="QXC237" s="2"/>
      <c r="QXD237" s="2"/>
      <c r="QXE237" s="2"/>
      <c r="QXF237" s="2"/>
      <c r="QXG237" s="2"/>
      <c r="QXH237" s="2"/>
      <c r="QXI237" s="2"/>
      <c r="QXJ237" s="2"/>
      <c r="QXK237" s="2"/>
      <c r="QXL237" s="2"/>
      <c r="QXM237" s="2"/>
      <c r="QXN237" s="2"/>
      <c r="QXO237" s="2"/>
      <c r="QXP237" s="2"/>
      <c r="QXQ237" s="2"/>
      <c r="QXR237" s="2"/>
      <c r="QXS237" s="2"/>
      <c r="QXT237" s="2"/>
      <c r="QXU237" s="2"/>
      <c r="QXV237" s="2"/>
      <c r="QXW237" s="2"/>
      <c r="QXX237" s="2"/>
      <c r="QXY237" s="2"/>
      <c r="QXZ237" s="2"/>
      <c r="QYA237" s="2"/>
      <c r="QYB237" s="2"/>
      <c r="QYC237" s="2"/>
      <c r="QYD237" s="2"/>
      <c r="QYE237" s="2"/>
      <c r="QYF237" s="2"/>
      <c r="QYG237" s="2"/>
      <c r="QYH237" s="2"/>
      <c r="QYI237" s="2"/>
      <c r="QYJ237" s="2"/>
      <c r="QYK237" s="2"/>
      <c r="QYL237" s="2"/>
      <c r="QYM237" s="2"/>
      <c r="QYN237" s="2"/>
      <c r="QYO237" s="2"/>
      <c r="QYP237" s="2"/>
      <c r="QYQ237" s="2"/>
      <c r="QYR237" s="2"/>
      <c r="QYS237" s="2"/>
      <c r="QYT237" s="2"/>
      <c r="QYU237" s="2"/>
      <c r="QYV237" s="2"/>
      <c r="QYW237" s="2"/>
      <c r="QYX237" s="2"/>
      <c r="QYY237" s="2"/>
      <c r="QYZ237" s="2"/>
      <c r="QZA237" s="2"/>
      <c r="QZB237" s="2"/>
      <c r="QZC237" s="2"/>
      <c r="QZD237" s="2"/>
      <c r="QZE237" s="2"/>
      <c r="QZF237" s="2"/>
      <c r="QZG237" s="2"/>
      <c r="QZH237" s="2"/>
      <c r="QZI237" s="2"/>
      <c r="QZJ237" s="2"/>
      <c r="QZK237" s="2"/>
      <c r="QZL237" s="2"/>
      <c r="QZM237" s="2"/>
      <c r="QZN237" s="2"/>
      <c r="QZO237" s="2"/>
      <c r="QZP237" s="2"/>
      <c r="QZQ237" s="2"/>
      <c r="QZR237" s="2"/>
      <c r="QZS237" s="2"/>
      <c r="QZT237" s="2"/>
      <c r="QZU237" s="2"/>
      <c r="QZV237" s="2"/>
      <c r="QZW237" s="2"/>
      <c r="QZX237" s="2"/>
      <c r="QZY237" s="2"/>
      <c r="QZZ237" s="2"/>
      <c r="RAA237" s="2"/>
      <c r="RAB237" s="2"/>
      <c r="RAC237" s="2"/>
      <c r="RAD237" s="2"/>
      <c r="RAE237" s="2"/>
      <c r="RAF237" s="2"/>
      <c r="RAG237" s="2"/>
      <c r="RAH237" s="2"/>
      <c r="RAI237" s="2"/>
      <c r="RAJ237" s="2"/>
      <c r="RAK237" s="2"/>
      <c r="RAL237" s="2"/>
      <c r="RAM237" s="2"/>
      <c r="RAN237" s="2"/>
      <c r="RAO237" s="2"/>
      <c r="RAP237" s="2"/>
      <c r="RAQ237" s="2"/>
      <c r="RAR237" s="2"/>
      <c r="RAS237" s="2"/>
      <c r="RAT237" s="2"/>
      <c r="RAU237" s="2"/>
      <c r="RAV237" s="2"/>
      <c r="RAW237" s="2"/>
      <c r="RAX237" s="2"/>
      <c r="RAY237" s="2"/>
      <c r="RAZ237" s="2"/>
      <c r="RBA237" s="2"/>
      <c r="RBB237" s="2"/>
      <c r="RBC237" s="2"/>
      <c r="RBD237" s="2"/>
      <c r="RBE237" s="2"/>
      <c r="RBF237" s="2"/>
      <c r="RBG237" s="2"/>
      <c r="RBH237" s="2"/>
      <c r="RBI237" s="2"/>
      <c r="RBJ237" s="2"/>
      <c r="RBK237" s="2"/>
      <c r="RBL237" s="2"/>
      <c r="RBM237" s="2"/>
      <c r="RBN237" s="2"/>
      <c r="RBO237" s="2"/>
      <c r="RBP237" s="2"/>
      <c r="RBQ237" s="2"/>
      <c r="RBR237" s="2"/>
      <c r="RBS237" s="2"/>
      <c r="RBT237" s="2"/>
      <c r="RBU237" s="2"/>
      <c r="RBV237" s="2"/>
      <c r="RBW237" s="2"/>
      <c r="RBX237" s="2"/>
      <c r="RBY237" s="2"/>
      <c r="RBZ237" s="2"/>
      <c r="RCA237" s="2"/>
      <c r="RCB237" s="2"/>
      <c r="RCC237" s="2"/>
      <c r="RCD237" s="2"/>
      <c r="RCE237" s="2"/>
      <c r="RCF237" s="2"/>
      <c r="RCG237" s="2"/>
      <c r="RCH237" s="2"/>
      <c r="RCI237" s="2"/>
      <c r="RCJ237" s="2"/>
      <c r="RCK237" s="2"/>
      <c r="RCL237" s="2"/>
      <c r="RCM237" s="2"/>
      <c r="RCN237" s="2"/>
      <c r="RCO237" s="2"/>
      <c r="RCP237" s="2"/>
      <c r="RCQ237" s="2"/>
      <c r="RCR237" s="2"/>
      <c r="RCS237" s="2"/>
      <c r="RCT237" s="2"/>
      <c r="RCU237" s="2"/>
      <c r="RCV237" s="2"/>
      <c r="RCW237" s="2"/>
      <c r="RCX237" s="2"/>
      <c r="RCY237" s="2"/>
      <c r="RCZ237" s="2"/>
      <c r="RDA237" s="2"/>
      <c r="RDB237" s="2"/>
      <c r="RDC237" s="2"/>
      <c r="RDD237" s="2"/>
      <c r="RDE237" s="2"/>
      <c r="RDF237" s="2"/>
      <c r="RDG237" s="2"/>
      <c r="RDH237" s="2"/>
      <c r="RDI237" s="2"/>
      <c r="RDJ237" s="2"/>
      <c r="RDK237" s="2"/>
      <c r="RDL237" s="2"/>
      <c r="RDM237" s="2"/>
      <c r="RDN237" s="2"/>
      <c r="RDO237" s="2"/>
      <c r="RDP237" s="2"/>
      <c r="RDQ237" s="2"/>
      <c r="RDR237" s="2"/>
      <c r="RDS237" s="2"/>
      <c r="RDT237" s="2"/>
      <c r="RDU237" s="2"/>
      <c r="RDV237" s="2"/>
      <c r="RDW237" s="2"/>
      <c r="RDX237" s="2"/>
      <c r="RDY237" s="2"/>
      <c r="RDZ237" s="2"/>
      <c r="REA237" s="2"/>
      <c r="REB237" s="2"/>
      <c r="REC237" s="2"/>
      <c r="RED237" s="2"/>
      <c r="REE237" s="2"/>
      <c r="REF237" s="2"/>
      <c r="REG237" s="2"/>
      <c r="REH237" s="2"/>
      <c r="REI237" s="2"/>
      <c r="REJ237" s="2"/>
      <c r="REK237" s="2"/>
      <c r="REL237" s="2"/>
      <c r="REM237" s="2"/>
      <c r="REN237" s="2"/>
      <c r="REO237" s="2"/>
      <c r="REP237" s="2"/>
      <c r="REQ237" s="2"/>
      <c r="RER237" s="2"/>
      <c r="RES237" s="2"/>
      <c r="RET237" s="2"/>
      <c r="REU237" s="2"/>
      <c r="REV237" s="2"/>
      <c r="REW237" s="2"/>
      <c r="REX237" s="2"/>
      <c r="REY237" s="2"/>
      <c r="REZ237" s="2"/>
      <c r="RFA237" s="2"/>
      <c r="RFB237" s="2"/>
      <c r="RFC237" s="2"/>
      <c r="RFD237" s="2"/>
      <c r="RFE237" s="2"/>
      <c r="RFF237" s="2"/>
      <c r="RFG237" s="2"/>
      <c r="RFH237" s="2"/>
      <c r="RFI237" s="2"/>
      <c r="RFJ237" s="2"/>
      <c r="RFK237" s="2"/>
      <c r="RFL237" s="2"/>
      <c r="RFM237" s="2"/>
      <c r="RFN237" s="2"/>
      <c r="RFO237" s="2"/>
      <c r="RFP237" s="2"/>
      <c r="RFQ237" s="2"/>
      <c r="RFR237" s="2"/>
      <c r="RFS237" s="2"/>
      <c r="RFT237" s="2"/>
      <c r="RFU237" s="2"/>
      <c r="RFV237" s="2"/>
      <c r="RFW237" s="2"/>
      <c r="RFX237" s="2"/>
      <c r="RFY237" s="2"/>
      <c r="RFZ237" s="2"/>
      <c r="RGA237" s="2"/>
      <c r="RGB237" s="2"/>
      <c r="RGC237" s="2"/>
      <c r="RGD237" s="2"/>
      <c r="RGE237" s="2"/>
      <c r="RGF237" s="2"/>
      <c r="RGG237" s="2"/>
      <c r="RGH237" s="2"/>
      <c r="RGI237" s="2"/>
      <c r="RGJ237" s="2"/>
      <c r="RGK237" s="2"/>
      <c r="RGL237" s="2"/>
      <c r="RGM237" s="2"/>
      <c r="RGN237" s="2"/>
      <c r="RGO237" s="2"/>
      <c r="RGP237" s="2"/>
      <c r="RGQ237" s="2"/>
      <c r="RGR237" s="2"/>
      <c r="RGS237" s="2"/>
      <c r="RGT237" s="2"/>
      <c r="RGU237" s="2"/>
      <c r="RGV237" s="2"/>
      <c r="RGW237" s="2"/>
      <c r="RGX237" s="2"/>
      <c r="RGY237" s="2"/>
      <c r="RGZ237" s="2"/>
      <c r="RHA237" s="2"/>
      <c r="RHB237" s="2"/>
      <c r="RHC237" s="2"/>
      <c r="RHD237" s="2"/>
      <c r="RHE237" s="2"/>
      <c r="RHF237" s="2"/>
      <c r="RHG237" s="2"/>
      <c r="RHH237" s="2"/>
      <c r="RHI237" s="2"/>
      <c r="RHJ237" s="2"/>
      <c r="RHK237" s="2"/>
      <c r="RHL237" s="2"/>
      <c r="RHM237" s="2"/>
      <c r="RHN237" s="2"/>
      <c r="RHO237" s="2"/>
      <c r="RHP237" s="2"/>
      <c r="RHQ237" s="2"/>
      <c r="RHR237" s="2"/>
      <c r="RHS237" s="2"/>
      <c r="RHT237" s="2"/>
      <c r="RHU237" s="2"/>
      <c r="RHV237" s="2"/>
      <c r="RHW237" s="2"/>
      <c r="RHX237" s="2"/>
      <c r="RHY237" s="2"/>
      <c r="RHZ237" s="2"/>
      <c r="RIA237" s="2"/>
      <c r="RIB237" s="2"/>
      <c r="RIC237" s="2"/>
      <c r="RID237" s="2"/>
      <c r="RIE237" s="2"/>
      <c r="RIF237" s="2"/>
      <c r="RIG237" s="2"/>
      <c r="RIH237" s="2"/>
      <c r="RII237" s="2"/>
      <c r="RIJ237" s="2"/>
      <c r="RIK237" s="2"/>
      <c r="RIL237" s="2"/>
      <c r="RIM237" s="2"/>
      <c r="RIN237" s="2"/>
      <c r="RIO237" s="2"/>
      <c r="RIP237" s="2"/>
      <c r="RIQ237" s="2"/>
      <c r="RIR237" s="2"/>
      <c r="RIS237" s="2"/>
      <c r="RIT237" s="2"/>
      <c r="RIU237" s="2"/>
      <c r="RIV237" s="2"/>
      <c r="RIW237" s="2"/>
      <c r="RIX237" s="2"/>
      <c r="RIY237" s="2"/>
      <c r="RIZ237" s="2"/>
      <c r="RJA237" s="2"/>
      <c r="RJB237" s="2"/>
      <c r="RJC237" s="2"/>
      <c r="RJD237" s="2"/>
      <c r="RJE237" s="2"/>
      <c r="RJF237" s="2"/>
      <c r="RJG237" s="2"/>
      <c r="RJH237" s="2"/>
      <c r="RJI237" s="2"/>
      <c r="RJJ237" s="2"/>
      <c r="RJK237" s="2"/>
      <c r="RJL237" s="2"/>
      <c r="RJM237" s="2"/>
      <c r="RJN237" s="2"/>
      <c r="RJO237" s="2"/>
      <c r="RJP237" s="2"/>
      <c r="RJQ237" s="2"/>
      <c r="RJR237" s="2"/>
      <c r="RJS237" s="2"/>
      <c r="RJT237" s="2"/>
      <c r="RJU237" s="2"/>
      <c r="RJV237" s="2"/>
      <c r="RJW237" s="2"/>
      <c r="RJX237" s="2"/>
      <c r="RJY237" s="2"/>
      <c r="RJZ237" s="2"/>
      <c r="RKA237" s="2"/>
      <c r="RKB237" s="2"/>
      <c r="RKC237" s="2"/>
      <c r="RKD237" s="2"/>
      <c r="RKE237" s="2"/>
      <c r="RKF237" s="2"/>
      <c r="RKG237" s="2"/>
      <c r="RKH237" s="2"/>
      <c r="RKI237" s="2"/>
      <c r="RKJ237" s="2"/>
      <c r="RKK237" s="2"/>
      <c r="RKL237" s="2"/>
      <c r="RKM237" s="2"/>
      <c r="RKN237" s="2"/>
      <c r="RKO237" s="2"/>
      <c r="RKP237" s="2"/>
      <c r="RKQ237" s="2"/>
      <c r="RKR237" s="2"/>
      <c r="RKS237" s="2"/>
      <c r="RKT237" s="2"/>
      <c r="RKU237" s="2"/>
      <c r="RKV237" s="2"/>
      <c r="RKW237" s="2"/>
      <c r="RKX237" s="2"/>
      <c r="RKY237" s="2"/>
      <c r="RKZ237" s="2"/>
      <c r="RLA237" s="2"/>
      <c r="RLB237" s="2"/>
      <c r="RLC237" s="2"/>
      <c r="RLD237" s="2"/>
      <c r="RLE237" s="2"/>
      <c r="RLF237" s="2"/>
      <c r="RLG237" s="2"/>
      <c r="RLH237" s="2"/>
      <c r="RLI237" s="2"/>
      <c r="RLJ237" s="2"/>
      <c r="RLK237" s="2"/>
      <c r="RLL237" s="2"/>
      <c r="RLM237" s="2"/>
      <c r="RLN237" s="2"/>
      <c r="RLO237" s="2"/>
      <c r="RLP237" s="2"/>
      <c r="RLQ237" s="2"/>
      <c r="RLR237" s="2"/>
      <c r="RLS237" s="2"/>
      <c r="RLT237" s="2"/>
      <c r="RLU237" s="2"/>
      <c r="RLV237" s="2"/>
      <c r="RLW237" s="2"/>
      <c r="RLX237" s="2"/>
      <c r="RLY237" s="2"/>
      <c r="RLZ237" s="2"/>
      <c r="RMA237" s="2"/>
      <c r="RMB237" s="2"/>
      <c r="RMC237" s="2"/>
      <c r="RMD237" s="2"/>
      <c r="RME237" s="2"/>
      <c r="RMF237" s="2"/>
      <c r="RMG237" s="2"/>
      <c r="RMH237" s="2"/>
      <c r="RMI237" s="2"/>
      <c r="RMJ237" s="2"/>
      <c r="RMK237" s="2"/>
      <c r="RML237" s="2"/>
      <c r="RMM237" s="2"/>
      <c r="RMN237" s="2"/>
      <c r="RMO237" s="2"/>
      <c r="RMP237" s="2"/>
      <c r="RMQ237" s="2"/>
      <c r="RMR237" s="2"/>
      <c r="RMS237" s="2"/>
      <c r="RMT237" s="2"/>
      <c r="RMU237" s="2"/>
      <c r="RMV237" s="2"/>
      <c r="RMW237" s="2"/>
      <c r="RMX237" s="2"/>
      <c r="RMY237" s="2"/>
      <c r="RMZ237" s="2"/>
      <c r="RNA237" s="2"/>
      <c r="RNB237" s="2"/>
      <c r="RNC237" s="2"/>
      <c r="RND237" s="2"/>
      <c r="RNE237" s="2"/>
      <c r="RNF237" s="2"/>
      <c r="RNG237" s="2"/>
      <c r="RNH237" s="2"/>
      <c r="RNI237" s="2"/>
      <c r="RNJ237" s="2"/>
      <c r="RNK237" s="2"/>
      <c r="RNL237" s="2"/>
      <c r="RNM237" s="2"/>
      <c r="RNN237" s="2"/>
      <c r="RNO237" s="2"/>
      <c r="RNP237" s="2"/>
      <c r="RNQ237" s="2"/>
      <c r="RNR237" s="2"/>
      <c r="RNS237" s="2"/>
      <c r="RNT237" s="2"/>
      <c r="RNU237" s="2"/>
      <c r="RNV237" s="2"/>
      <c r="RNW237" s="2"/>
      <c r="RNX237" s="2"/>
      <c r="RNY237" s="2"/>
      <c r="RNZ237" s="2"/>
      <c r="ROA237" s="2"/>
      <c r="ROB237" s="2"/>
      <c r="ROC237" s="2"/>
      <c r="ROD237" s="2"/>
      <c r="ROE237" s="2"/>
      <c r="ROF237" s="2"/>
      <c r="ROG237" s="2"/>
      <c r="ROH237" s="2"/>
      <c r="ROI237" s="2"/>
      <c r="ROJ237" s="2"/>
      <c r="ROK237" s="2"/>
      <c r="ROL237" s="2"/>
      <c r="ROM237" s="2"/>
      <c r="RON237" s="2"/>
      <c r="ROO237" s="2"/>
      <c r="ROP237" s="2"/>
      <c r="ROQ237" s="2"/>
      <c r="ROR237" s="2"/>
      <c r="ROS237" s="2"/>
      <c r="ROT237" s="2"/>
      <c r="ROU237" s="2"/>
      <c r="ROV237" s="2"/>
      <c r="ROW237" s="2"/>
      <c r="ROX237" s="2"/>
      <c r="ROY237" s="2"/>
      <c r="ROZ237" s="2"/>
      <c r="RPA237" s="2"/>
      <c r="RPB237" s="2"/>
      <c r="RPC237" s="2"/>
      <c r="RPD237" s="2"/>
      <c r="RPE237" s="2"/>
      <c r="RPF237" s="2"/>
      <c r="RPG237" s="2"/>
      <c r="RPH237" s="2"/>
      <c r="RPI237" s="2"/>
      <c r="RPJ237" s="2"/>
      <c r="RPK237" s="2"/>
      <c r="RPL237" s="2"/>
      <c r="RPM237" s="2"/>
      <c r="RPN237" s="2"/>
      <c r="RPO237" s="2"/>
      <c r="RPP237" s="2"/>
      <c r="RPQ237" s="2"/>
      <c r="RPR237" s="2"/>
      <c r="RPS237" s="2"/>
      <c r="RPT237" s="2"/>
      <c r="RPU237" s="2"/>
      <c r="RPV237" s="2"/>
      <c r="RPW237" s="2"/>
      <c r="RPX237" s="2"/>
      <c r="RPY237" s="2"/>
      <c r="RPZ237" s="2"/>
      <c r="RQA237" s="2"/>
      <c r="RQB237" s="2"/>
      <c r="RQC237" s="2"/>
      <c r="RQD237" s="2"/>
      <c r="RQE237" s="2"/>
      <c r="RQF237" s="2"/>
      <c r="RQG237" s="2"/>
      <c r="RQH237" s="2"/>
      <c r="RQI237" s="2"/>
      <c r="RQJ237" s="2"/>
      <c r="RQK237" s="2"/>
      <c r="RQL237" s="2"/>
      <c r="RQM237" s="2"/>
      <c r="RQN237" s="2"/>
      <c r="RQO237" s="2"/>
      <c r="RQP237" s="2"/>
      <c r="RQQ237" s="2"/>
      <c r="RQR237" s="2"/>
      <c r="RQS237" s="2"/>
      <c r="RQT237" s="2"/>
      <c r="RQU237" s="2"/>
      <c r="RQV237" s="2"/>
      <c r="RQW237" s="2"/>
      <c r="RQX237" s="2"/>
      <c r="RQY237" s="2"/>
      <c r="RQZ237" s="2"/>
      <c r="RRA237" s="2"/>
      <c r="RRB237" s="2"/>
      <c r="RRC237" s="2"/>
      <c r="RRD237" s="2"/>
      <c r="RRE237" s="2"/>
      <c r="RRF237" s="2"/>
      <c r="RRG237" s="2"/>
      <c r="RRH237" s="2"/>
      <c r="RRI237" s="2"/>
      <c r="RRJ237" s="2"/>
      <c r="RRK237" s="2"/>
      <c r="RRL237" s="2"/>
      <c r="RRM237" s="2"/>
      <c r="RRN237" s="2"/>
      <c r="RRO237" s="2"/>
      <c r="RRP237" s="2"/>
      <c r="RRQ237" s="2"/>
      <c r="RRR237" s="2"/>
      <c r="RRS237" s="2"/>
      <c r="RRT237" s="2"/>
      <c r="RRU237" s="2"/>
      <c r="RRV237" s="2"/>
      <c r="RRW237" s="2"/>
      <c r="RRX237" s="2"/>
      <c r="RRY237" s="2"/>
      <c r="RRZ237" s="2"/>
      <c r="RSA237" s="2"/>
      <c r="RSB237" s="2"/>
      <c r="RSC237" s="2"/>
      <c r="RSD237" s="2"/>
      <c r="RSE237" s="2"/>
      <c r="RSF237" s="2"/>
      <c r="RSG237" s="2"/>
      <c r="RSH237" s="2"/>
      <c r="RSI237" s="2"/>
      <c r="RSJ237" s="2"/>
      <c r="RSK237" s="2"/>
      <c r="RSL237" s="2"/>
      <c r="RSM237" s="2"/>
      <c r="RSN237" s="2"/>
      <c r="RSO237" s="2"/>
      <c r="RSP237" s="2"/>
      <c r="RSQ237" s="2"/>
      <c r="RSR237" s="2"/>
      <c r="RSS237" s="2"/>
      <c r="RST237" s="2"/>
      <c r="RSU237" s="2"/>
      <c r="RSV237" s="2"/>
      <c r="RSW237" s="2"/>
      <c r="RSX237" s="2"/>
      <c r="RSY237" s="2"/>
      <c r="RSZ237" s="2"/>
      <c r="RTA237" s="2"/>
      <c r="RTB237" s="2"/>
      <c r="RTC237" s="2"/>
      <c r="RTD237" s="2"/>
      <c r="RTE237" s="2"/>
      <c r="RTF237" s="2"/>
      <c r="RTG237" s="2"/>
      <c r="RTH237" s="2"/>
      <c r="RTI237" s="2"/>
      <c r="RTJ237" s="2"/>
      <c r="RTK237" s="2"/>
      <c r="RTL237" s="2"/>
      <c r="RTM237" s="2"/>
      <c r="RTN237" s="2"/>
      <c r="RTO237" s="2"/>
      <c r="RTP237" s="2"/>
      <c r="RTQ237" s="2"/>
      <c r="RTR237" s="2"/>
      <c r="RTS237" s="2"/>
      <c r="RTT237" s="2"/>
      <c r="RTU237" s="2"/>
      <c r="RTV237" s="2"/>
      <c r="RTW237" s="2"/>
      <c r="RTX237" s="2"/>
      <c r="RTY237" s="2"/>
      <c r="RTZ237" s="2"/>
      <c r="RUA237" s="2"/>
      <c r="RUB237" s="2"/>
      <c r="RUC237" s="2"/>
      <c r="RUD237" s="2"/>
      <c r="RUE237" s="2"/>
      <c r="RUF237" s="2"/>
      <c r="RUG237" s="2"/>
      <c r="RUH237" s="2"/>
      <c r="RUI237" s="2"/>
      <c r="RUJ237" s="2"/>
      <c r="RUK237" s="2"/>
      <c r="RUL237" s="2"/>
      <c r="RUM237" s="2"/>
      <c r="RUN237" s="2"/>
      <c r="RUO237" s="2"/>
      <c r="RUP237" s="2"/>
      <c r="RUQ237" s="2"/>
      <c r="RUR237" s="2"/>
      <c r="RUS237" s="2"/>
      <c r="RUT237" s="2"/>
      <c r="RUU237" s="2"/>
      <c r="RUV237" s="2"/>
      <c r="RUW237" s="2"/>
      <c r="RUX237" s="2"/>
      <c r="RUY237" s="2"/>
      <c r="RUZ237" s="2"/>
      <c r="RVA237" s="2"/>
      <c r="RVB237" s="2"/>
      <c r="RVC237" s="2"/>
      <c r="RVD237" s="2"/>
      <c r="RVE237" s="2"/>
      <c r="RVF237" s="2"/>
      <c r="RVG237" s="2"/>
      <c r="RVH237" s="2"/>
      <c r="RVI237" s="2"/>
      <c r="RVJ237" s="2"/>
      <c r="RVK237" s="2"/>
      <c r="RVL237" s="2"/>
      <c r="RVM237" s="2"/>
      <c r="RVN237" s="2"/>
      <c r="RVO237" s="2"/>
      <c r="RVP237" s="2"/>
      <c r="RVQ237" s="2"/>
      <c r="RVR237" s="2"/>
      <c r="RVS237" s="2"/>
      <c r="RVT237" s="2"/>
      <c r="RVU237" s="2"/>
      <c r="RVV237" s="2"/>
      <c r="RVW237" s="2"/>
      <c r="RVX237" s="2"/>
      <c r="RVY237" s="2"/>
      <c r="RVZ237" s="2"/>
      <c r="RWA237" s="2"/>
      <c r="RWB237" s="2"/>
      <c r="RWC237" s="2"/>
      <c r="RWD237" s="2"/>
      <c r="RWE237" s="2"/>
      <c r="RWF237" s="2"/>
      <c r="RWG237" s="2"/>
      <c r="RWH237" s="2"/>
      <c r="RWI237" s="2"/>
      <c r="RWJ237" s="2"/>
      <c r="RWK237" s="2"/>
      <c r="RWL237" s="2"/>
      <c r="RWM237" s="2"/>
      <c r="RWN237" s="2"/>
      <c r="RWO237" s="2"/>
      <c r="RWP237" s="2"/>
      <c r="RWQ237" s="2"/>
      <c r="RWR237" s="2"/>
      <c r="RWS237" s="2"/>
      <c r="RWT237" s="2"/>
      <c r="RWU237" s="2"/>
      <c r="RWV237" s="2"/>
      <c r="RWW237" s="2"/>
      <c r="RWX237" s="2"/>
      <c r="RWY237" s="2"/>
      <c r="RWZ237" s="2"/>
      <c r="RXA237" s="2"/>
      <c r="RXB237" s="2"/>
      <c r="RXC237" s="2"/>
      <c r="RXD237" s="2"/>
      <c r="RXE237" s="2"/>
      <c r="RXF237" s="2"/>
      <c r="RXG237" s="2"/>
      <c r="RXH237" s="2"/>
      <c r="RXI237" s="2"/>
      <c r="RXJ237" s="2"/>
      <c r="RXK237" s="2"/>
      <c r="RXL237" s="2"/>
      <c r="RXM237" s="2"/>
      <c r="RXN237" s="2"/>
      <c r="RXO237" s="2"/>
      <c r="RXP237" s="2"/>
      <c r="RXQ237" s="2"/>
      <c r="RXR237" s="2"/>
      <c r="RXS237" s="2"/>
      <c r="RXT237" s="2"/>
      <c r="RXU237" s="2"/>
      <c r="RXV237" s="2"/>
      <c r="RXW237" s="2"/>
      <c r="RXX237" s="2"/>
      <c r="RXY237" s="2"/>
      <c r="RXZ237" s="2"/>
      <c r="RYA237" s="2"/>
      <c r="RYB237" s="2"/>
      <c r="RYC237" s="2"/>
      <c r="RYD237" s="2"/>
      <c r="RYE237" s="2"/>
      <c r="RYF237" s="2"/>
      <c r="RYG237" s="2"/>
      <c r="RYH237" s="2"/>
      <c r="RYI237" s="2"/>
      <c r="RYJ237" s="2"/>
      <c r="RYK237" s="2"/>
      <c r="RYL237" s="2"/>
      <c r="RYM237" s="2"/>
      <c r="RYN237" s="2"/>
      <c r="RYO237" s="2"/>
      <c r="RYP237" s="2"/>
      <c r="RYQ237" s="2"/>
      <c r="RYR237" s="2"/>
      <c r="RYS237" s="2"/>
      <c r="RYT237" s="2"/>
      <c r="RYU237" s="2"/>
      <c r="RYV237" s="2"/>
      <c r="RYW237" s="2"/>
      <c r="RYX237" s="2"/>
      <c r="RYY237" s="2"/>
      <c r="RYZ237" s="2"/>
      <c r="RZA237" s="2"/>
      <c r="RZB237" s="2"/>
      <c r="RZC237" s="2"/>
      <c r="RZD237" s="2"/>
      <c r="RZE237" s="2"/>
      <c r="RZF237" s="2"/>
      <c r="RZG237" s="2"/>
      <c r="RZH237" s="2"/>
      <c r="RZI237" s="2"/>
      <c r="RZJ237" s="2"/>
      <c r="RZK237" s="2"/>
      <c r="RZL237" s="2"/>
      <c r="RZM237" s="2"/>
      <c r="RZN237" s="2"/>
      <c r="RZO237" s="2"/>
      <c r="RZP237" s="2"/>
      <c r="RZQ237" s="2"/>
      <c r="RZR237" s="2"/>
      <c r="RZS237" s="2"/>
      <c r="RZT237" s="2"/>
      <c r="RZU237" s="2"/>
      <c r="RZV237" s="2"/>
      <c r="RZW237" s="2"/>
      <c r="RZX237" s="2"/>
      <c r="RZY237" s="2"/>
      <c r="RZZ237" s="2"/>
      <c r="SAA237" s="2"/>
      <c r="SAB237" s="2"/>
      <c r="SAC237" s="2"/>
      <c r="SAD237" s="2"/>
      <c r="SAE237" s="2"/>
      <c r="SAF237" s="2"/>
      <c r="SAG237" s="2"/>
      <c r="SAH237" s="2"/>
      <c r="SAI237" s="2"/>
      <c r="SAJ237" s="2"/>
      <c r="SAK237" s="2"/>
      <c r="SAL237" s="2"/>
      <c r="SAM237" s="2"/>
      <c r="SAN237" s="2"/>
      <c r="SAO237" s="2"/>
      <c r="SAP237" s="2"/>
      <c r="SAQ237" s="2"/>
      <c r="SAR237" s="2"/>
      <c r="SAS237" s="2"/>
      <c r="SAT237" s="2"/>
      <c r="SAU237" s="2"/>
      <c r="SAV237" s="2"/>
      <c r="SAW237" s="2"/>
      <c r="SAX237" s="2"/>
      <c r="SAY237" s="2"/>
      <c r="SAZ237" s="2"/>
      <c r="SBA237" s="2"/>
      <c r="SBB237" s="2"/>
      <c r="SBC237" s="2"/>
      <c r="SBD237" s="2"/>
      <c r="SBE237" s="2"/>
      <c r="SBF237" s="2"/>
      <c r="SBG237" s="2"/>
      <c r="SBH237" s="2"/>
      <c r="SBI237" s="2"/>
      <c r="SBJ237" s="2"/>
      <c r="SBK237" s="2"/>
      <c r="SBL237" s="2"/>
      <c r="SBM237" s="2"/>
      <c r="SBN237" s="2"/>
      <c r="SBO237" s="2"/>
      <c r="SBP237" s="2"/>
      <c r="SBQ237" s="2"/>
      <c r="SBR237" s="2"/>
      <c r="SBS237" s="2"/>
      <c r="SBT237" s="2"/>
      <c r="SBU237" s="2"/>
      <c r="SBV237" s="2"/>
      <c r="SBW237" s="2"/>
      <c r="SBX237" s="2"/>
      <c r="SBY237" s="2"/>
      <c r="SBZ237" s="2"/>
      <c r="SCA237" s="2"/>
      <c r="SCB237" s="2"/>
      <c r="SCC237" s="2"/>
      <c r="SCD237" s="2"/>
      <c r="SCE237" s="2"/>
      <c r="SCF237" s="2"/>
      <c r="SCG237" s="2"/>
      <c r="SCH237" s="2"/>
      <c r="SCI237" s="2"/>
      <c r="SCJ237" s="2"/>
      <c r="SCK237" s="2"/>
      <c r="SCL237" s="2"/>
      <c r="SCM237" s="2"/>
      <c r="SCN237" s="2"/>
      <c r="SCO237" s="2"/>
      <c r="SCP237" s="2"/>
      <c r="SCQ237" s="2"/>
      <c r="SCR237" s="2"/>
      <c r="SCS237" s="2"/>
      <c r="SCT237" s="2"/>
      <c r="SCU237" s="2"/>
      <c r="SCV237" s="2"/>
      <c r="SCW237" s="2"/>
      <c r="SCX237" s="2"/>
      <c r="SCY237" s="2"/>
      <c r="SCZ237" s="2"/>
      <c r="SDA237" s="2"/>
      <c r="SDB237" s="2"/>
      <c r="SDC237" s="2"/>
      <c r="SDD237" s="2"/>
      <c r="SDE237" s="2"/>
      <c r="SDF237" s="2"/>
      <c r="SDG237" s="2"/>
      <c r="SDH237" s="2"/>
      <c r="SDI237" s="2"/>
      <c r="SDJ237" s="2"/>
      <c r="SDK237" s="2"/>
      <c r="SDL237" s="2"/>
      <c r="SDM237" s="2"/>
      <c r="SDN237" s="2"/>
      <c r="SDO237" s="2"/>
      <c r="SDP237" s="2"/>
      <c r="SDQ237" s="2"/>
      <c r="SDR237" s="2"/>
      <c r="SDS237" s="2"/>
      <c r="SDT237" s="2"/>
      <c r="SDU237" s="2"/>
      <c r="SDV237" s="2"/>
      <c r="SDW237" s="2"/>
      <c r="SDX237" s="2"/>
      <c r="SDY237" s="2"/>
      <c r="SDZ237" s="2"/>
      <c r="SEA237" s="2"/>
      <c r="SEB237" s="2"/>
      <c r="SEC237" s="2"/>
      <c r="SED237" s="2"/>
      <c r="SEE237" s="2"/>
      <c r="SEF237" s="2"/>
      <c r="SEG237" s="2"/>
      <c r="SEH237" s="2"/>
      <c r="SEI237" s="2"/>
      <c r="SEJ237" s="2"/>
      <c r="SEK237" s="2"/>
      <c r="SEL237" s="2"/>
      <c r="SEM237" s="2"/>
      <c r="SEN237" s="2"/>
      <c r="SEO237" s="2"/>
      <c r="SEP237" s="2"/>
      <c r="SEQ237" s="2"/>
      <c r="SER237" s="2"/>
      <c r="SES237" s="2"/>
      <c r="SET237" s="2"/>
      <c r="SEU237" s="2"/>
      <c r="SEV237" s="2"/>
      <c r="SEW237" s="2"/>
      <c r="SEX237" s="2"/>
      <c r="SEY237" s="2"/>
      <c r="SEZ237" s="2"/>
      <c r="SFA237" s="2"/>
      <c r="SFB237" s="2"/>
      <c r="SFC237" s="2"/>
      <c r="SFD237" s="2"/>
      <c r="SFE237" s="2"/>
      <c r="SFF237" s="2"/>
      <c r="SFG237" s="2"/>
      <c r="SFH237" s="2"/>
      <c r="SFI237" s="2"/>
      <c r="SFJ237" s="2"/>
      <c r="SFK237" s="2"/>
      <c r="SFL237" s="2"/>
      <c r="SFM237" s="2"/>
      <c r="SFN237" s="2"/>
      <c r="SFO237" s="2"/>
      <c r="SFP237" s="2"/>
      <c r="SFQ237" s="2"/>
      <c r="SFR237" s="2"/>
      <c r="SFS237" s="2"/>
      <c r="SFT237" s="2"/>
      <c r="SFU237" s="2"/>
      <c r="SFV237" s="2"/>
      <c r="SFW237" s="2"/>
      <c r="SFX237" s="2"/>
      <c r="SFY237" s="2"/>
      <c r="SFZ237" s="2"/>
      <c r="SGA237" s="2"/>
      <c r="SGB237" s="2"/>
      <c r="SGC237" s="2"/>
      <c r="SGD237" s="2"/>
      <c r="SGE237" s="2"/>
      <c r="SGF237" s="2"/>
      <c r="SGG237" s="2"/>
      <c r="SGH237" s="2"/>
      <c r="SGI237" s="2"/>
      <c r="SGJ237" s="2"/>
      <c r="SGK237" s="2"/>
      <c r="SGL237" s="2"/>
      <c r="SGM237" s="2"/>
      <c r="SGN237" s="2"/>
      <c r="SGO237" s="2"/>
      <c r="SGP237" s="2"/>
      <c r="SGQ237" s="2"/>
      <c r="SGR237" s="2"/>
      <c r="SGS237" s="2"/>
      <c r="SGT237" s="2"/>
      <c r="SGU237" s="2"/>
      <c r="SGV237" s="2"/>
      <c r="SGW237" s="2"/>
      <c r="SGX237" s="2"/>
      <c r="SGY237" s="2"/>
      <c r="SGZ237" s="2"/>
      <c r="SHA237" s="2"/>
      <c r="SHB237" s="2"/>
      <c r="SHC237" s="2"/>
      <c r="SHD237" s="2"/>
      <c r="SHE237" s="2"/>
      <c r="SHF237" s="2"/>
      <c r="SHG237" s="2"/>
      <c r="SHH237" s="2"/>
      <c r="SHI237" s="2"/>
      <c r="SHJ237" s="2"/>
      <c r="SHK237" s="2"/>
      <c r="SHL237" s="2"/>
      <c r="SHM237" s="2"/>
      <c r="SHN237" s="2"/>
      <c r="SHO237" s="2"/>
      <c r="SHP237" s="2"/>
      <c r="SHQ237" s="2"/>
      <c r="SHR237" s="2"/>
      <c r="SHS237" s="2"/>
      <c r="SHT237" s="2"/>
      <c r="SHU237" s="2"/>
      <c r="SHV237" s="2"/>
      <c r="SHW237" s="2"/>
      <c r="SHX237" s="2"/>
      <c r="SHY237" s="2"/>
      <c r="SHZ237" s="2"/>
      <c r="SIA237" s="2"/>
      <c r="SIB237" s="2"/>
      <c r="SIC237" s="2"/>
      <c r="SID237" s="2"/>
      <c r="SIE237" s="2"/>
      <c r="SIF237" s="2"/>
      <c r="SIG237" s="2"/>
      <c r="SIH237" s="2"/>
      <c r="SII237" s="2"/>
      <c r="SIJ237" s="2"/>
      <c r="SIK237" s="2"/>
      <c r="SIL237" s="2"/>
      <c r="SIM237" s="2"/>
      <c r="SIN237" s="2"/>
      <c r="SIO237" s="2"/>
      <c r="SIP237" s="2"/>
      <c r="SIQ237" s="2"/>
      <c r="SIR237" s="2"/>
      <c r="SIS237" s="2"/>
      <c r="SIT237" s="2"/>
      <c r="SIU237" s="2"/>
      <c r="SIV237" s="2"/>
      <c r="SIW237" s="2"/>
      <c r="SIX237" s="2"/>
      <c r="SIY237" s="2"/>
      <c r="SIZ237" s="2"/>
      <c r="SJA237" s="2"/>
      <c r="SJB237" s="2"/>
      <c r="SJC237" s="2"/>
      <c r="SJD237" s="2"/>
      <c r="SJE237" s="2"/>
      <c r="SJF237" s="2"/>
      <c r="SJG237" s="2"/>
      <c r="SJH237" s="2"/>
      <c r="SJI237" s="2"/>
      <c r="SJJ237" s="2"/>
      <c r="SJK237" s="2"/>
      <c r="SJL237" s="2"/>
      <c r="SJM237" s="2"/>
      <c r="SJN237" s="2"/>
      <c r="SJO237" s="2"/>
      <c r="SJP237" s="2"/>
      <c r="SJQ237" s="2"/>
      <c r="SJR237" s="2"/>
      <c r="SJS237" s="2"/>
      <c r="SJT237" s="2"/>
      <c r="SJU237" s="2"/>
      <c r="SJV237" s="2"/>
      <c r="SJW237" s="2"/>
      <c r="SJX237" s="2"/>
      <c r="SJY237" s="2"/>
      <c r="SJZ237" s="2"/>
      <c r="SKA237" s="2"/>
      <c r="SKB237" s="2"/>
      <c r="SKC237" s="2"/>
      <c r="SKD237" s="2"/>
      <c r="SKE237" s="2"/>
      <c r="SKF237" s="2"/>
      <c r="SKG237" s="2"/>
      <c r="SKH237" s="2"/>
      <c r="SKI237" s="2"/>
      <c r="SKJ237" s="2"/>
      <c r="SKK237" s="2"/>
      <c r="SKL237" s="2"/>
      <c r="SKM237" s="2"/>
      <c r="SKN237" s="2"/>
      <c r="SKO237" s="2"/>
      <c r="SKP237" s="2"/>
      <c r="SKQ237" s="2"/>
      <c r="SKR237" s="2"/>
      <c r="SKS237" s="2"/>
      <c r="SKT237" s="2"/>
      <c r="SKU237" s="2"/>
      <c r="SKV237" s="2"/>
      <c r="SKW237" s="2"/>
      <c r="SKX237" s="2"/>
      <c r="SKY237" s="2"/>
      <c r="SKZ237" s="2"/>
      <c r="SLA237" s="2"/>
      <c r="SLB237" s="2"/>
      <c r="SLC237" s="2"/>
      <c r="SLD237" s="2"/>
      <c r="SLE237" s="2"/>
      <c r="SLF237" s="2"/>
      <c r="SLG237" s="2"/>
      <c r="SLH237" s="2"/>
      <c r="SLI237" s="2"/>
      <c r="SLJ237" s="2"/>
      <c r="SLK237" s="2"/>
      <c r="SLL237" s="2"/>
      <c r="SLM237" s="2"/>
      <c r="SLN237" s="2"/>
      <c r="SLO237" s="2"/>
      <c r="SLP237" s="2"/>
      <c r="SLQ237" s="2"/>
      <c r="SLR237" s="2"/>
      <c r="SLS237" s="2"/>
      <c r="SLT237" s="2"/>
      <c r="SLU237" s="2"/>
      <c r="SLV237" s="2"/>
      <c r="SLW237" s="2"/>
      <c r="SLX237" s="2"/>
      <c r="SLY237" s="2"/>
      <c r="SLZ237" s="2"/>
      <c r="SMA237" s="2"/>
      <c r="SMB237" s="2"/>
      <c r="SMC237" s="2"/>
      <c r="SMD237" s="2"/>
      <c r="SME237" s="2"/>
      <c r="SMF237" s="2"/>
      <c r="SMG237" s="2"/>
      <c r="SMH237" s="2"/>
      <c r="SMI237" s="2"/>
      <c r="SMJ237" s="2"/>
      <c r="SMK237" s="2"/>
      <c r="SML237" s="2"/>
      <c r="SMM237" s="2"/>
      <c r="SMN237" s="2"/>
      <c r="SMO237" s="2"/>
      <c r="SMP237" s="2"/>
      <c r="SMQ237" s="2"/>
      <c r="SMR237" s="2"/>
      <c r="SMS237" s="2"/>
      <c r="SMT237" s="2"/>
      <c r="SMU237" s="2"/>
      <c r="SMV237" s="2"/>
      <c r="SMW237" s="2"/>
      <c r="SMX237" s="2"/>
      <c r="SMY237" s="2"/>
      <c r="SMZ237" s="2"/>
      <c r="SNA237" s="2"/>
      <c r="SNB237" s="2"/>
      <c r="SNC237" s="2"/>
      <c r="SND237" s="2"/>
      <c r="SNE237" s="2"/>
      <c r="SNF237" s="2"/>
      <c r="SNG237" s="2"/>
      <c r="SNH237" s="2"/>
      <c r="SNI237" s="2"/>
      <c r="SNJ237" s="2"/>
      <c r="SNK237" s="2"/>
      <c r="SNL237" s="2"/>
      <c r="SNM237" s="2"/>
      <c r="SNN237" s="2"/>
      <c r="SNO237" s="2"/>
      <c r="SNP237" s="2"/>
      <c r="SNQ237" s="2"/>
      <c r="SNR237" s="2"/>
      <c r="SNS237" s="2"/>
      <c r="SNT237" s="2"/>
      <c r="SNU237" s="2"/>
      <c r="SNV237" s="2"/>
      <c r="SNW237" s="2"/>
      <c r="SNX237" s="2"/>
      <c r="SNY237" s="2"/>
      <c r="SNZ237" s="2"/>
      <c r="SOA237" s="2"/>
      <c r="SOB237" s="2"/>
      <c r="SOC237" s="2"/>
      <c r="SOD237" s="2"/>
      <c r="SOE237" s="2"/>
      <c r="SOF237" s="2"/>
      <c r="SOG237" s="2"/>
      <c r="SOH237" s="2"/>
      <c r="SOI237" s="2"/>
      <c r="SOJ237" s="2"/>
      <c r="SOK237" s="2"/>
      <c r="SOL237" s="2"/>
      <c r="SOM237" s="2"/>
      <c r="SON237" s="2"/>
      <c r="SOO237" s="2"/>
      <c r="SOP237" s="2"/>
      <c r="SOQ237" s="2"/>
      <c r="SOR237" s="2"/>
      <c r="SOS237" s="2"/>
      <c r="SOT237" s="2"/>
      <c r="SOU237" s="2"/>
      <c r="SOV237" s="2"/>
      <c r="SOW237" s="2"/>
      <c r="SOX237" s="2"/>
      <c r="SOY237" s="2"/>
      <c r="SOZ237" s="2"/>
      <c r="SPA237" s="2"/>
      <c r="SPB237" s="2"/>
      <c r="SPC237" s="2"/>
      <c r="SPD237" s="2"/>
      <c r="SPE237" s="2"/>
      <c r="SPF237" s="2"/>
      <c r="SPG237" s="2"/>
      <c r="SPH237" s="2"/>
      <c r="SPI237" s="2"/>
      <c r="SPJ237" s="2"/>
      <c r="SPK237" s="2"/>
      <c r="SPL237" s="2"/>
      <c r="SPM237" s="2"/>
      <c r="SPN237" s="2"/>
      <c r="SPO237" s="2"/>
      <c r="SPP237" s="2"/>
      <c r="SPQ237" s="2"/>
      <c r="SPR237" s="2"/>
      <c r="SPS237" s="2"/>
      <c r="SPT237" s="2"/>
      <c r="SPU237" s="2"/>
      <c r="SPV237" s="2"/>
      <c r="SPW237" s="2"/>
      <c r="SPX237" s="2"/>
      <c r="SPY237" s="2"/>
      <c r="SPZ237" s="2"/>
      <c r="SQA237" s="2"/>
      <c r="SQB237" s="2"/>
      <c r="SQC237" s="2"/>
      <c r="SQD237" s="2"/>
      <c r="SQE237" s="2"/>
      <c r="SQF237" s="2"/>
      <c r="SQG237" s="2"/>
      <c r="SQH237" s="2"/>
      <c r="SQI237" s="2"/>
      <c r="SQJ237" s="2"/>
      <c r="SQK237" s="2"/>
      <c r="SQL237" s="2"/>
      <c r="SQM237" s="2"/>
      <c r="SQN237" s="2"/>
      <c r="SQO237" s="2"/>
      <c r="SQP237" s="2"/>
      <c r="SQQ237" s="2"/>
      <c r="SQR237" s="2"/>
      <c r="SQS237" s="2"/>
      <c r="SQT237" s="2"/>
      <c r="SQU237" s="2"/>
      <c r="SQV237" s="2"/>
      <c r="SQW237" s="2"/>
      <c r="SQX237" s="2"/>
      <c r="SQY237" s="2"/>
      <c r="SQZ237" s="2"/>
      <c r="SRA237" s="2"/>
      <c r="SRB237" s="2"/>
      <c r="SRC237" s="2"/>
      <c r="SRD237" s="2"/>
      <c r="SRE237" s="2"/>
      <c r="SRF237" s="2"/>
      <c r="SRG237" s="2"/>
      <c r="SRH237" s="2"/>
      <c r="SRI237" s="2"/>
      <c r="SRJ237" s="2"/>
      <c r="SRK237" s="2"/>
      <c r="SRL237" s="2"/>
      <c r="SRM237" s="2"/>
      <c r="SRN237" s="2"/>
      <c r="SRO237" s="2"/>
      <c r="SRP237" s="2"/>
      <c r="SRQ237" s="2"/>
      <c r="SRR237" s="2"/>
      <c r="SRS237" s="2"/>
      <c r="SRT237" s="2"/>
      <c r="SRU237" s="2"/>
      <c r="SRV237" s="2"/>
      <c r="SRW237" s="2"/>
      <c r="SRX237" s="2"/>
      <c r="SRY237" s="2"/>
      <c r="SRZ237" s="2"/>
      <c r="SSA237" s="2"/>
      <c r="SSB237" s="2"/>
      <c r="SSC237" s="2"/>
      <c r="SSD237" s="2"/>
      <c r="SSE237" s="2"/>
      <c r="SSF237" s="2"/>
      <c r="SSG237" s="2"/>
      <c r="SSH237" s="2"/>
      <c r="SSI237" s="2"/>
      <c r="SSJ237" s="2"/>
      <c r="SSK237" s="2"/>
      <c r="SSL237" s="2"/>
      <c r="SSM237" s="2"/>
      <c r="SSN237" s="2"/>
      <c r="SSO237" s="2"/>
      <c r="SSP237" s="2"/>
      <c r="SSQ237" s="2"/>
      <c r="SSR237" s="2"/>
      <c r="SSS237" s="2"/>
      <c r="SST237" s="2"/>
      <c r="SSU237" s="2"/>
      <c r="SSV237" s="2"/>
      <c r="SSW237" s="2"/>
      <c r="SSX237" s="2"/>
      <c r="SSY237" s="2"/>
      <c r="SSZ237" s="2"/>
      <c r="STA237" s="2"/>
      <c r="STB237" s="2"/>
      <c r="STC237" s="2"/>
      <c r="STD237" s="2"/>
      <c r="STE237" s="2"/>
      <c r="STF237" s="2"/>
      <c r="STG237" s="2"/>
      <c r="STH237" s="2"/>
      <c r="STI237" s="2"/>
      <c r="STJ237" s="2"/>
      <c r="STK237" s="2"/>
      <c r="STL237" s="2"/>
      <c r="STM237" s="2"/>
      <c r="STN237" s="2"/>
      <c r="STO237" s="2"/>
      <c r="STP237" s="2"/>
      <c r="STQ237" s="2"/>
      <c r="STR237" s="2"/>
      <c r="STS237" s="2"/>
      <c r="STT237" s="2"/>
      <c r="STU237" s="2"/>
      <c r="STV237" s="2"/>
      <c r="STW237" s="2"/>
      <c r="STX237" s="2"/>
      <c r="STY237" s="2"/>
      <c r="STZ237" s="2"/>
      <c r="SUA237" s="2"/>
      <c r="SUB237" s="2"/>
      <c r="SUC237" s="2"/>
      <c r="SUD237" s="2"/>
      <c r="SUE237" s="2"/>
      <c r="SUF237" s="2"/>
      <c r="SUG237" s="2"/>
      <c r="SUH237" s="2"/>
      <c r="SUI237" s="2"/>
      <c r="SUJ237" s="2"/>
      <c r="SUK237" s="2"/>
      <c r="SUL237" s="2"/>
      <c r="SUM237" s="2"/>
      <c r="SUN237" s="2"/>
      <c r="SUO237" s="2"/>
      <c r="SUP237" s="2"/>
      <c r="SUQ237" s="2"/>
      <c r="SUR237" s="2"/>
      <c r="SUS237" s="2"/>
      <c r="SUT237" s="2"/>
      <c r="SUU237" s="2"/>
      <c r="SUV237" s="2"/>
      <c r="SUW237" s="2"/>
      <c r="SUX237" s="2"/>
      <c r="SUY237" s="2"/>
      <c r="SUZ237" s="2"/>
      <c r="SVA237" s="2"/>
      <c r="SVB237" s="2"/>
      <c r="SVC237" s="2"/>
      <c r="SVD237" s="2"/>
      <c r="SVE237" s="2"/>
      <c r="SVF237" s="2"/>
      <c r="SVG237" s="2"/>
      <c r="SVH237" s="2"/>
      <c r="SVI237" s="2"/>
      <c r="SVJ237" s="2"/>
      <c r="SVK237" s="2"/>
      <c r="SVL237" s="2"/>
      <c r="SVM237" s="2"/>
      <c r="SVN237" s="2"/>
      <c r="SVO237" s="2"/>
      <c r="SVP237" s="2"/>
      <c r="SVQ237" s="2"/>
      <c r="SVR237" s="2"/>
      <c r="SVS237" s="2"/>
      <c r="SVT237" s="2"/>
      <c r="SVU237" s="2"/>
      <c r="SVV237" s="2"/>
      <c r="SVW237" s="2"/>
      <c r="SVX237" s="2"/>
      <c r="SVY237" s="2"/>
      <c r="SVZ237" s="2"/>
      <c r="SWA237" s="2"/>
      <c r="SWB237" s="2"/>
      <c r="SWC237" s="2"/>
      <c r="SWD237" s="2"/>
      <c r="SWE237" s="2"/>
      <c r="SWF237" s="2"/>
      <c r="SWG237" s="2"/>
      <c r="SWH237" s="2"/>
      <c r="SWI237" s="2"/>
      <c r="SWJ237" s="2"/>
      <c r="SWK237" s="2"/>
      <c r="SWL237" s="2"/>
      <c r="SWM237" s="2"/>
      <c r="SWN237" s="2"/>
      <c r="SWO237" s="2"/>
      <c r="SWP237" s="2"/>
      <c r="SWQ237" s="2"/>
      <c r="SWR237" s="2"/>
      <c r="SWS237" s="2"/>
      <c r="SWT237" s="2"/>
      <c r="SWU237" s="2"/>
      <c r="SWV237" s="2"/>
      <c r="SWW237" s="2"/>
      <c r="SWX237" s="2"/>
      <c r="SWY237" s="2"/>
      <c r="SWZ237" s="2"/>
      <c r="SXA237" s="2"/>
      <c r="SXB237" s="2"/>
      <c r="SXC237" s="2"/>
      <c r="SXD237" s="2"/>
      <c r="SXE237" s="2"/>
      <c r="SXF237" s="2"/>
      <c r="SXG237" s="2"/>
      <c r="SXH237" s="2"/>
      <c r="SXI237" s="2"/>
      <c r="SXJ237" s="2"/>
      <c r="SXK237" s="2"/>
      <c r="SXL237" s="2"/>
      <c r="SXM237" s="2"/>
      <c r="SXN237" s="2"/>
      <c r="SXO237" s="2"/>
      <c r="SXP237" s="2"/>
      <c r="SXQ237" s="2"/>
      <c r="SXR237" s="2"/>
      <c r="SXS237" s="2"/>
      <c r="SXT237" s="2"/>
      <c r="SXU237" s="2"/>
      <c r="SXV237" s="2"/>
      <c r="SXW237" s="2"/>
      <c r="SXX237" s="2"/>
      <c r="SXY237" s="2"/>
      <c r="SXZ237" s="2"/>
      <c r="SYA237" s="2"/>
      <c r="SYB237" s="2"/>
      <c r="SYC237" s="2"/>
      <c r="SYD237" s="2"/>
      <c r="SYE237" s="2"/>
      <c r="SYF237" s="2"/>
      <c r="SYG237" s="2"/>
      <c r="SYH237" s="2"/>
      <c r="SYI237" s="2"/>
      <c r="SYJ237" s="2"/>
      <c r="SYK237" s="2"/>
      <c r="SYL237" s="2"/>
      <c r="SYM237" s="2"/>
      <c r="SYN237" s="2"/>
      <c r="SYO237" s="2"/>
      <c r="SYP237" s="2"/>
      <c r="SYQ237" s="2"/>
      <c r="SYR237" s="2"/>
      <c r="SYS237" s="2"/>
      <c r="SYT237" s="2"/>
      <c r="SYU237" s="2"/>
      <c r="SYV237" s="2"/>
      <c r="SYW237" s="2"/>
      <c r="SYX237" s="2"/>
      <c r="SYY237" s="2"/>
      <c r="SYZ237" s="2"/>
      <c r="SZA237" s="2"/>
      <c r="SZB237" s="2"/>
      <c r="SZC237" s="2"/>
      <c r="SZD237" s="2"/>
      <c r="SZE237" s="2"/>
      <c r="SZF237" s="2"/>
      <c r="SZG237" s="2"/>
      <c r="SZH237" s="2"/>
      <c r="SZI237" s="2"/>
      <c r="SZJ237" s="2"/>
      <c r="SZK237" s="2"/>
      <c r="SZL237" s="2"/>
      <c r="SZM237" s="2"/>
      <c r="SZN237" s="2"/>
      <c r="SZO237" s="2"/>
      <c r="SZP237" s="2"/>
      <c r="SZQ237" s="2"/>
      <c r="SZR237" s="2"/>
      <c r="SZS237" s="2"/>
      <c r="SZT237" s="2"/>
      <c r="SZU237" s="2"/>
      <c r="SZV237" s="2"/>
      <c r="SZW237" s="2"/>
      <c r="SZX237" s="2"/>
      <c r="SZY237" s="2"/>
      <c r="SZZ237" s="2"/>
      <c r="TAA237" s="2"/>
      <c r="TAB237" s="2"/>
      <c r="TAC237" s="2"/>
      <c r="TAD237" s="2"/>
      <c r="TAE237" s="2"/>
      <c r="TAF237" s="2"/>
      <c r="TAG237" s="2"/>
      <c r="TAH237" s="2"/>
      <c r="TAI237" s="2"/>
      <c r="TAJ237" s="2"/>
      <c r="TAK237" s="2"/>
      <c r="TAL237" s="2"/>
      <c r="TAM237" s="2"/>
      <c r="TAN237" s="2"/>
      <c r="TAO237" s="2"/>
      <c r="TAP237" s="2"/>
      <c r="TAQ237" s="2"/>
      <c r="TAR237" s="2"/>
      <c r="TAS237" s="2"/>
      <c r="TAT237" s="2"/>
      <c r="TAU237" s="2"/>
      <c r="TAV237" s="2"/>
      <c r="TAW237" s="2"/>
      <c r="TAX237" s="2"/>
      <c r="TAY237" s="2"/>
      <c r="TAZ237" s="2"/>
      <c r="TBA237" s="2"/>
      <c r="TBB237" s="2"/>
      <c r="TBC237" s="2"/>
      <c r="TBD237" s="2"/>
      <c r="TBE237" s="2"/>
      <c r="TBF237" s="2"/>
      <c r="TBG237" s="2"/>
      <c r="TBH237" s="2"/>
      <c r="TBI237" s="2"/>
      <c r="TBJ237" s="2"/>
      <c r="TBK237" s="2"/>
      <c r="TBL237" s="2"/>
      <c r="TBM237" s="2"/>
      <c r="TBN237" s="2"/>
      <c r="TBO237" s="2"/>
      <c r="TBP237" s="2"/>
      <c r="TBQ237" s="2"/>
      <c r="TBR237" s="2"/>
      <c r="TBS237" s="2"/>
      <c r="TBT237" s="2"/>
      <c r="TBU237" s="2"/>
      <c r="TBV237" s="2"/>
      <c r="TBW237" s="2"/>
      <c r="TBX237" s="2"/>
      <c r="TBY237" s="2"/>
      <c r="TBZ237" s="2"/>
      <c r="TCA237" s="2"/>
      <c r="TCB237" s="2"/>
      <c r="TCC237" s="2"/>
      <c r="TCD237" s="2"/>
      <c r="TCE237" s="2"/>
      <c r="TCF237" s="2"/>
      <c r="TCG237" s="2"/>
      <c r="TCH237" s="2"/>
      <c r="TCI237" s="2"/>
      <c r="TCJ237" s="2"/>
      <c r="TCK237" s="2"/>
      <c r="TCL237" s="2"/>
      <c r="TCM237" s="2"/>
      <c r="TCN237" s="2"/>
      <c r="TCO237" s="2"/>
      <c r="TCP237" s="2"/>
      <c r="TCQ237" s="2"/>
      <c r="TCR237" s="2"/>
      <c r="TCS237" s="2"/>
      <c r="TCT237" s="2"/>
      <c r="TCU237" s="2"/>
      <c r="TCV237" s="2"/>
      <c r="TCW237" s="2"/>
      <c r="TCX237" s="2"/>
      <c r="TCY237" s="2"/>
      <c r="TCZ237" s="2"/>
      <c r="TDA237" s="2"/>
      <c r="TDB237" s="2"/>
      <c r="TDC237" s="2"/>
      <c r="TDD237" s="2"/>
      <c r="TDE237" s="2"/>
      <c r="TDF237" s="2"/>
      <c r="TDG237" s="2"/>
      <c r="TDH237" s="2"/>
      <c r="TDI237" s="2"/>
      <c r="TDJ237" s="2"/>
      <c r="TDK237" s="2"/>
      <c r="TDL237" s="2"/>
      <c r="TDM237" s="2"/>
      <c r="TDN237" s="2"/>
      <c r="TDO237" s="2"/>
      <c r="TDP237" s="2"/>
      <c r="TDQ237" s="2"/>
      <c r="TDR237" s="2"/>
      <c r="TDS237" s="2"/>
      <c r="TDT237" s="2"/>
      <c r="TDU237" s="2"/>
      <c r="TDV237" s="2"/>
      <c r="TDW237" s="2"/>
      <c r="TDX237" s="2"/>
      <c r="TDY237" s="2"/>
      <c r="TDZ237" s="2"/>
      <c r="TEA237" s="2"/>
      <c r="TEB237" s="2"/>
      <c r="TEC237" s="2"/>
      <c r="TED237" s="2"/>
      <c r="TEE237" s="2"/>
      <c r="TEF237" s="2"/>
      <c r="TEG237" s="2"/>
      <c r="TEH237" s="2"/>
      <c r="TEI237" s="2"/>
      <c r="TEJ237" s="2"/>
      <c r="TEK237" s="2"/>
      <c r="TEL237" s="2"/>
      <c r="TEM237" s="2"/>
      <c r="TEN237" s="2"/>
      <c r="TEO237" s="2"/>
      <c r="TEP237" s="2"/>
      <c r="TEQ237" s="2"/>
      <c r="TER237" s="2"/>
      <c r="TES237" s="2"/>
      <c r="TET237" s="2"/>
      <c r="TEU237" s="2"/>
      <c r="TEV237" s="2"/>
      <c r="TEW237" s="2"/>
      <c r="TEX237" s="2"/>
      <c r="TEY237" s="2"/>
      <c r="TEZ237" s="2"/>
      <c r="TFA237" s="2"/>
      <c r="TFB237" s="2"/>
      <c r="TFC237" s="2"/>
      <c r="TFD237" s="2"/>
      <c r="TFE237" s="2"/>
      <c r="TFF237" s="2"/>
      <c r="TFG237" s="2"/>
      <c r="TFH237" s="2"/>
      <c r="TFI237" s="2"/>
      <c r="TFJ237" s="2"/>
      <c r="TFK237" s="2"/>
      <c r="TFL237" s="2"/>
      <c r="TFM237" s="2"/>
      <c r="TFN237" s="2"/>
      <c r="TFO237" s="2"/>
      <c r="TFP237" s="2"/>
      <c r="TFQ237" s="2"/>
      <c r="TFR237" s="2"/>
      <c r="TFS237" s="2"/>
      <c r="TFT237" s="2"/>
      <c r="TFU237" s="2"/>
      <c r="TFV237" s="2"/>
      <c r="TFW237" s="2"/>
      <c r="TFX237" s="2"/>
      <c r="TFY237" s="2"/>
      <c r="TFZ237" s="2"/>
      <c r="TGA237" s="2"/>
      <c r="TGB237" s="2"/>
      <c r="TGC237" s="2"/>
      <c r="TGD237" s="2"/>
      <c r="TGE237" s="2"/>
      <c r="TGF237" s="2"/>
      <c r="TGG237" s="2"/>
      <c r="TGH237" s="2"/>
      <c r="TGI237" s="2"/>
      <c r="TGJ237" s="2"/>
      <c r="TGK237" s="2"/>
      <c r="TGL237" s="2"/>
      <c r="TGM237" s="2"/>
      <c r="TGN237" s="2"/>
      <c r="TGO237" s="2"/>
      <c r="TGP237" s="2"/>
      <c r="TGQ237" s="2"/>
      <c r="TGR237" s="2"/>
      <c r="TGS237" s="2"/>
      <c r="TGT237" s="2"/>
      <c r="TGU237" s="2"/>
      <c r="TGV237" s="2"/>
      <c r="TGW237" s="2"/>
      <c r="TGX237" s="2"/>
      <c r="TGY237" s="2"/>
      <c r="TGZ237" s="2"/>
      <c r="THA237" s="2"/>
      <c r="THB237" s="2"/>
      <c r="THC237" s="2"/>
      <c r="THD237" s="2"/>
      <c r="THE237" s="2"/>
      <c r="THF237" s="2"/>
      <c r="THG237" s="2"/>
      <c r="THH237" s="2"/>
      <c r="THI237" s="2"/>
      <c r="THJ237" s="2"/>
      <c r="THK237" s="2"/>
      <c r="THL237" s="2"/>
      <c r="THM237" s="2"/>
      <c r="THN237" s="2"/>
      <c r="THO237" s="2"/>
      <c r="THP237" s="2"/>
      <c r="THQ237" s="2"/>
      <c r="THR237" s="2"/>
      <c r="THS237" s="2"/>
      <c r="THT237" s="2"/>
      <c r="THU237" s="2"/>
      <c r="THV237" s="2"/>
      <c r="THW237" s="2"/>
      <c r="THX237" s="2"/>
      <c r="THY237" s="2"/>
      <c r="THZ237" s="2"/>
      <c r="TIA237" s="2"/>
      <c r="TIB237" s="2"/>
      <c r="TIC237" s="2"/>
      <c r="TID237" s="2"/>
      <c r="TIE237" s="2"/>
      <c r="TIF237" s="2"/>
      <c r="TIG237" s="2"/>
      <c r="TIH237" s="2"/>
      <c r="TII237" s="2"/>
      <c r="TIJ237" s="2"/>
      <c r="TIK237" s="2"/>
      <c r="TIL237" s="2"/>
      <c r="TIM237" s="2"/>
      <c r="TIN237" s="2"/>
      <c r="TIO237" s="2"/>
      <c r="TIP237" s="2"/>
      <c r="TIQ237" s="2"/>
      <c r="TIR237" s="2"/>
      <c r="TIS237" s="2"/>
      <c r="TIT237" s="2"/>
      <c r="TIU237" s="2"/>
      <c r="TIV237" s="2"/>
      <c r="TIW237" s="2"/>
      <c r="TIX237" s="2"/>
      <c r="TIY237" s="2"/>
      <c r="TIZ237" s="2"/>
      <c r="TJA237" s="2"/>
      <c r="TJB237" s="2"/>
      <c r="TJC237" s="2"/>
      <c r="TJD237" s="2"/>
      <c r="TJE237" s="2"/>
      <c r="TJF237" s="2"/>
      <c r="TJG237" s="2"/>
      <c r="TJH237" s="2"/>
      <c r="TJI237" s="2"/>
      <c r="TJJ237" s="2"/>
      <c r="TJK237" s="2"/>
      <c r="TJL237" s="2"/>
      <c r="TJM237" s="2"/>
      <c r="TJN237" s="2"/>
      <c r="TJO237" s="2"/>
      <c r="TJP237" s="2"/>
      <c r="TJQ237" s="2"/>
      <c r="TJR237" s="2"/>
      <c r="TJS237" s="2"/>
      <c r="TJT237" s="2"/>
      <c r="TJU237" s="2"/>
      <c r="TJV237" s="2"/>
      <c r="TJW237" s="2"/>
      <c r="TJX237" s="2"/>
      <c r="TJY237" s="2"/>
      <c r="TJZ237" s="2"/>
      <c r="TKA237" s="2"/>
      <c r="TKB237" s="2"/>
      <c r="TKC237" s="2"/>
      <c r="TKD237" s="2"/>
      <c r="TKE237" s="2"/>
      <c r="TKF237" s="2"/>
      <c r="TKG237" s="2"/>
      <c r="TKH237" s="2"/>
      <c r="TKI237" s="2"/>
      <c r="TKJ237" s="2"/>
      <c r="TKK237" s="2"/>
      <c r="TKL237" s="2"/>
      <c r="TKM237" s="2"/>
      <c r="TKN237" s="2"/>
      <c r="TKO237" s="2"/>
      <c r="TKP237" s="2"/>
      <c r="TKQ237" s="2"/>
      <c r="TKR237" s="2"/>
      <c r="TKS237" s="2"/>
      <c r="TKT237" s="2"/>
      <c r="TKU237" s="2"/>
      <c r="TKV237" s="2"/>
      <c r="TKW237" s="2"/>
      <c r="TKX237" s="2"/>
      <c r="TKY237" s="2"/>
      <c r="TKZ237" s="2"/>
      <c r="TLA237" s="2"/>
      <c r="TLB237" s="2"/>
      <c r="TLC237" s="2"/>
      <c r="TLD237" s="2"/>
      <c r="TLE237" s="2"/>
      <c r="TLF237" s="2"/>
      <c r="TLG237" s="2"/>
      <c r="TLH237" s="2"/>
      <c r="TLI237" s="2"/>
      <c r="TLJ237" s="2"/>
      <c r="TLK237" s="2"/>
      <c r="TLL237" s="2"/>
      <c r="TLM237" s="2"/>
      <c r="TLN237" s="2"/>
      <c r="TLO237" s="2"/>
      <c r="TLP237" s="2"/>
      <c r="TLQ237" s="2"/>
      <c r="TLR237" s="2"/>
      <c r="TLS237" s="2"/>
      <c r="TLT237" s="2"/>
      <c r="TLU237" s="2"/>
      <c r="TLV237" s="2"/>
      <c r="TLW237" s="2"/>
      <c r="TLX237" s="2"/>
      <c r="TLY237" s="2"/>
      <c r="TLZ237" s="2"/>
      <c r="TMA237" s="2"/>
      <c r="TMB237" s="2"/>
      <c r="TMC237" s="2"/>
      <c r="TMD237" s="2"/>
      <c r="TME237" s="2"/>
      <c r="TMF237" s="2"/>
      <c r="TMG237" s="2"/>
      <c r="TMH237" s="2"/>
      <c r="TMI237" s="2"/>
      <c r="TMJ237" s="2"/>
      <c r="TMK237" s="2"/>
      <c r="TML237" s="2"/>
      <c r="TMM237" s="2"/>
      <c r="TMN237" s="2"/>
      <c r="TMO237" s="2"/>
      <c r="TMP237" s="2"/>
      <c r="TMQ237" s="2"/>
      <c r="TMR237" s="2"/>
      <c r="TMS237" s="2"/>
      <c r="TMT237" s="2"/>
      <c r="TMU237" s="2"/>
      <c r="TMV237" s="2"/>
      <c r="TMW237" s="2"/>
      <c r="TMX237" s="2"/>
      <c r="TMY237" s="2"/>
      <c r="TMZ237" s="2"/>
      <c r="TNA237" s="2"/>
      <c r="TNB237" s="2"/>
      <c r="TNC237" s="2"/>
      <c r="TND237" s="2"/>
      <c r="TNE237" s="2"/>
      <c r="TNF237" s="2"/>
      <c r="TNG237" s="2"/>
      <c r="TNH237" s="2"/>
      <c r="TNI237" s="2"/>
      <c r="TNJ237" s="2"/>
      <c r="TNK237" s="2"/>
      <c r="TNL237" s="2"/>
      <c r="TNM237" s="2"/>
      <c r="TNN237" s="2"/>
      <c r="TNO237" s="2"/>
      <c r="TNP237" s="2"/>
      <c r="TNQ237" s="2"/>
      <c r="TNR237" s="2"/>
      <c r="TNS237" s="2"/>
      <c r="TNT237" s="2"/>
      <c r="TNU237" s="2"/>
      <c r="TNV237" s="2"/>
      <c r="TNW237" s="2"/>
      <c r="TNX237" s="2"/>
      <c r="TNY237" s="2"/>
      <c r="TNZ237" s="2"/>
      <c r="TOA237" s="2"/>
      <c r="TOB237" s="2"/>
      <c r="TOC237" s="2"/>
      <c r="TOD237" s="2"/>
      <c r="TOE237" s="2"/>
      <c r="TOF237" s="2"/>
      <c r="TOG237" s="2"/>
      <c r="TOH237" s="2"/>
      <c r="TOI237" s="2"/>
      <c r="TOJ237" s="2"/>
      <c r="TOK237" s="2"/>
      <c r="TOL237" s="2"/>
      <c r="TOM237" s="2"/>
      <c r="TON237" s="2"/>
      <c r="TOO237" s="2"/>
      <c r="TOP237" s="2"/>
      <c r="TOQ237" s="2"/>
      <c r="TOR237" s="2"/>
      <c r="TOS237" s="2"/>
      <c r="TOT237" s="2"/>
      <c r="TOU237" s="2"/>
      <c r="TOV237" s="2"/>
      <c r="TOW237" s="2"/>
      <c r="TOX237" s="2"/>
      <c r="TOY237" s="2"/>
      <c r="TOZ237" s="2"/>
      <c r="TPA237" s="2"/>
      <c r="TPB237" s="2"/>
      <c r="TPC237" s="2"/>
      <c r="TPD237" s="2"/>
      <c r="TPE237" s="2"/>
      <c r="TPF237" s="2"/>
      <c r="TPG237" s="2"/>
      <c r="TPH237" s="2"/>
      <c r="TPI237" s="2"/>
      <c r="TPJ237" s="2"/>
      <c r="TPK237" s="2"/>
      <c r="TPL237" s="2"/>
      <c r="TPM237" s="2"/>
      <c r="TPN237" s="2"/>
      <c r="TPO237" s="2"/>
      <c r="TPP237" s="2"/>
      <c r="TPQ237" s="2"/>
      <c r="TPR237" s="2"/>
      <c r="TPS237" s="2"/>
      <c r="TPT237" s="2"/>
      <c r="TPU237" s="2"/>
      <c r="TPV237" s="2"/>
      <c r="TPW237" s="2"/>
      <c r="TPX237" s="2"/>
      <c r="TPY237" s="2"/>
      <c r="TPZ237" s="2"/>
      <c r="TQA237" s="2"/>
      <c r="TQB237" s="2"/>
      <c r="TQC237" s="2"/>
      <c r="TQD237" s="2"/>
      <c r="TQE237" s="2"/>
      <c r="TQF237" s="2"/>
      <c r="TQG237" s="2"/>
      <c r="TQH237" s="2"/>
      <c r="TQI237" s="2"/>
      <c r="TQJ237" s="2"/>
      <c r="TQK237" s="2"/>
      <c r="TQL237" s="2"/>
      <c r="TQM237" s="2"/>
      <c r="TQN237" s="2"/>
      <c r="TQO237" s="2"/>
      <c r="TQP237" s="2"/>
      <c r="TQQ237" s="2"/>
      <c r="TQR237" s="2"/>
      <c r="TQS237" s="2"/>
      <c r="TQT237" s="2"/>
      <c r="TQU237" s="2"/>
      <c r="TQV237" s="2"/>
      <c r="TQW237" s="2"/>
      <c r="TQX237" s="2"/>
      <c r="TQY237" s="2"/>
      <c r="TQZ237" s="2"/>
      <c r="TRA237" s="2"/>
      <c r="TRB237" s="2"/>
      <c r="TRC237" s="2"/>
      <c r="TRD237" s="2"/>
      <c r="TRE237" s="2"/>
      <c r="TRF237" s="2"/>
      <c r="TRG237" s="2"/>
      <c r="TRH237" s="2"/>
      <c r="TRI237" s="2"/>
      <c r="TRJ237" s="2"/>
      <c r="TRK237" s="2"/>
      <c r="TRL237" s="2"/>
      <c r="TRM237" s="2"/>
      <c r="TRN237" s="2"/>
      <c r="TRO237" s="2"/>
      <c r="TRP237" s="2"/>
      <c r="TRQ237" s="2"/>
      <c r="TRR237" s="2"/>
      <c r="TRS237" s="2"/>
      <c r="TRT237" s="2"/>
      <c r="TRU237" s="2"/>
      <c r="TRV237" s="2"/>
      <c r="TRW237" s="2"/>
      <c r="TRX237" s="2"/>
      <c r="TRY237" s="2"/>
      <c r="TRZ237" s="2"/>
      <c r="TSA237" s="2"/>
      <c r="TSB237" s="2"/>
      <c r="TSC237" s="2"/>
      <c r="TSD237" s="2"/>
      <c r="TSE237" s="2"/>
      <c r="TSF237" s="2"/>
      <c r="TSG237" s="2"/>
      <c r="TSH237" s="2"/>
      <c r="TSI237" s="2"/>
      <c r="TSJ237" s="2"/>
      <c r="TSK237" s="2"/>
      <c r="TSL237" s="2"/>
      <c r="TSM237" s="2"/>
      <c r="TSN237" s="2"/>
      <c r="TSO237" s="2"/>
      <c r="TSP237" s="2"/>
      <c r="TSQ237" s="2"/>
      <c r="TSR237" s="2"/>
      <c r="TSS237" s="2"/>
      <c r="TST237" s="2"/>
      <c r="TSU237" s="2"/>
      <c r="TSV237" s="2"/>
      <c r="TSW237" s="2"/>
      <c r="TSX237" s="2"/>
      <c r="TSY237" s="2"/>
      <c r="TSZ237" s="2"/>
      <c r="TTA237" s="2"/>
      <c r="TTB237" s="2"/>
      <c r="TTC237" s="2"/>
      <c r="TTD237" s="2"/>
      <c r="TTE237" s="2"/>
      <c r="TTF237" s="2"/>
      <c r="TTG237" s="2"/>
      <c r="TTH237" s="2"/>
      <c r="TTI237" s="2"/>
      <c r="TTJ237" s="2"/>
      <c r="TTK237" s="2"/>
      <c r="TTL237" s="2"/>
      <c r="TTM237" s="2"/>
      <c r="TTN237" s="2"/>
      <c r="TTO237" s="2"/>
      <c r="TTP237" s="2"/>
      <c r="TTQ237" s="2"/>
      <c r="TTR237" s="2"/>
      <c r="TTS237" s="2"/>
      <c r="TTT237" s="2"/>
      <c r="TTU237" s="2"/>
      <c r="TTV237" s="2"/>
      <c r="TTW237" s="2"/>
      <c r="TTX237" s="2"/>
      <c r="TTY237" s="2"/>
      <c r="TTZ237" s="2"/>
      <c r="TUA237" s="2"/>
      <c r="TUB237" s="2"/>
      <c r="TUC237" s="2"/>
      <c r="TUD237" s="2"/>
      <c r="TUE237" s="2"/>
      <c r="TUF237" s="2"/>
      <c r="TUG237" s="2"/>
      <c r="TUH237" s="2"/>
      <c r="TUI237" s="2"/>
      <c r="TUJ237" s="2"/>
      <c r="TUK237" s="2"/>
      <c r="TUL237" s="2"/>
      <c r="TUM237" s="2"/>
      <c r="TUN237" s="2"/>
      <c r="TUO237" s="2"/>
      <c r="TUP237" s="2"/>
      <c r="TUQ237" s="2"/>
      <c r="TUR237" s="2"/>
      <c r="TUS237" s="2"/>
      <c r="TUT237" s="2"/>
      <c r="TUU237" s="2"/>
      <c r="TUV237" s="2"/>
      <c r="TUW237" s="2"/>
      <c r="TUX237" s="2"/>
      <c r="TUY237" s="2"/>
      <c r="TUZ237" s="2"/>
      <c r="TVA237" s="2"/>
      <c r="TVB237" s="2"/>
      <c r="TVC237" s="2"/>
      <c r="TVD237" s="2"/>
      <c r="TVE237" s="2"/>
      <c r="TVF237" s="2"/>
      <c r="TVG237" s="2"/>
      <c r="TVH237" s="2"/>
      <c r="TVI237" s="2"/>
      <c r="TVJ237" s="2"/>
      <c r="TVK237" s="2"/>
      <c r="TVL237" s="2"/>
      <c r="TVM237" s="2"/>
      <c r="TVN237" s="2"/>
      <c r="TVO237" s="2"/>
      <c r="TVP237" s="2"/>
      <c r="TVQ237" s="2"/>
      <c r="TVR237" s="2"/>
      <c r="TVS237" s="2"/>
      <c r="TVT237" s="2"/>
      <c r="TVU237" s="2"/>
      <c r="TVV237" s="2"/>
      <c r="TVW237" s="2"/>
      <c r="TVX237" s="2"/>
      <c r="TVY237" s="2"/>
      <c r="TVZ237" s="2"/>
      <c r="TWA237" s="2"/>
      <c r="TWB237" s="2"/>
      <c r="TWC237" s="2"/>
      <c r="TWD237" s="2"/>
      <c r="TWE237" s="2"/>
      <c r="TWF237" s="2"/>
      <c r="TWG237" s="2"/>
      <c r="TWH237" s="2"/>
      <c r="TWI237" s="2"/>
      <c r="TWJ237" s="2"/>
      <c r="TWK237" s="2"/>
      <c r="TWL237" s="2"/>
      <c r="TWM237" s="2"/>
      <c r="TWN237" s="2"/>
      <c r="TWO237" s="2"/>
      <c r="TWP237" s="2"/>
      <c r="TWQ237" s="2"/>
      <c r="TWR237" s="2"/>
      <c r="TWS237" s="2"/>
      <c r="TWT237" s="2"/>
      <c r="TWU237" s="2"/>
      <c r="TWV237" s="2"/>
      <c r="TWW237" s="2"/>
      <c r="TWX237" s="2"/>
      <c r="TWY237" s="2"/>
      <c r="TWZ237" s="2"/>
      <c r="TXA237" s="2"/>
      <c r="TXB237" s="2"/>
      <c r="TXC237" s="2"/>
      <c r="TXD237" s="2"/>
      <c r="TXE237" s="2"/>
      <c r="TXF237" s="2"/>
      <c r="TXG237" s="2"/>
      <c r="TXH237" s="2"/>
      <c r="TXI237" s="2"/>
      <c r="TXJ237" s="2"/>
      <c r="TXK237" s="2"/>
      <c r="TXL237" s="2"/>
      <c r="TXM237" s="2"/>
      <c r="TXN237" s="2"/>
      <c r="TXO237" s="2"/>
      <c r="TXP237" s="2"/>
      <c r="TXQ237" s="2"/>
      <c r="TXR237" s="2"/>
      <c r="TXS237" s="2"/>
      <c r="TXT237" s="2"/>
      <c r="TXU237" s="2"/>
      <c r="TXV237" s="2"/>
      <c r="TXW237" s="2"/>
      <c r="TXX237" s="2"/>
      <c r="TXY237" s="2"/>
      <c r="TXZ237" s="2"/>
      <c r="TYA237" s="2"/>
      <c r="TYB237" s="2"/>
      <c r="TYC237" s="2"/>
      <c r="TYD237" s="2"/>
      <c r="TYE237" s="2"/>
      <c r="TYF237" s="2"/>
      <c r="TYG237" s="2"/>
      <c r="TYH237" s="2"/>
      <c r="TYI237" s="2"/>
      <c r="TYJ237" s="2"/>
      <c r="TYK237" s="2"/>
      <c r="TYL237" s="2"/>
      <c r="TYM237" s="2"/>
      <c r="TYN237" s="2"/>
      <c r="TYO237" s="2"/>
      <c r="TYP237" s="2"/>
      <c r="TYQ237" s="2"/>
      <c r="TYR237" s="2"/>
      <c r="TYS237" s="2"/>
      <c r="TYT237" s="2"/>
      <c r="TYU237" s="2"/>
      <c r="TYV237" s="2"/>
      <c r="TYW237" s="2"/>
      <c r="TYX237" s="2"/>
      <c r="TYY237" s="2"/>
      <c r="TYZ237" s="2"/>
      <c r="TZA237" s="2"/>
      <c r="TZB237" s="2"/>
      <c r="TZC237" s="2"/>
      <c r="TZD237" s="2"/>
      <c r="TZE237" s="2"/>
      <c r="TZF237" s="2"/>
      <c r="TZG237" s="2"/>
      <c r="TZH237" s="2"/>
      <c r="TZI237" s="2"/>
      <c r="TZJ237" s="2"/>
      <c r="TZK237" s="2"/>
      <c r="TZL237" s="2"/>
      <c r="TZM237" s="2"/>
      <c r="TZN237" s="2"/>
      <c r="TZO237" s="2"/>
      <c r="TZP237" s="2"/>
      <c r="TZQ237" s="2"/>
      <c r="TZR237" s="2"/>
      <c r="TZS237" s="2"/>
      <c r="TZT237" s="2"/>
      <c r="TZU237" s="2"/>
      <c r="TZV237" s="2"/>
      <c r="TZW237" s="2"/>
      <c r="TZX237" s="2"/>
      <c r="TZY237" s="2"/>
      <c r="TZZ237" s="2"/>
      <c r="UAA237" s="2"/>
      <c r="UAB237" s="2"/>
      <c r="UAC237" s="2"/>
      <c r="UAD237" s="2"/>
      <c r="UAE237" s="2"/>
      <c r="UAF237" s="2"/>
      <c r="UAG237" s="2"/>
      <c r="UAH237" s="2"/>
      <c r="UAI237" s="2"/>
      <c r="UAJ237" s="2"/>
      <c r="UAK237" s="2"/>
      <c r="UAL237" s="2"/>
      <c r="UAM237" s="2"/>
      <c r="UAN237" s="2"/>
      <c r="UAO237" s="2"/>
      <c r="UAP237" s="2"/>
      <c r="UAQ237" s="2"/>
      <c r="UAR237" s="2"/>
      <c r="UAS237" s="2"/>
      <c r="UAT237" s="2"/>
      <c r="UAU237" s="2"/>
      <c r="UAV237" s="2"/>
      <c r="UAW237" s="2"/>
      <c r="UAX237" s="2"/>
      <c r="UAY237" s="2"/>
      <c r="UAZ237" s="2"/>
      <c r="UBA237" s="2"/>
      <c r="UBB237" s="2"/>
      <c r="UBC237" s="2"/>
      <c r="UBD237" s="2"/>
      <c r="UBE237" s="2"/>
      <c r="UBF237" s="2"/>
      <c r="UBG237" s="2"/>
      <c r="UBH237" s="2"/>
      <c r="UBI237" s="2"/>
      <c r="UBJ237" s="2"/>
      <c r="UBK237" s="2"/>
      <c r="UBL237" s="2"/>
      <c r="UBM237" s="2"/>
      <c r="UBN237" s="2"/>
      <c r="UBO237" s="2"/>
      <c r="UBP237" s="2"/>
      <c r="UBQ237" s="2"/>
      <c r="UBR237" s="2"/>
      <c r="UBS237" s="2"/>
      <c r="UBT237" s="2"/>
      <c r="UBU237" s="2"/>
      <c r="UBV237" s="2"/>
      <c r="UBW237" s="2"/>
      <c r="UBX237" s="2"/>
      <c r="UBY237" s="2"/>
      <c r="UBZ237" s="2"/>
      <c r="UCA237" s="2"/>
      <c r="UCB237" s="2"/>
      <c r="UCC237" s="2"/>
      <c r="UCD237" s="2"/>
      <c r="UCE237" s="2"/>
      <c r="UCF237" s="2"/>
      <c r="UCG237" s="2"/>
      <c r="UCH237" s="2"/>
      <c r="UCI237" s="2"/>
      <c r="UCJ237" s="2"/>
      <c r="UCK237" s="2"/>
      <c r="UCL237" s="2"/>
      <c r="UCM237" s="2"/>
      <c r="UCN237" s="2"/>
      <c r="UCO237" s="2"/>
      <c r="UCP237" s="2"/>
      <c r="UCQ237" s="2"/>
      <c r="UCR237" s="2"/>
      <c r="UCS237" s="2"/>
      <c r="UCT237" s="2"/>
      <c r="UCU237" s="2"/>
      <c r="UCV237" s="2"/>
      <c r="UCW237" s="2"/>
      <c r="UCX237" s="2"/>
      <c r="UCY237" s="2"/>
      <c r="UCZ237" s="2"/>
      <c r="UDA237" s="2"/>
      <c r="UDB237" s="2"/>
      <c r="UDC237" s="2"/>
      <c r="UDD237" s="2"/>
      <c r="UDE237" s="2"/>
      <c r="UDF237" s="2"/>
      <c r="UDG237" s="2"/>
      <c r="UDH237" s="2"/>
      <c r="UDI237" s="2"/>
      <c r="UDJ237" s="2"/>
      <c r="UDK237" s="2"/>
      <c r="UDL237" s="2"/>
      <c r="UDM237" s="2"/>
      <c r="UDN237" s="2"/>
      <c r="UDO237" s="2"/>
      <c r="UDP237" s="2"/>
      <c r="UDQ237" s="2"/>
      <c r="UDR237" s="2"/>
      <c r="UDS237" s="2"/>
      <c r="UDT237" s="2"/>
      <c r="UDU237" s="2"/>
      <c r="UDV237" s="2"/>
      <c r="UDW237" s="2"/>
      <c r="UDX237" s="2"/>
      <c r="UDY237" s="2"/>
      <c r="UDZ237" s="2"/>
      <c r="UEA237" s="2"/>
      <c r="UEB237" s="2"/>
      <c r="UEC237" s="2"/>
      <c r="UED237" s="2"/>
      <c r="UEE237" s="2"/>
      <c r="UEF237" s="2"/>
      <c r="UEG237" s="2"/>
      <c r="UEH237" s="2"/>
      <c r="UEI237" s="2"/>
      <c r="UEJ237" s="2"/>
      <c r="UEK237" s="2"/>
      <c r="UEL237" s="2"/>
      <c r="UEM237" s="2"/>
      <c r="UEN237" s="2"/>
      <c r="UEO237" s="2"/>
      <c r="UEP237" s="2"/>
      <c r="UEQ237" s="2"/>
      <c r="UER237" s="2"/>
      <c r="UES237" s="2"/>
      <c r="UET237" s="2"/>
      <c r="UEU237" s="2"/>
      <c r="UEV237" s="2"/>
      <c r="UEW237" s="2"/>
      <c r="UEX237" s="2"/>
      <c r="UEY237" s="2"/>
      <c r="UEZ237" s="2"/>
      <c r="UFA237" s="2"/>
      <c r="UFB237" s="2"/>
      <c r="UFC237" s="2"/>
      <c r="UFD237" s="2"/>
      <c r="UFE237" s="2"/>
      <c r="UFF237" s="2"/>
      <c r="UFG237" s="2"/>
      <c r="UFH237" s="2"/>
      <c r="UFI237" s="2"/>
      <c r="UFJ237" s="2"/>
      <c r="UFK237" s="2"/>
      <c r="UFL237" s="2"/>
      <c r="UFM237" s="2"/>
      <c r="UFN237" s="2"/>
      <c r="UFO237" s="2"/>
      <c r="UFP237" s="2"/>
      <c r="UFQ237" s="2"/>
      <c r="UFR237" s="2"/>
      <c r="UFS237" s="2"/>
      <c r="UFT237" s="2"/>
      <c r="UFU237" s="2"/>
      <c r="UFV237" s="2"/>
      <c r="UFW237" s="2"/>
      <c r="UFX237" s="2"/>
      <c r="UFY237" s="2"/>
      <c r="UFZ237" s="2"/>
      <c r="UGA237" s="2"/>
      <c r="UGB237" s="2"/>
      <c r="UGC237" s="2"/>
      <c r="UGD237" s="2"/>
      <c r="UGE237" s="2"/>
      <c r="UGF237" s="2"/>
      <c r="UGG237" s="2"/>
      <c r="UGH237" s="2"/>
      <c r="UGI237" s="2"/>
      <c r="UGJ237" s="2"/>
      <c r="UGK237" s="2"/>
      <c r="UGL237" s="2"/>
      <c r="UGM237" s="2"/>
      <c r="UGN237" s="2"/>
      <c r="UGO237" s="2"/>
      <c r="UGP237" s="2"/>
      <c r="UGQ237" s="2"/>
      <c r="UGR237" s="2"/>
      <c r="UGS237" s="2"/>
      <c r="UGT237" s="2"/>
      <c r="UGU237" s="2"/>
      <c r="UGV237" s="2"/>
      <c r="UGW237" s="2"/>
      <c r="UGX237" s="2"/>
      <c r="UGY237" s="2"/>
      <c r="UGZ237" s="2"/>
      <c r="UHA237" s="2"/>
      <c r="UHB237" s="2"/>
      <c r="UHC237" s="2"/>
      <c r="UHD237" s="2"/>
      <c r="UHE237" s="2"/>
      <c r="UHF237" s="2"/>
      <c r="UHG237" s="2"/>
      <c r="UHH237" s="2"/>
      <c r="UHI237" s="2"/>
      <c r="UHJ237" s="2"/>
      <c r="UHK237" s="2"/>
      <c r="UHL237" s="2"/>
      <c r="UHM237" s="2"/>
      <c r="UHN237" s="2"/>
      <c r="UHO237" s="2"/>
      <c r="UHP237" s="2"/>
      <c r="UHQ237" s="2"/>
      <c r="UHR237" s="2"/>
      <c r="UHS237" s="2"/>
      <c r="UHT237" s="2"/>
      <c r="UHU237" s="2"/>
      <c r="UHV237" s="2"/>
      <c r="UHW237" s="2"/>
      <c r="UHX237" s="2"/>
      <c r="UHY237" s="2"/>
      <c r="UHZ237" s="2"/>
      <c r="UIA237" s="2"/>
      <c r="UIB237" s="2"/>
      <c r="UIC237" s="2"/>
      <c r="UID237" s="2"/>
      <c r="UIE237" s="2"/>
      <c r="UIF237" s="2"/>
      <c r="UIG237" s="2"/>
      <c r="UIH237" s="2"/>
      <c r="UII237" s="2"/>
      <c r="UIJ237" s="2"/>
      <c r="UIK237" s="2"/>
      <c r="UIL237" s="2"/>
      <c r="UIM237" s="2"/>
      <c r="UIN237" s="2"/>
      <c r="UIO237" s="2"/>
      <c r="UIP237" s="2"/>
      <c r="UIQ237" s="2"/>
      <c r="UIR237" s="2"/>
      <c r="UIS237" s="2"/>
      <c r="UIT237" s="2"/>
      <c r="UIU237" s="2"/>
      <c r="UIV237" s="2"/>
      <c r="UIW237" s="2"/>
      <c r="UIX237" s="2"/>
      <c r="UIY237" s="2"/>
      <c r="UIZ237" s="2"/>
      <c r="UJA237" s="2"/>
      <c r="UJB237" s="2"/>
      <c r="UJC237" s="2"/>
      <c r="UJD237" s="2"/>
      <c r="UJE237" s="2"/>
      <c r="UJF237" s="2"/>
      <c r="UJG237" s="2"/>
      <c r="UJH237" s="2"/>
      <c r="UJI237" s="2"/>
      <c r="UJJ237" s="2"/>
      <c r="UJK237" s="2"/>
      <c r="UJL237" s="2"/>
      <c r="UJM237" s="2"/>
      <c r="UJN237" s="2"/>
      <c r="UJO237" s="2"/>
      <c r="UJP237" s="2"/>
      <c r="UJQ237" s="2"/>
      <c r="UJR237" s="2"/>
      <c r="UJS237" s="2"/>
      <c r="UJT237" s="2"/>
      <c r="UJU237" s="2"/>
      <c r="UJV237" s="2"/>
      <c r="UJW237" s="2"/>
      <c r="UJX237" s="2"/>
      <c r="UJY237" s="2"/>
      <c r="UJZ237" s="2"/>
      <c r="UKA237" s="2"/>
      <c r="UKB237" s="2"/>
      <c r="UKC237" s="2"/>
      <c r="UKD237" s="2"/>
      <c r="UKE237" s="2"/>
      <c r="UKF237" s="2"/>
      <c r="UKG237" s="2"/>
      <c r="UKH237" s="2"/>
      <c r="UKI237" s="2"/>
      <c r="UKJ237" s="2"/>
      <c r="UKK237" s="2"/>
      <c r="UKL237" s="2"/>
      <c r="UKM237" s="2"/>
      <c r="UKN237" s="2"/>
      <c r="UKO237" s="2"/>
      <c r="UKP237" s="2"/>
      <c r="UKQ237" s="2"/>
      <c r="UKR237" s="2"/>
      <c r="UKS237" s="2"/>
      <c r="UKT237" s="2"/>
      <c r="UKU237" s="2"/>
      <c r="UKV237" s="2"/>
      <c r="UKW237" s="2"/>
      <c r="UKX237" s="2"/>
      <c r="UKY237" s="2"/>
      <c r="UKZ237" s="2"/>
      <c r="ULA237" s="2"/>
      <c r="ULB237" s="2"/>
      <c r="ULC237" s="2"/>
      <c r="ULD237" s="2"/>
      <c r="ULE237" s="2"/>
      <c r="ULF237" s="2"/>
      <c r="ULG237" s="2"/>
      <c r="ULH237" s="2"/>
      <c r="ULI237" s="2"/>
      <c r="ULJ237" s="2"/>
      <c r="ULK237" s="2"/>
      <c r="ULL237" s="2"/>
      <c r="ULM237" s="2"/>
      <c r="ULN237" s="2"/>
      <c r="ULO237" s="2"/>
      <c r="ULP237" s="2"/>
      <c r="ULQ237" s="2"/>
      <c r="ULR237" s="2"/>
      <c r="ULS237" s="2"/>
      <c r="ULT237" s="2"/>
      <c r="ULU237" s="2"/>
      <c r="ULV237" s="2"/>
      <c r="ULW237" s="2"/>
      <c r="ULX237" s="2"/>
      <c r="ULY237" s="2"/>
      <c r="ULZ237" s="2"/>
      <c r="UMA237" s="2"/>
      <c r="UMB237" s="2"/>
      <c r="UMC237" s="2"/>
      <c r="UMD237" s="2"/>
      <c r="UME237" s="2"/>
      <c r="UMF237" s="2"/>
      <c r="UMG237" s="2"/>
      <c r="UMH237" s="2"/>
      <c r="UMI237" s="2"/>
      <c r="UMJ237" s="2"/>
      <c r="UMK237" s="2"/>
      <c r="UML237" s="2"/>
      <c r="UMM237" s="2"/>
      <c r="UMN237" s="2"/>
      <c r="UMO237" s="2"/>
      <c r="UMP237" s="2"/>
      <c r="UMQ237" s="2"/>
      <c r="UMR237" s="2"/>
      <c r="UMS237" s="2"/>
      <c r="UMT237" s="2"/>
      <c r="UMU237" s="2"/>
      <c r="UMV237" s="2"/>
      <c r="UMW237" s="2"/>
      <c r="UMX237" s="2"/>
      <c r="UMY237" s="2"/>
      <c r="UMZ237" s="2"/>
      <c r="UNA237" s="2"/>
      <c r="UNB237" s="2"/>
      <c r="UNC237" s="2"/>
      <c r="UND237" s="2"/>
      <c r="UNE237" s="2"/>
      <c r="UNF237" s="2"/>
      <c r="UNG237" s="2"/>
      <c r="UNH237" s="2"/>
      <c r="UNI237" s="2"/>
      <c r="UNJ237" s="2"/>
      <c r="UNK237" s="2"/>
      <c r="UNL237" s="2"/>
      <c r="UNM237" s="2"/>
      <c r="UNN237" s="2"/>
      <c r="UNO237" s="2"/>
      <c r="UNP237" s="2"/>
      <c r="UNQ237" s="2"/>
      <c r="UNR237" s="2"/>
      <c r="UNS237" s="2"/>
      <c r="UNT237" s="2"/>
      <c r="UNU237" s="2"/>
      <c r="UNV237" s="2"/>
      <c r="UNW237" s="2"/>
      <c r="UNX237" s="2"/>
      <c r="UNY237" s="2"/>
      <c r="UNZ237" s="2"/>
      <c r="UOA237" s="2"/>
      <c r="UOB237" s="2"/>
      <c r="UOC237" s="2"/>
      <c r="UOD237" s="2"/>
      <c r="UOE237" s="2"/>
      <c r="UOF237" s="2"/>
      <c r="UOG237" s="2"/>
      <c r="UOH237" s="2"/>
      <c r="UOI237" s="2"/>
      <c r="UOJ237" s="2"/>
      <c r="UOK237" s="2"/>
      <c r="UOL237" s="2"/>
      <c r="UOM237" s="2"/>
      <c r="UON237" s="2"/>
      <c r="UOO237" s="2"/>
      <c r="UOP237" s="2"/>
      <c r="UOQ237" s="2"/>
      <c r="UOR237" s="2"/>
      <c r="UOS237" s="2"/>
      <c r="UOT237" s="2"/>
      <c r="UOU237" s="2"/>
      <c r="UOV237" s="2"/>
      <c r="UOW237" s="2"/>
      <c r="UOX237" s="2"/>
      <c r="UOY237" s="2"/>
      <c r="UOZ237" s="2"/>
      <c r="UPA237" s="2"/>
      <c r="UPB237" s="2"/>
      <c r="UPC237" s="2"/>
      <c r="UPD237" s="2"/>
      <c r="UPE237" s="2"/>
      <c r="UPF237" s="2"/>
      <c r="UPG237" s="2"/>
      <c r="UPH237" s="2"/>
      <c r="UPI237" s="2"/>
      <c r="UPJ237" s="2"/>
      <c r="UPK237" s="2"/>
      <c r="UPL237" s="2"/>
      <c r="UPM237" s="2"/>
      <c r="UPN237" s="2"/>
      <c r="UPO237" s="2"/>
      <c r="UPP237" s="2"/>
      <c r="UPQ237" s="2"/>
      <c r="UPR237" s="2"/>
      <c r="UPS237" s="2"/>
      <c r="UPT237" s="2"/>
      <c r="UPU237" s="2"/>
      <c r="UPV237" s="2"/>
      <c r="UPW237" s="2"/>
      <c r="UPX237" s="2"/>
      <c r="UPY237" s="2"/>
      <c r="UPZ237" s="2"/>
      <c r="UQA237" s="2"/>
      <c r="UQB237" s="2"/>
      <c r="UQC237" s="2"/>
      <c r="UQD237" s="2"/>
      <c r="UQE237" s="2"/>
      <c r="UQF237" s="2"/>
      <c r="UQG237" s="2"/>
      <c r="UQH237" s="2"/>
      <c r="UQI237" s="2"/>
      <c r="UQJ237" s="2"/>
      <c r="UQK237" s="2"/>
      <c r="UQL237" s="2"/>
      <c r="UQM237" s="2"/>
      <c r="UQN237" s="2"/>
      <c r="UQO237" s="2"/>
      <c r="UQP237" s="2"/>
      <c r="UQQ237" s="2"/>
      <c r="UQR237" s="2"/>
      <c r="UQS237" s="2"/>
      <c r="UQT237" s="2"/>
      <c r="UQU237" s="2"/>
      <c r="UQV237" s="2"/>
      <c r="UQW237" s="2"/>
      <c r="UQX237" s="2"/>
      <c r="UQY237" s="2"/>
      <c r="UQZ237" s="2"/>
      <c r="URA237" s="2"/>
      <c r="URB237" s="2"/>
      <c r="URC237" s="2"/>
      <c r="URD237" s="2"/>
      <c r="URE237" s="2"/>
      <c r="URF237" s="2"/>
      <c r="URG237" s="2"/>
      <c r="URH237" s="2"/>
      <c r="URI237" s="2"/>
      <c r="URJ237" s="2"/>
      <c r="URK237" s="2"/>
      <c r="URL237" s="2"/>
      <c r="URM237" s="2"/>
      <c r="URN237" s="2"/>
      <c r="URO237" s="2"/>
      <c r="URP237" s="2"/>
      <c r="URQ237" s="2"/>
      <c r="URR237" s="2"/>
      <c r="URS237" s="2"/>
      <c r="URT237" s="2"/>
      <c r="URU237" s="2"/>
      <c r="URV237" s="2"/>
      <c r="URW237" s="2"/>
      <c r="URX237" s="2"/>
      <c r="URY237" s="2"/>
      <c r="URZ237" s="2"/>
      <c r="USA237" s="2"/>
      <c r="USB237" s="2"/>
      <c r="USC237" s="2"/>
      <c r="USD237" s="2"/>
      <c r="USE237" s="2"/>
      <c r="USF237" s="2"/>
      <c r="USG237" s="2"/>
      <c r="USH237" s="2"/>
      <c r="USI237" s="2"/>
      <c r="USJ237" s="2"/>
      <c r="USK237" s="2"/>
      <c r="USL237" s="2"/>
      <c r="USM237" s="2"/>
      <c r="USN237" s="2"/>
      <c r="USO237" s="2"/>
      <c r="USP237" s="2"/>
      <c r="USQ237" s="2"/>
      <c r="USR237" s="2"/>
      <c r="USS237" s="2"/>
      <c r="UST237" s="2"/>
      <c r="USU237" s="2"/>
      <c r="USV237" s="2"/>
      <c r="USW237" s="2"/>
      <c r="USX237" s="2"/>
      <c r="USY237" s="2"/>
      <c r="USZ237" s="2"/>
      <c r="UTA237" s="2"/>
      <c r="UTB237" s="2"/>
      <c r="UTC237" s="2"/>
      <c r="UTD237" s="2"/>
      <c r="UTE237" s="2"/>
      <c r="UTF237" s="2"/>
      <c r="UTG237" s="2"/>
      <c r="UTH237" s="2"/>
      <c r="UTI237" s="2"/>
      <c r="UTJ237" s="2"/>
      <c r="UTK237" s="2"/>
      <c r="UTL237" s="2"/>
      <c r="UTM237" s="2"/>
      <c r="UTN237" s="2"/>
      <c r="UTO237" s="2"/>
      <c r="UTP237" s="2"/>
      <c r="UTQ237" s="2"/>
      <c r="UTR237" s="2"/>
      <c r="UTS237" s="2"/>
      <c r="UTT237" s="2"/>
      <c r="UTU237" s="2"/>
      <c r="UTV237" s="2"/>
      <c r="UTW237" s="2"/>
      <c r="UTX237" s="2"/>
      <c r="UTY237" s="2"/>
      <c r="UTZ237" s="2"/>
      <c r="UUA237" s="2"/>
      <c r="UUB237" s="2"/>
      <c r="UUC237" s="2"/>
      <c r="UUD237" s="2"/>
      <c r="UUE237" s="2"/>
      <c r="UUF237" s="2"/>
      <c r="UUG237" s="2"/>
      <c r="UUH237" s="2"/>
      <c r="UUI237" s="2"/>
      <c r="UUJ237" s="2"/>
      <c r="UUK237" s="2"/>
      <c r="UUL237" s="2"/>
      <c r="UUM237" s="2"/>
      <c r="UUN237" s="2"/>
      <c r="UUO237" s="2"/>
      <c r="UUP237" s="2"/>
      <c r="UUQ237" s="2"/>
      <c r="UUR237" s="2"/>
      <c r="UUS237" s="2"/>
      <c r="UUT237" s="2"/>
      <c r="UUU237" s="2"/>
      <c r="UUV237" s="2"/>
      <c r="UUW237" s="2"/>
      <c r="UUX237" s="2"/>
      <c r="UUY237" s="2"/>
      <c r="UUZ237" s="2"/>
      <c r="UVA237" s="2"/>
      <c r="UVB237" s="2"/>
      <c r="UVC237" s="2"/>
      <c r="UVD237" s="2"/>
      <c r="UVE237" s="2"/>
      <c r="UVF237" s="2"/>
      <c r="UVG237" s="2"/>
      <c r="UVH237" s="2"/>
      <c r="UVI237" s="2"/>
      <c r="UVJ237" s="2"/>
      <c r="UVK237" s="2"/>
      <c r="UVL237" s="2"/>
      <c r="UVM237" s="2"/>
      <c r="UVN237" s="2"/>
      <c r="UVO237" s="2"/>
      <c r="UVP237" s="2"/>
      <c r="UVQ237" s="2"/>
      <c r="UVR237" s="2"/>
      <c r="UVS237" s="2"/>
      <c r="UVT237" s="2"/>
      <c r="UVU237" s="2"/>
      <c r="UVV237" s="2"/>
      <c r="UVW237" s="2"/>
      <c r="UVX237" s="2"/>
      <c r="UVY237" s="2"/>
      <c r="UVZ237" s="2"/>
      <c r="UWA237" s="2"/>
      <c r="UWB237" s="2"/>
      <c r="UWC237" s="2"/>
      <c r="UWD237" s="2"/>
      <c r="UWE237" s="2"/>
      <c r="UWF237" s="2"/>
      <c r="UWG237" s="2"/>
      <c r="UWH237" s="2"/>
      <c r="UWI237" s="2"/>
      <c r="UWJ237" s="2"/>
      <c r="UWK237" s="2"/>
      <c r="UWL237" s="2"/>
      <c r="UWM237" s="2"/>
      <c r="UWN237" s="2"/>
      <c r="UWO237" s="2"/>
      <c r="UWP237" s="2"/>
      <c r="UWQ237" s="2"/>
      <c r="UWR237" s="2"/>
      <c r="UWS237" s="2"/>
      <c r="UWT237" s="2"/>
      <c r="UWU237" s="2"/>
      <c r="UWV237" s="2"/>
      <c r="UWW237" s="2"/>
      <c r="UWX237" s="2"/>
      <c r="UWY237" s="2"/>
      <c r="UWZ237" s="2"/>
      <c r="UXA237" s="2"/>
      <c r="UXB237" s="2"/>
      <c r="UXC237" s="2"/>
      <c r="UXD237" s="2"/>
      <c r="UXE237" s="2"/>
      <c r="UXF237" s="2"/>
      <c r="UXG237" s="2"/>
      <c r="UXH237" s="2"/>
      <c r="UXI237" s="2"/>
      <c r="UXJ237" s="2"/>
      <c r="UXK237" s="2"/>
      <c r="UXL237" s="2"/>
      <c r="UXM237" s="2"/>
      <c r="UXN237" s="2"/>
      <c r="UXO237" s="2"/>
      <c r="UXP237" s="2"/>
      <c r="UXQ237" s="2"/>
      <c r="UXR237" s="2"/>
      <c r="UXS237" s="2"/>
      <c r="UXT237" s="2"/>
      <c r="UXU237" s="2"/>
      <c r="UXV237" s="2"/>
      <c r="UXW237" s="2"/>
      <c r="UXX237" s="2"/>
      <c r="UXY237" s="2"/>
      <c r="UXZ237" s="2"/>
      <c r="UYA237" s="2"/>
      <c r="UYB237" s="2"/>
      <c r="UYC237" s="2"/>
      <c r="UYD237" s="2"/>
      <c r="UYE237" s="2"/>
      <c r="UYF237" s="2"/>
      <c r="UYG237" s="2"/>
      <c r="UYH237" s="2"/>
      <c r="UYI237" s="2"/>
      <c r="UYJ237" s="2"/>
      <c r="UYK237" s="2"/>
      <c r="UYL237" s="2"/>
      <c r="UYM237" s="2"/>
      <c r="UYN237" s="2"/>
      <c r="UYO237" s="2"/>
      <c r="UYP237" s="2"/>
      <c r="UYQ237" s="2"/>
      <c r="UYR237" s="2"/>
      <c r="UYS237" s="2"/>
      <c r="UYT237" s="2"/>
      <c r="UYU237" s="2"/>
      <c r="UYV237" s="2"/>
      <c r="UYW237" s="2"/>
      <c r="UYX237" s="2"/>
      <c r="UYY237" s="2"/>
      <c r="UYZ237" s="2"/>
      <c r="UZA237" s="2"/>
      <c r="UZB237" s="2"/>
      <c r="UZC237" s="2"/>
      <c r="UZD237" s="2"/>
      <c r="UZE237" s="2"/>
      <c r="UZF237" s="2"/>
      <c r="UZG237" s="2"/>
      <c r="UZH237" s="2"/>
      <c r="UZI237" s="2"/>
      <c r="UZJ237" s="2"/>
      <c r="UZK237" s="2"/>
      <c r="UZL237" s="2"/>
      <c r="UZM237" s="2"/>
      <c r="UZN237" s="2"/>
      <c r="UZO237" s="2"/>
      <c r="UZP237" s="2"/>
      <c r="UZQ237" s="2"/>
      <c r="UZR237" s="2"/>
      <c r="UZS237" s="2"/>
      <c r="UZT237" s="2"/>
      <c r="UZU237" s="2"/>
      <c r="UZV237" s="2"/>
      <c r="UZW237" s="2"/>
      <c r="UZX237" s="2"/>
      <c r="UZY237" s="2"/>
      <c r="UZZ237" s="2"/>
      <c r="VAA237" s="2"/>
      <c r="VAB237" s="2"/>
      <c r="VAC237" s="2"/>
      <c r="VAD237" s="2"/>
      <c r="VAE237" s="2"/>
      <c r="VAF237" s="2"/>
      <c r="VAG237" s="2"/>
      <c r="VAH237" s="2"/>
      <c r="VAI237" s="2"/>
      <c r="VAJ237" s="2"/>
      <c r="VAK237" s="2"/>
      <c r="VAL237" s="2"/>
      <c r="VAM237" s="2"/>
      <c r="VAN237" s="2"/>
      <c r="VAO237" s="2"/>
      <c r="VAP237" s="2"/>
      <c r="VAQ237" s="2"/>
      <c r="VAR237" s="2"/>
      <c r="VAS237" s="2"/>
      <c r="VAT237" s="2"/>
      <c r="VAU237" s="2"/>
      <c r="VAV237" s="2"/>
      <c r="VAW237" s="2"/>
      <c r="VAX237" s="2"/>
      <c r="VAY237" s="2"/>
      <c r="VAZ237" s="2"/>
      <c r="VBA237" s="2"/>
      <c r="VBB237" s="2"/>
      <c r="VBC237" s="2"/>
      <c r="VBD237" s="2"/>
      <c r="VBE237" s="2"/>
      <c r="VBF237" s="2"/>
      <c r="VBG237" s="2"/>
      <c r="VBH237" s="2"/>
      <c r="VBI237" s="2"/>
      <c r="VBJ237" s="2"/>
      <c r="VBK237" s="2"/>
      <c r="VBL237" s="2"/>
      <c r="VBM237" s="2"/>
      <c r="VBN237" s="2"/>
      <c r="VBO237" s="2"/>
      <c r="VBP237" s="2"/>
      <c r="VBQ237" s="2"/>
      <c r="VBR237" s="2"/>
      <c r="VBS237" s="2"/>
      <c r="VBT237" s="2"/>
      <c r="VBU237" s="2"/>
      <c r="VBV237" s="2"/>
      <c r="VBW237" s="2"/>
      <c r="VBX237" s="2"/>
      <c r="VBY237" s="2"/>
      <c r="VBZ237" s="2"/>
      <c r="VCA237" s="2"/>
      <c r="VCB237" s="2"/>
      <c r="VCC237" s="2"/>
      <c r="VCD237" s="2"/>
      <c r="VCE237" s="2"/>
      <c r="VCF237" s="2"/>
      <c r="VCG237" s="2"/>
      <c r="VCH237" s="2"/>
      <c r="VCI237" s="2"/>
      <c r="VCJ237" s="2"/>
      <c r="VCK237" s="2"/>
      <c r="VCL237" s="2"/>
      <c r="VCM237" s="2"/>
      <c r="VCN237" s="2"/>
      <c r="VCO237" s="2"/>
      <c r="VCP237" s="2"/>
      <c r="VCQ237" s="2"/>
      <c r="VCR237" s="2"/>
      <c r="VCS237" s="2"/>
      <c r="VCT237" s="2"/>
      <c r="VCU237" s="2"/>
      <c r="VCV237" s="2"/>
      <c r="VCW237" s="2"/>
      <c r="VCX237" s="2"/>
      <c r="VCY237" s="2"/>
      <c r="VCZ237" s="2"/>
      <c r="VDA237" s="2"/>
      <c r="VDB237" s="2"/>
      <c r="VDC237" s="2"/>
      <c r="VDD237" s="2"/>
      <c r="VDE237" s="2"/>
      <c r="VDF237" s="2"/>
      <c r="VDG237" s="2"/>
      <c r="VDH237" s="2"/>
      <c r="VDI237" s="2"/>
      <c r="VDJ237" s="2"/>
      <c r="VDK237" s="2"/>
      <c r="VDL237" s="2"/>
      <c r="VDM237" s="2"/>
      <c r="VDN237" s="2"/>
      <c r="VDO237" s="2"/>
      <c r="VDP237" s="2"/>
      <c r="VDQ237" s="2"/>
      <c r="VDR237" s="2"/>
      <c r="VDS237" s="2"/>
      <c r="VDT237" s="2"/>
      <c r="VDU237" s="2"/>
      <c r="VDV237" s="2"/>
      <c r="VDW237" s="2"/>
      <c r="VDX237" s="2"/>
      <c r="VDY237" s="2"/>
      <c r="VDZ237" s="2"/>
      <c r="VEA237" s="2"/>
      <c r="VEB237" s="2"/>
      <c r="VEC237" s="2"/>
      <c r="VED237" s="2"/>
      <c r="VEE237" s="2"/>
      <c r="VEF237" s="2"/>
      <c r="VEG237" s="2"/>
      <c r="VEH237" s="2"/>
      <c r="VEI237" s="2"/>
      <c r="VEJ237" s="2"/>
      <c r="VEK237" s="2"/>
      <c r="VEL237" s="2"/>
      <c r="VEM237" s="2"/>
      <c r="VEN237" s="2"/>
      <c r="VEO237" s="2"/>
      <c r="VEP237" s="2"/>
      <c r="VEQ237" s="2"/>
      <c r="VER237" s="2"/>
      <c r="VES237" s="2"/>
      <c r="VET237" s="2"/>
      <c r="VEU237" s="2"/>
      <c r="VEV237" s="2"/>
      <c r="VEW237" s="2"/>
      <c r="VEX237" s="2"/>
      <c r="VEY237" s="2"/>
      <c r="VEZ237" s="2"/>
      <c r="VFA237" s="2"/>
      <c r="VFB237" s="2"/>
      <c r="VFC237" s="2"/>
      <c r="VFD237" s="2"/>
      <c r="VFE237" s="2"/>
      <c r="VFF237" s="2"/>
      <c r="VFG237" s="2"/>
      <c r="VFH237" s="2"/>
      <c r="VFI237" s="2"/>
      <c r="VFJ237" s="2"/>
      <c r="VFK237" s="2"/>
      <c r="VFL237" s="2"/>
      <c r="VFM237" s="2"/>
      <c r="VFN237" s="2"/>
      <c r="VFO237" s="2"/>
      <c r="VFP237" s="2"/>
      <c r="VFQ237" s="2"/>
      <c r="VFR237" s="2"/>
      <c r="VFS237" s="2"/>
      <c r="VFT237" s="2"/>
      <c r="VFU237" s="2"/>
      <c r="VFV237" s="2"/>
      <c r="VFW237" s="2"/>
      <c r="VFX237" s="2"/>
      <c r="VFY237" s="2"/>
      <c r="VFZ237" s="2"/>
      <c r="VGA237" s="2"/>
      <c r="VGB237" s="2"/>
      <c r="VGC237" s="2"/>
      <c r="VGD237" s="2"/>
      <c r="VGE237" s="2"/>
      <c r="VGF237" s="2"/>
      <c r="VGG237" s="2"/>
      <c r="VGH237" s="2"/>
      <c r="VGI237" s="2"/>
      <c r="VGJ237" s="2"/>
      <c r="VGK237" s="2"/>
      <c r="VGL237" s="2"/>
      <c r="VGM237" s="2"/>
      <c r="VGN237" s="2"/>
      <c r="VGO237" s="2"/>
      <c r="VGP237" s="2"/>
      <c r="VGQ237" s="2"/>
      <c r="VGR237" s="2"/>
      <c r="VGS237" s="2"/>
      <c r="VGT237" s="2"/>
      <c r="VGU237" s="2"/>
      <c r="VGV237" s="2"/>
      <c r="VGW237" s="2"/>
      <c r="VGX237" s="2"/>
      <c r="VGY237" s="2"/>
      <c r="VGZ237" s="2"/>
      <c r="VHA237" s="2"/>
      <c r="VHB237" s="2"/>
      <c r="VHC237" s="2"/>
      <c r="VHD237" s="2"/>
      <c r="VHE237" s="2"/>
      <c r="VHF237" s="2"/>
      <c r="VHG237" s="2"/>
      <c r="VHH237" s="2"/>
      <c r="VHI237" s="2"/>
      <c r="VHJ237" s="2"/>
      <c r="VHK237" s="2"/>
      <c r="VHL237" s="2"/>
      <c r="VHM237" s="2"/>
      <c r="VHN237" s="2"/>
      <c r="VHO237" s="2"/>
      <c r="VHP237" s="2"/>
      <c r="VHQ237" s="2"/>
      <c r="VHR237" s="2"/>
      <c r="VHS237" s="2"/>
      <c r="VHT237" s="2"/>
      <c r="VHU237" s="2"/>
      <c r="VHV237" s="2"/>
      <c r="VHW237" s="2"/>
      <c r="VHX237" s="2"/>
      <c r="VHY237" s="2"/>
      <c r="VHZ237" s="2"/>
      <c r="VIA237" s="2"/>
      <c r="VIB237" s="2"/>
      <c r="VIC237" s="2"/>
      <c r="VID237" s="2"/>
      <c r="VIE237" s="2"/>
      <c r="VIF237" s="2"/>
      <c r="VIG237" s="2"/>
      <c r="VIH237" s="2"/>
      <c r="VII237" s="2"/>
      <c r="VIJ237" s="2"/>
      <c r="VIK237" s="2"/>
      <c r="VIL237" s="2"/>
      <c r="VIM237" s="2"/>
      <c r="VIN237" s="2"/>
      <c r="VIO237" s="2"/>
      <c r="VIP237" s="2"/>
      <c r="VIQ237" s="2"/>
      <c r="VIR237" s="2"/>
      <c r="VIS237" s="2"/>
      <c r="VIT237" s="2"/>
      <c r="VIU237" s="2"/>
      <c r="VIV237" s="2"/>
      <c r="VIW237" s="2"/>
      <c r="VIX237" s="2"/>
      <c r="VIY237" s="2"/>
      <c r="VIZ237" s="2"/>
      <c r="VJA237" s="2"/>
      <c r="VJB237" s="2"/>
      <c r="VJC237" s="2"/>
      <c r="VJD237" s="2"/>
      <c r="VJE237" s="2"/>
      <c r="VJF237" s="2"/>
      <c r="VJG237" s="2"/>
      <c r="VJH237" s="2"/>
      <c r="VJI237" s="2"/>
      <c r="VJJ237" s="2"/>
      <c r="VJK237" s="2"/>
      <c r="VJL237" s="2"/>
      <c r="VJM237" s="2"/>
      <c r="VJN237" s="2"/>
      <c r="VJO237" s="2"/>
      <c r="VJP237" s="2"/>
      <c r="VJQ237" s="2"/>
      <c r="VJR237" s="2"/>
      <c r="VJS237" s="2"/>
      <c r="VJT237" s="2"/>
      <c r="VJU237" s="2"/>
      <c r="VJV237" s="2"/>
      <c r="VJW237" s="2"/>
      <c r="VJX237" s="2"/>
      <c r="VJY237" s="2"/>
      <c r="VJZ237" s="2"/>
      <c r="VKA237" s="2"/>
      <c r="VKB237" s="2"/>
      <c r="VKC237" s="2"/>
      <c r="VKD237" s="2"/>
      <c r="VKE237" s="2"/>
      <c r="VKF237" s="2"/>
      <c r="VKG237" s="2"/>
      <c r="VKH237" s="2"/>
      <c r="VKI237" s="2"/>
      <c r="VKJ237" s="2"/>
      <c r="VKK237" s="2"/>
      <c r="VKL237" s="2"/>
      <c r="VKM237" s="2"/>
      <c r="VKN237" s="2"/>
      <c r="VKO237" s="2"/>
      <c r="VKP237" s="2"/>
      <c r="VKQ237" s="2"/>
      <c r="VKR237" s="2"/>
      <c r="VKS237" s="2"/>
      <c r="VKT237" s="2"/>
      <c r="VKU237" s="2"/>
      <c r="VKV237" s="2"/>
      <c r="VKW237" s="2"/>
      <c r="VKX237" s="2"/>
      <c r="VKY237" s="2"/>
      <c r="VKZ237" s="2"/>
      <c r="VLA237" s="2"/>
      <c r="VLB237" s="2"/>
      <c r="VLC237" s="2"/>
      <c r="VLD237" s="2"/>
      <c r="VLE237" s="2"/>
      <c r="VLF237" s="2"/>
      <c r="VLG237" s="2"/>
      <c r="VLH237" s="2"/>
      <c r="VLI237" s="2"/>
      <c r="VLJ237" s="2"/>
      <c r="VLK237" s="2"/>
      <c r="VLL237" s="2"/>
      <c r="VLM237" s="2"/>
      <c r="VLN237" s="2"/>
      <c r="VLO237" s="2"/>
      <c r="VLP237" s="2"/>
      <c r="VLQ237" s="2"/>
      <c r="VLR237" s="2"/>
      <c r="VLS237" s="2"/>
      <c r="VLT237" s="2"/>
      <c r="VLU237" s="2"/>
      <c r="VLV237" s="2"/>
      <c r="VLW237" s="2"/>
      <c r="VLX237" s="2"/>
      <c r="VLY237" s="2"/>
      <c r="VLZ237" s="2"/>
      <c r="VMA237" s="2"/>
      <c r="VMB237" s="2"/>
      <c r="VMC237" s="2"/>
      <c r="VMD237" s="2"/>
      <c r="VME237" s="2"/>
      <c r="VMF237" s="2"/>
      <c r="VMG237" s="2"/>
      <c r="VMH237" s="2"/>
      <c r="VMI237" s="2"/>
      <c r="VMJ237" s="2"/>
      <c r="VMK237" s="2"/>
      <c r="VML237" s="2"/>
      <c r="VMM237" s="2"/>
      <c r="VMN237" s="2"/>
      <c r="VMO237" s="2"/>
      <c r="VMP237" s="2"/>
      <c r="VMQ237" s="2"/>
      <c r="VMR237" s="2"/>
      <c r="VMS237" s="2"/>
      <c r="VMT237" s="2"/>
      <c r="VMU237" s="2"/>
      <c r="VMV237" s="2"/>
      <c r="VMW237" s="2"/>
      <c r="VMX237" s="2"/>
      <c r="VMY237" s="2"/>
      <c r="VMZ237" s="2"/>
      <c r="VNA237" s="2"/>
      <c r="VNB237" s="2"/>
      <c r="VNC237" s="2"/>
      <c r="VND237" s="2"/>
      <c r="VNE237" s="2"/>
      <c r="VNF237" s="2"/>
      <c r="VNG237" s="2"/>
      <c r="VNH237" s="2"/>
      <c r="VNI237" s="2"/>
      <c r="VNJ237" s="2"/>
      <c r="VNK237" s="2"/>
      <c r="VNL237" s="2"/>
      <c r="VNM237" s="2"/>
      <c r="VNN237" s="2"/>
      <c r="VNO237" s="2"/>
      <c r="VNP237" s="2"/>
      <c r="VNQ237" s="2"/>
      <c r="VNR237" s="2"/>
      <c r="VNS237" s="2"/>
      <c r="VNT237" s="2"/>
      <c r="VNU237" s="2"/>
      <c r="VNV237" s="2"/>
      <c r="VNW237" s="2"/>
      <c r="VNX237" s="2"/>
      <c r="VNY237" s="2"/>
      <c r="VNZ237" s="2"/>
      <c r="VOA237" s="2"/>
      <c r="VOB237" s="2"/>
      <c r="VOC237" s="2"/>
      <c r="VOD237" s="2"/>
      <c r="VOE237" s="2"/>
      <c r="VOF237" s="2"/>
      <c r="VOG237" s="2"/>
      <c r="VOH237" s="2"/>
      <c r="VOI237" s="2"/>
      <c r="VOJ237" s="2"/>
      <c r="VOK237" s="2"/>
      <c r="VOL237" s="2"/>
      <c r="VOM237" s="2"/>
      <c r="VON237" s="2"/>
      <c r="VOO237" s="2"/>
      <c r="VOP237" s="2"/>
      <c r="VOQ237" s="2"/>
      <c r="VOR237" s="2"/>
      <c r="VOS237" s="2"/>
      <c r="VOT237" s="2"/>
      <c r="VOU237" s="2"/>
      <c r="VOV237" s="2"/>
      <c r="VOW237" s="2"/>
      <c r="VOX237" s="2"/>
      <c r="VOY237" s="2"/>
      <c r="VOZ237" s="2"/>
      <c r="VPA237" s="2"/>
      <c r="VPB237" s="2"/>
      <c r="VPC237" s="2"/>
      <c r="VPD237" s="2"/>
      <c r="VPE237" s="2"/>
      <c r="VPF237" s="2"/>
      <c r="VPG237" s="2"/>
      <c r="VPH237" s="2"/>
      <c r="VPI237" s="2"/>
      <c r="VPJ237" s="2"/>
      <c r="VPK237" s="2"/>
      <c r="VPL237" s="2"/>
      <c r="VPM237" s="2"/>
      <c r="VPN237" s="2"/>
      <c r="VPO237" s="2"/>
      <c r="VPP237" s="2"/>
      <c r="VPQ237" s="2"/>
      <c r="VPR237" s="2"/>
      <c r="VPS237" s="2"/>
      <c r="VPT237" s="2"/>
      <c r="VPU237" s="2"/>
      <c r="VPV237" s="2"/>
      <c r="VPW237" s="2"/>
      <c r="VPX237" s="2"/>
      <c r="VPY237" s="2"/>
      <c r="VPZ237" s="2"/>
      <c r="VQA237" s="2"/>
      <c r="VQB237" s="2"/>
      <c r="VQC237" s="2"/>
      <c r="VQD237" s="2"/>
      <c r="VQE237" s="2"/>
      <c r="VQF237" s="2"/>
      <c r="VQG237" s="2"/>
      <c r="VQH237" s="2"/>
      <c r="VQI237" s="2"/>
      <c r="VQJ237" s="2"/>
      <c r="VQK237" s="2"/>
      <c r="VQL237" s="2"/>
      <c r="VQM237" s="2"/>
      <c r="VQN237" s="2"/>
      <c r="VQO237" s="2"/>
      <c r="VQP237" s="2"/>
      <c r="VQQ237" s="2"/>
      <c r="VQR237" s="2"/>
      <c r="VQS237" s="2"/>
      <c r="VQT237" s="2"/>
      <c r="VQU237" s="2"/>
      <c r="VQV237" s="2"/>
      <c r="VQW237" s="2"/>
      <c r="VQX237" s="2"/>
      <c r="VQY237" s="2"/>
      <c r="VQZ237" s="2"/>
      <c r="VRA237" s="2"/>
      <c r="VRB237" s="2"/>
      <c r="VRC237" s="2"/>
      <c r="VRD237" s="2"/>
      <c r="VRE237" s="2"/>
      <c r="VRF237" s="2"/>
      <c r="VRG237" s="2"/>
      <c r="VRH237" s="2"/>
      <c r="VRI237" s="2"/>
      <c r="VRJ237" s="2"/>
      <c r="VRK237" s="2"/>
      <c r="VRL237" s="2"/>
      <c r="VRM237" s="2"/>
      <c r="VRN237" s="2"/>
      <c r="VRO237" s="2"/>
      <c r="VRP237" s="2"/>
      <c r="VRQ237" s="2"/>
      <c r="VRR237" s="2"/>
      <c r="VRS237" s="2"/>
      <c r="VRT237" s="2"/>
      <c r="VRU237" s="2"/>
      <c r="VRV237" s="2"/>
      <c r="VRW237" s="2"/>
      <c r="VRX237" s="2"/>
      <c r="VRY237" s="2"/>
      <c r="VRZ237" s="2"/>
      <c r="VSA237" s="2"/>
      <c r="VSB237" s="2"/>
      <c r="VSC237" s="2"/>
      <c r="VSD237" s="2"/>
      <c r="VSE237" s="2"/>
      <c r="VSF237" s="2"/>
      <c r="VSG237" s="2"/>
      <c r="VSH237" s="2"/>
      <c r="VSI237" s="2"/>
      <c r="VSJ237" s="2"/>
      <c r="VSK237" s="2"/>
      <c r="VSL237" s="2"/>
      <c r="VSM237" s="2"/>
      <c r="VSN237" s="2"/>
      <c r="VSO237" s="2"/>
      <c r="VSP237" s="2"/>
      <c r="VSQ237" s="2"/>
      <c r="VSR237" s="2"/>
      <c r="VSS237" s="2"/>
      <c r="VST237" s="2"/>
      <c r="VSU237" s="2"/>
      <c r="VSV237" s="2"/>
      <c r="VSW237" s="2"/>
      <c r="VSX237" s="2"/>
      <c r="VSY237" s="2"/>
      <c r="VSZ237" s="2"/>
      <c r="VTA237" s="2"/>
      <c r="VTB237" s="2"/>
      <c r="VTC237" s="2"/>
      <c r="VTD237" s="2"/>
      <c r="VTE237" s="2"/>
      <c r="VTF237" s="2"/>
      <c r="VTG237" s="2"/>
      <c r="VTH237" s="2"/>
      <c r="VTI237" s="2"/>
      <c r="VTJ237" s="2"/>
      <c r="VTK237" s="2"/>
      <c r="VTL237" s="2"/>
      <c r="VTM237" s="2"/>
      <c r="VTN237" s="2"/>
      <c r="VTO237" s="2"/>
      <c r="VTP237" s="2"/>
      <c r="VTQ237" s="2"/>
      <c r="VTR237" s="2"/>
      <c r="VTS237" s="2"/>
      <c r="VTT237" s="2"/>
      <c r="VTU237" s="2"/>
      <c r="VTV237" s="2"/>
      <c r="VTW237" s="2"/>
      <c r="VTX237" s="2"/>
      <c r="VTY237" s="2"/>
      <c r="VTZ237" s="2"/>
      <c r="VUA237" s="2"/>
      <c r="VUB237" s="2"/>
      <c r="VUC237" s="2"/>
      <c r="VUD237" s="2"/>
      <c r="VUE237" s="2"/>
      <c r="VUF237" s="2"/>
      <c r="VUG237" s="2"/>
      <c r="VUH237" s="2"/>
      <c r="VUI237" s="2"/>
      <c r="VUJ237" s="2"/>
      <c r="VUK237" s="2"/>
      <c r="VUL237" s="2"/>
      <c r="VUM237" s="2"/>
      <c r="VUN237" s="2"/>
      <c r="VUO237" s="2"/>
      <c r="VUP237" s="2"/>
      <c r="VUQ237" s="2"/>
      <c r="VUR237" s="2"/>
      <c r="VUS237" s="2"/>
      <c r="VUT237" s="2"/>
      <c r="VUU237" s="2"/>
      <c r="VUV237" s="2"/>
      <c r="VUW237" s="2"/>
      <c r="VUX237" s="2"/>
      <c r="VUY237" s="2"/>
      <c r="VUZ237" s="2"/>
      <c r="VVA237" s="2"/>
      <c r="VVB237" s="2"/>
      <c r="VVC237" s="2"/>
      <c r="VVD237" s="2"/>
      <c r="VVE237" s="2"/>
      <c r="VVF237" s="2"/>
      <c r="VVG237" s="2"/>
      <c r="VVH237" s="2"/>
      <c r="VVI237" s="2"/>
      <c r="VVJ237" s="2"/>
      <c r="VVK237" s="2"/>
      <c r="VVL237" s="2"/>
      <c r="VVM237" s="2"/>
      <c r="VVN237" s="2"/>
      <c r="VVO237" s="2"/>
      <c r="VVP237" s="2"/>
      <c r="VVQ237" s="2"/>
      <c r="VVR237" s="2"/>
      <c r="VVS237" s="2"/>
      <c r="VVT237" s="2"/>
      <c r="VVU237" s="2"/>
      <c r="VVV237" s="2"/>
      <c r="VVW237" s="2"/>
      <c r="VVX237" s="2"/>
      <c r="VVY237" s="2"/>
      <c r="VVZ237" s="2"/>
      <c r="VWA237" s="2"/>
      <c r="VWB237" s="2"/>
      <c r="VWC237" s="2"/>
      <c r="VWD237" s="2"/>
      <c r="VWE237" s="2"/>
      <c r="VWF237" s="2"/>
      <c r="VWG237" s="2"/>
      <c r="VWH237" s="2"/>
      <c r="VWI237" s="2"/>
      <c r="VWJ237" s="2"/>
      <c r="VWK237" s="2"/>
      <c r="VWL237" s="2"/>
      <c r="VWM237" s="2"/>
      <c r="VWN237" s="2"/>
      <c r="VWO237" s="2"/>
      <c r="VWP237" s="2"/>
      <c r="VWQ237" s="2"/>
      <c r="VWR237" s="2"/>
      <c r="VWS237" s="2"/>
      <c r="VWT237" s="2"/>
      <c r="VWU237" s="2"/>
      <c r="VWV237" s="2"/>
      <c r="VWW237" s="2"/>
      <c r="VWX237" s="2"/>
      <c r="VWY237" s="2"/>
      <c r="VWZ237" s="2"/>
      <c r="VXA237" s="2"/>
      <c r="VXB237" s="2"/>
      <c r="VXC237" s="2"/>
      <c r="VXD237" s="2"/>
      <c r="VXE237" s="2"/>
      <c r="VXF237" s="2"/>
      <c r="VXG237" s="2"/>
      <c r="VXH237" s="2"/>
      <c r="VXI237" s="2"/>
      <c r="VXJ237" s="2"/>
      <c r="VXK237" s="2"/>
      <c r="VXL237" s="2"/>
      <c r="VXM237" s="2"/>
      <c r="VXN237" s="2"/>
      <c r="VXO237" s="2"/>
      <c r="VXP237" s="2"/>
      <c r="VXQ237" s="2"/>
      <c r="VXR237" s="2"/>
      <c r="VXS237" s="2"/>
      <c r="VXT237" s="2"/>
      <c r="VXU237" s="2"/>
      <c r="VXV237" s="2"/>
      <c r="VXW237" s="2"/>
      <c r="VXX237" s="2"/>
      <c r="VXY237" s="2"/>
      <c r="VXZ237" s="2"/>
      <c r="VYA237" s="2"/>
      <c r="VYB237" s="2"/>
      <c r="VYC237" s="2"/>
      <c r="VYD237" s="2"/>
      <c r="VYE237" s="2"/>
      <c r="VYF237" s="2"/>
      <c r="VYG237" s="2"/>
      <c r="VYH237" s="2"/>
      <c r="VYI237" s="2"/>
      <c r="VYJ237" s="2"/>
      <c r="VYK237" s="2"/>
      <c r="VYL237" s="2"/>
      <c r="VYM237" s="2"/>
      <c r="VYN237" s="2"/>
      <c r="VYO237" s="2"/>
      <c r="VYP237" s="2"/>
      <c r="VYQ237" s="2"/>
      <c r="VYR237" s="2"/>
      <c r="VYS237" s="2"/>
      <c r="VYT237" s="2"/>
      <c r="VYU237" s="2"/>
      <c r="VYV237" s="2"/>
      <c r="VYW237" s="2"/>
      <c r="VYX237" s="2"/>
      <c r="VYY237" s="2"/>
      <c r="VYZ237" s="2"/>
      <c r="VZA237" s="2"/>
      <c r="VZB237" s="2"/>
      <c r="VZC237" s="2"/>
      <c r="VZD237" s="2"/>
      <c r="VZE237" s="2"/>
      <c r="VZF237" s="2"/>
      <c r="VZG237" s="2"/>
      <c r="VZH237" s="2"/>
      <c r="VZI237" s="2"/>
      <c r="VZJ237" s="2"/>
      <c r="VZK237" s="2"/>
      <c r="VZL237" s="2"/>
      <c r="VZM237" s="2"/>
      <c r="VZN237" s="2"/>
      <c r="VZO237" s="2"/>
      <c r="VZP237" s="2"/>
      <c r="VZQ237" s="2"/>
      <c r="VZR237" s="2"/>
      <c r="VZS237" s="2"/>
      <c r="VZT237" s="2"/>
      <c r="VZU237" s="2"/>
      <c r="VZV237" s="2"/>
      <c r="VZW237" s="2"/>
      <c r="VZX237" s="2"/>
      <c r="VZY237" s="2"/>
      <c r="VZZ237" s="2"/>
      <c r="WAA237" s="2"/>
      <c r="WAB237" s="2"/>
      <c r="WAC237" s="2"/>
      <c r="WAD237" s="2"/>
      <c r="WAE237" s="2"/>
      <c r="WAF237" s="2"/>
      <c r="WAG237" s="2"/>
      <c r="WAH237" s="2"/>
      <c r="WAI237" s="2"/>
      <c r="WAJ237" s="2"/>
      <c r="WAK237" s="2"/>
      <c r="WAL237" s="2"/>
      <c r="WAM237" s="2"/>
      <c r="WAN237" s="2"/>
      <c r="WAO237" s="2"/>
      <c r="WAP237" s="2"/>
      <c r="WAQ237" s="2"/>
      <c r="WAR237" s="2"/>
      <c r="WAS237" s="2"/>
      <c r="WAT237" s="2"/>
      <c r="WAU237" s="2"/>
      <c r="WAV237" s="2"/>
      <c r="WAW237" s="2"/>
      <c r="WAX237" s="2"/>
      <c r="WAY237" s="2"/>
      <c r="WAZ237" s="2"/>
      <c r="WBA237" s="2"/>
      <c r="WBB237" s="2"/>
      <c r="WBC237" s="2"/>
      <c r="WBD237" s="2"/>
      <c r="WBE237" s="2"/>
      <c r="WBF237" s="2"/>
      <c r="WBG237" s="2"/>
      <c r="WBH237" s="2"/>
      <c r="WBI237" s="2"/>
      <c r="WBJ237" s="2"/>
      <c r="WBK237" s="2"/>
      <c r="WBL237" s="2"/>
      <c r="WBM237" s="2"/>
      <c r="WBN237" s="2"/>
      <c r="WBO237" s="2"/>
      <c r="WBP237" s="2"/>
      <c r="WBQ237" s="2"/>
      <c r="WBR237" s="2"/>
      <c r="WBS237" s="2"/>
      <c r="WBT237" s="2"/>
      <c r="WBU237" s="2"/>
      <c r="WBV237" s="2"/>
      <c r="WBW237" s="2"/>
      <c r="WBX237" s="2"/>
      <c r="WBY237" s="2"/>
      <c r="WBZ237" s="2"/>
      <c r="WCA237" s="2"/>
      <c r="WCB237" s="2"/>
      <c r="WCC237" s="2"/>
      <c r="WCD237" s="2"/>
      <c r="WCE237" s="2"/>
      <c r="WCF237" s="2"/>
      <c r="WCG237" s="2"/>
      <c r="WCH237" s="2"/>
      <c r="WCI237" s="2"/>
      <c r="WCJ237" s="2"/>
      <c r="WCK237" s="2"/>
      <c r="WCL237" s="2"/>
      <c r="WCM237" s="2"/>
      <c r="WCN237" s="2"/>
      <c r="WCO237" s="2"/>
      <c r="WCP237" s="2"/>
      <c r="WCQ237" s="2"/>
      <c r="WCR237" s="2"/>
      <c r="WCS237" s="2"/>
      <c r="WCT237" s="2"/>
      <c r="WCU237" s="2"/>
      <c r="WCV237" s="2"/>
      <c r="WCW237" s="2"/>
      <c r="WCX237" s="2"/>
      <c r="WCY237" s="2"/>
      <c r="WCZ237" s="2"/>
      <c r="WDA237" s="2"/>
      <c r="WDB237" s="2"/>
      <c r="WDC237" s="2"/>
      <c r="WDD237" s="2"/>
      <c r="WDE237" s="2"/>
      <c r="WDF237" s="2"/>
      <c r="WDG237" s="2"/>
      <c r="WDH237" s="2"/>
      <c r="WDI237" s="2"/>
      <c r="WDJ237" s="2"/>
      <c r="WDK237" s="2"/>
      <c r="WDL237" s="2"/>
      <c r="WDM237" s="2"/>
      <c r="WDN237" s="2"/>
      <c r="WDO237" s="2"/>
      <c r="WDP237" s="2"/>
      <c r="WDQ237" s="2"/>
      <c r="WDR237" s="2"/>
      <c r="WDS237" s="2"/>
      <c r="WDT237" s="2"/>
      <c r="WDU237" s="2"/>
      <c r="WDV237" s="2"/>
      <c r="WDW237" s="2"/>
      <c r="WDX237" s="2"/>
      <c r="WDY237" s="2"/>
      <c r="WDZ237" s="2"/>
      <c r="WEA237" s="2"/>
      <c r="WEB237" s="2"/>
      <c r="WEC237" s="2"/>
      <c r="WED237" s="2"/>
      <c r="WEE237" s="2"/>
      <c r="WEF237" s="2"/>
      <c r="WEG237" s="2"/>
      <c r="WEH237" s="2"/>
      <c r="WEI237" s="2"/>
      <c r="WEJ237" s="2"/>
      <c r="WEK237" s="2"/>
      <c r="WEL237" s="2"/>
      <c r="WEM237" s="2"/>
      <c r="WEN237" s="2"/>
      <c r="WEO237" s="2"/>
      <c r="WEP237" s="2"/>
      <c r="WEQ237" s="2"/>
      <c r="WER237" s="2"/>
      <c r="WES237" s="2"/>
      <c r="WET237" s="2"/>
      <c r="WEU237" s="2"/>
      <c r="WEV237" s="2"/>
      <c r="WEW237" s="2"/>
      <c r="WEX237" s="2"/>
      <c r="WEY237" s="2"/>
      <c r="WEZ237" s="2"/>
      <c r="WFA237" s="2"/>
      <c r="WFB237" s="2"/>
      <c r="WFC237" s="2"/>
      <c r="WFD237" s="2"/>
      <c r="WFE237" s="2"/>
      <c r="WFF237" s="2"/>
      <c r="WFG237" s="2"/>
      <c r="WFH237" s="2"/>
      <c r="WFI237" s="2"/>
      <c r="WFJ237" s="2"/>
      <c r="WFK237" s="2"/>
      <c r="WFL237" s="2"/>
      <c r="WFM237" s="2"/>
      <c r="WFN237" s="2"/>
      <c r="WFO237" s="2"/>
      <c r="WFP237" s="2"/>
      <c r="WFQ237" s="2"/>
      <c r="WFR237" s="2"/>
      <c r="WFS237" s="2"/>
      <c r="WFT237" s="2"/>
      <c r="WFU237" s="2"/>
      <c r="WFV237" s="2"/>
      <c r="WFW237" s="2"/>
      <c r="WFX237" s="2"/>
      <c r="WFY237" s="2"/>
      <c r="WFZ237" s="2"/>
      <c r="WGA237" s="2"/>
      <c r="WGB237" s="2"/>
      <c r="WGC237" s="2"/>
      <c r="WGD237" s="2"/>
      <c r="WGE237" s="2"/>
      <c r="WGF237" s="2"/>
      <c r="WGG237" s="2"/>
      <c r="WGH237" s="2"/>
      <c r="WGI237" s="2"/>
      <c r="WGJ237" s="2"/>
      <c r="WGK237" s="2"/>
      <c r="WGL237" s="2"/>
      <c r="WGM237" s="2"/>
      <c r="WGN237" s="2"/>
      <c r="WGO237" s="2"/>
      <c r="WGP237" s="2"/>
      <c r="WGQ237" s="2"/>
      <c r="WGR237" s="2"/>
      <c r="WGS237" s="2"/>
      <c r="WGT237" s="2"/>
      <c r="WGU237" s="2"/>
      <c r="WGV237" s="2"/>
      <c r="WGW237" s="2"/>
      <c r="WGX237" s="2"/>
      <c r="WGY237" s="2"/>
      <c r="WGZ237" s="2"/>
      <c r="WHA237" s="2"/>
      <c r="WHB237" s="2"/>
      <c r="WHC237" s="2"/>
      <c r="WHD237" s="2"/>
      <c r="WHE237" s="2"/>
      <c r="WHF237" s="2"/>
      <c r="WHG237" s="2"/>
      <c r="WHH237" s="2"/>
      <c r="WHI237" s="2"/>
      <c r="WHJ237" s="2"/>
      <c r="WHK237" s="2"/>
      <c r="WHL237" s="2"/>
      <c r="WHM237" s="2"/>
      <c r="WHN237" s="2"/>
      <c r="WHO237" s="2"/>
      <c r="WHP237" s="2"/>
      <c r="WHQ237" s="2"/>
      <c r="WHR237" s="2"/>
      <c r="WHS237" s="2"/>
      <c r="WHT237" s="2"/>
      <c r="WHU237" s="2"/>
      <c r="WHV237" s="2"/>
      <c r="WHW237" s="2"/>
      <c r="WHX237" s="2"/>
      <c r="WHY237" s="2"/>
      <c r="WHZ237" s="2"/>
      <c r="WIA237" s="2"/>
      <c r="WIB237" s="2"/>
      <c r="WIC237" s="2"/>
      <c r="WID237" s="2"/>
      <c r="WIE237" s="2"/>
      <c r="WIF237" s="2"/>
      <c r="WIG237" s="2"/>
      <c r="WIH237" s="2"/>
      <c r="WII237" s="2"/>
      <c r="WIJ237" s="2"/>
      <c r="WIK237" s="2"/>
      <c r="WIL237" s="2"/>
      <c r="WIM237" s="2"/>
      <c r="WIN237" s="2"/>
      <c r="WIO237" s="2"/>
      <c r="WIP237" s="2"/>
      <c r="WIQ237" s="2"/>
      <c r="WIR237" s="2"/>
      <c r="WIS237" s="2"/>
      <c r="WIT237" s="2"/>
      <c r="WIU237" s="2"/>
      <c r="WIV237" s="2"/>
      <c r="WIW237" s="2"/>
      <c r="WIX237" s="2"/>
      <c r="WIY237" s="2"/>
      <c r="WIZ237" s="2"/>
      <c r="WJA237" s="2"/>
      <c r="WJB237" s="2"/>
      <c r="WJC237" s="2"/>
      <c r="WJD237" s="2"/>
      <c r="WJE237" s="2"/>
      <c r="WJF237" s="2"/>
      <c r="WJG237" s="2"/>
      <c r="WJH237" s="2"/>
      <c r="WJI237" s="2"/>
      <c r="WJJ237" s="2"/>
      <c r="WJK237" s="2"/>
      <c r="WJL237" s="2"/>
      <c r="WJM237" s="2"/>
      <c r="WJN237" s="2"/>
      <c r="WJO237" s="2"/>
      <c r="WJP237" s="2"/>
      <c r="WJQ237" s="2"/>
      <c r="WJR237" s="2"/>
      <c r="WJS237" s="2"/>
      <c r="WJT237" s="2"/>
      <c r="WJU237" s="2"/>
      <c r="WJV237" s="2"/>
      <c r="WJW237" s="2"/>
      <c r="WJX237" s="2"/>
      <c r="WJY237" s="2"/>
      <c r="WJZ237" s="2"/>
      <c r="WKA237" s="2"/>
      <c r="WKB237" s="2"/>
      <c r="WKC237" s="2"/>
      <c r="WKD237" s="2"/>
      <c r="WKE237" s="2"/>
      <c r="WKF237" s="2"/>
      <c r="WKG237" s="2"/>
      <c r="WKH237" s="2"/>
      <c r="WKI237" s="2"/>
      <c r="WKJ237" s="2"/>
      <c r="WKK237" s="2"/>
      <c r="WKL237" s="2"/>
      <c r="WKM237" s="2"/>
      <c r="WKN237" s="2"/>
      <c r="WKO237" s="2"/>
      <c r="WKP237" s="2"/>
      <c r="WKQ237" s="2"/>
      <c r="WKR237" s="2"/>
      <c r="WKS237" s="2"/>
      <c r="WKT237" s="2"/>
      <c r="WKU237" s="2"/>
      <c r="WKV237" s="2"/>
      <c r="WKW237" s="2"/>
      <c r="WKX237" s="2"/>
      <c r="WKY237" s="2"/>
      <c r="WKZ237" s="2"/>
      <c r="WLA237" s="2"/>
      <c r="WLB237" s="2"/>
      <c r="WLC237" s="2"/>
      <c r="WLD237" s="2"/>
      <c r="WLE237" s="2"/>
      <c r="WLF237" s="2"/>
      <c r="WLG237" s="2"/>
      <c r="WLH237" s="2"/>
      <c r="WLI237" s="2"/>
      <c r="WLJ237" s="2"/>
      <c r="WLK237" s="2"/>
      <c r="WLL237" s="2"/>
      <c r="WLM237" s="2"/>
      <c r="WLN237" s="2"/>
      <c r="WLO237" s="2"/>
      <c r="WLP237" s="2"/>
      <c r="WLQ237" s="2"/>
      <c r="WLR237" s="2"/>
      <c r="WLS237" s="2"/>
      <c r="WLT237" s="2"/>
      <c r="WLU237" s="2"/>
      <c r="WLV237" s="2"/>
      <c r="WLW237" s="2"/>
      <c r="WLX237" s="2"/>
      <c r="WLY237" s="2"/>
      <c r="WLZ237" s="2"/>
      <c r="WMA237" s="2"/>
      <c r="WMB237" s="2"/>
      <c r="WMC237" s="2"/>
      <c r="WMD237" s="2"/>
      <c r="WME237" s="2"/>
      <c r="WMF237" s="2"/>
      <c r="WMG237" s="2"/>
      <c r="WMH237" s="2"/>
      <c r="WMI237" s="2"/>
      <c r="WMJ237" s="2"/>
      <c r="WMK237" s="2"/>
      <c r="WML237" s="2"/>
      <c r="WMM237" s="2"/>
      <c r="WMN237" s="2"/>
      <c r="WMO237" s="2"/>
      <c r="WMP237" s="2"/>
      <c r="WMQ237" s="2"/>
      <c r="WMR237" s="2"/>
      <c r="WMS237" s="2"/>
      <c r="WMT237" s="2"/>
      <c r="WMU237" s="2"/>
      <c r="WMV237" s="2"/>
      <c r="WMW237" s="2"/>
      <c r="WMX237" s="2"/>
      <c r="WMY237" s="2"/>
      <c r="WMZ237" s="2"/>
      <c r="WNA237" s="2"/>
      <c r="WNB237" s="2"/>
      <c r="WNC237" s="2"/>
      <c r="WND237" s="2"/>
      <c r="WNE237" s="2"/>
      <c r="WNF237" s="2"/>
      <c r="WNG237" s="2"/>
      <c r="WNH237" s="2"/>
      <c r="WNI237" s="2"/>
      <c r="WNJ237" s="2"/>
      <c r="WNK237" s="2"/>
      <c r="WNL237" s="2"/>
      <c r="WNM237" s="2"/>
      <c r="WNN237" s="2"/>
      <c r="WNO237" s="2"/>
      <c r="WNP237" s="2"/>
      <c r="WNQ237" s="2"/>
      <c r="WNR237" s="2"/>
      <c r="WNS237" s="2"/>
      <c r="WNT237" s="2"/>
      <c r="WNU237" s="2"/>
      <c r="WNV237" s="2"/>
      <c r="WNW237" s="2"/>
      <c r="WNX237" s="2"/>
      <c r="WNY237" s="2"/>
      <c r="WNZ237" s="2"/>
      <c r="WOA237" s="2"/>
      <c r="WOB237" s="2"/>
      <c r="WOC237" s="2"/>
      <c r="WOD237" s="2"/>
      <c r="WOE237" s="2"/>
      <c r="WOF237" s="2"/>
      <c r="WOG237" s="2"/>
      <c r="WOH237" s="2"/>
      <c r="WOI237" s="2"/>
      <c r="WOJ237" s="2"/>
      <c r="WOK237" s="2"/>
      <c r="WOL237" s="2"/>
      <c r="WOM237" s="2"/>
      <c r="WON237" s="2"/>
      <c r="WOO237" s="2"/>
      <c r="WOP237" s="2"/>
      <c r="WOQ237" s="2"/>
      <c r="WOR237" s="2"/>
      <c r="WOS237" s="2"/>
      <c r="WOT237" s="2"/>
      <c r="WOU237" s="2"/>
      <c r="WOV237" s="2"/>
      <c r="WOW237" s="2"/>
      <c r="WOX237" s="2"/>
      <c r="WOY237" s="2"/>
      <c r="WOZ237" s="2"/>
      <c r="WPA237" s="2"/>
      <c r="WPB237" s="2"/>
      <c r="WPC237" s="2"/>
      <c r="WPD237" s="2"/>
      <c r="WPE237" s="2"/>
      <c r="WPF237" s="2"/>
      <c r="WPG237" s="2"/>
      <c r="WPH237" s="2"/>
      <c r="WPI237" s="2"/>
      <c r="WPJ237" s="2"/>
      <c r="WPK237" s="2"/>
      <c r="WPL237" s="2"/>
      <c r="WPM237" s="2"/>
      <c r="WPN237" s="2"/>
      <c r="WPO237" s="2"/>
      <c r="WPP237" s="2"/>
      <c r="WPQ237" s="2"/>
      <c r="WPR237" s="2"/>
      <c r="WPS237" s="2"/>
      <c r="WPT237" s="2"/>
      <c r="WPU237" s="2"/>
      <c r="WPV237" s="2"/>
      <c r="WPW237" s="2"/>
      <c r="WPX237" s="2"/>
      <c r="WPY237" s="2"/>
      <c r="WPZ237" s="2"/>
      <c r="WQA237" s="2"/>
      <c r="WQB237" s="2"/>
      <c r="WQC237" s="2"/>
      <c r="WQD237" s="2"/>
      <c r="WQE237" s="2"/>
      <c r="WQF237" s="2"/>
      <c r="WQG237" s="2"/>
      <c r="WQH237" s="2"/>
      <c r="WQI237" s="2"/>
      <c r="WQJ237" s="2"/>
      <c r="WQK237" s="2"/>
      <c r="WQL237" s="2"/>
      <c r="WQM237" s="2"/>
      <c r="WQN237" s="2"/>
      <c r="WQO237" s="2"/>
      <c r="WQP237" s="2"/>
      <c r="WQQ237" s="2"/>
      <c r="WQR237" s="2"/>
      <c r="WQS237" s="2"/>
      <c r="WQT237" s="2"/>
      <c r="WQU237" s="2"/>
      <c r="WQV237" s="2"/>
      <c r="WQW237" s="2"/>
      <c r="WQX237" s="2"/>
      <c r="WQY237" s="2"/>
      <c r="WQZ237" s="2"/>
      <c r="WRA237" s="2"/>
      <c r="WRB237" s="2"/>
      <c r="WRC237" s="2"/>
      <c r="WRD237" s="2"/>
      <c r="WRE237" s="2"/>
      <c r="WRF237" s="2"/>
      <c r="WRG237" s="2"/>
      <c r="WRH237" s="2"/>
      <c r="WRI237" s="2"/>
      <c r="WRJ237" s="2"/>
      <c r="WRK237" s="2"/>
      <c r="WRL237" s="2"/>
      <c r="WRM237" s="2"/>
      <c r="WRN237" s="2"/>
      <c r="WRO237" s="2"/>
      <c r="WRP237" s="2"/>
      <c r="WRQ237" s="2"/>
      <c r="WRR237" s="2"/>
      <c r="WRS237" s="2"/>
      <c r="WRT237" s="2"/>
      <c r="WRU237" s="2"/>
      <c r="WRV237" s="2"/>
      <c r="WRW237" s="2"/>
      <c r="WRX237" s="2"/>
      <c r="WRY237" s="2"/>
      <c r="WRZ237" s="2"/>
      <c r="WSA237" s="2"/>
      <c r="WSB237" s="2"/>
      <c r="WSC237" s="2"/>
      <c r="WSD237" s="2"/>
      <c r="WSE237" s="2"/>
      <c r="WSF237" s="2"/>
      <c r="WSG237" s="2"/>
      <c r="WSH237" s="2"/>
      <c r="WSI237" s="2"/>
      <c r="WSJ237" s="2"/>
      <c r="WSK237" s="2"/>
      <c r="WSL237" s="2"/>
      <c r="WSM237" s="2"/>
      <c r="WSN237" s="2"/>
      <c r="WSO237" s="2"/>
      <c r="WSP237" s="2"/>
      <c r="WSQ237" s="2"/>
      <c r="WSR237" s="2"/>
      <c r="WSS237" s="2"/>
      <c r="WST237" s="2"/>
      <c r="WSU237" s="2"/>
      <c r="WSV237" s="2"/>
      <c r="WSW237" s="2"/>
      <c r="WSX237" s="2"/>
      <c r="WSY237" s="2"/>
      <c r="WSZ237" s="2"/>
      <c r="WTA237" s="2"/>
      <c r="WTB237" s="2"/>
      <c r="WTC237" s="2"/>
      <c r="WTD237" s="2"/>
      <c r="WTE237" s="2"/>
      <c r="WTF237" s="2"/>
      <c r="WTG237" s="2"/>
      <c r="WTH237" s="2"/>
      <c r="WTI237" s="2"/>
      <c r="WTJ237" s="2"/>
      <c r="WTK237" s="2"/>
      <c r="WTL237" s="2"/>
      <c r="WTM237" s="2"/>
      <c r="WTN237" s="2"/>
      <c r="WTO237" s="2"/>
      <c r="WTP237" s="2"/>
      <c r="WTQ237" s="2"/>
      <c r="WTR237" s="2"/>
      <c r="WTS237" s="2"/>
      <c r="WTT237" s="2"/>
      <c r="WTU237" s="2"/>
      <c r="WTV237" s="2"/>
      <c r="WTW237" s="2"/>
      <c r="WTX237" s="2"/>
      <c r="WTY237" s="2"/>
      <c r="WTZ237" s="2"/>
      <c r="WUA237" s="2"/>
      <c r="WUB237" s="2"/>
      <c r="WUC237" s="2"/>
      <c r="WUD237" s="2"/>
      <c r="WUE237" s="2"/>
      <c r="WUF237" s="2"/>
      <c r="WUG237" s="2"/>
      <c r="WUH237" s="2"/>
      <c r="WUI237" s="2"/>
      <c r="WUJ237" s="2"/>
      <c r="WUK237" s="2"/>
      <c r="WUL237" s="2"/>
      <c r="WUM237" s="2"/>
      <c r="WUN237" s="2"/>
      <c r="WUO237" s="2"/>
      <c r="WUP237" s="2"/>
      <c r="WUQ237" s="2"/>
      <c r="WUR237" s="2"/>
      <c r="WUS237" s="2"/>
      <c r="WUT237" s="2"/>
      <c r="WUU237" s="2"/>
      <c r="WUV237" s="2"/>
      <c r="WUW237" s="2"/>
      <c r="WUX237" s="2"/>
      <c r="WUY237" s="2"/>
      <c r="WUZ237" s="2"/>
      <c r="WVA237" s="2"/>
      <c r="WVB237" s="2"/>
      <c r="WVC237" s="2"/>
      <c r="WVD237" s="2"/>
      <c r="WVE237" s="2"/>
      <c r="WVF237" s="2"/>
      <c r="WVG237" s="2"/>
      <c r="WVH237" s="2"/>
      <c r="WVI237" s="2"/>
      <c r="WVJ237" s="2"/>
      <c r="WVK237" s="2"/>
      <c r="WVL237" s="2"/>
      <c r="WVM237" s="2"/>
      <c r="WVN237" s="2"/>
      <c r="WVO237" s="2"/>
      <c r="WVP237" s="2"/>
      <c r="WVQ237" s="2"/>
      <c r="WVR237" s="2"/>
      <c r="WVS237" s="2"/>
      <c r="WVT237" s="2"/>
      <c r="WVU237" s="2"/>
      <c r="WVV237" s="2"/>
      <c r="WVW237" s="2"/>
      <c r="WVX237" s="2"/>
      <c r="WVY237" s="2"/>
      <c r="WVZ237" s="2"/>
      <c r="WWA237" s="2"/>
      <c r="WWB237" s="2"/>
      <c r="WWC237" s="2"/>
      <c r="WWD237" s="2"/>
      <c r="WWE237" s="2"/>
      <c r="WWF237" s="2"/>
      <c r="WWG237" s="2"/>
      <c r="WWH237" s="2"/>
      <c r="WWI237" s="2"/>
      <c r="WWJ237" s="2"/>
      <c r="WWK237" s="2"/>
      <c r="WWL237" s="2"/>
      <c r="WWM237" s="2"/>
      <c r="WWN237" s="2"/>
      <c r="WWO237" s="2"/>
      <c r="WWP237" s="2"/>
      <c r="WWQ237" s="2"/>
      <c r="WWR237" s="2"/>
      <c r="WWS237" s="2"/>
      <c r="WWT237" s="2"/>
      <c r="WWU237" s="2"/>
      <c r="WWV237" s="2"/>
      <c r="WWW237" s="2"/>
      <c r="WWX237" s="2"/>
      <c r="WWY237" s="2"/>
      <c r="WWZ237" s="2"/>
      <c r="WXA237" s="2"/>
      <c r="WXB237" s="2"/>
      <c r="WXC237" s="2"/>
      <c r="WXD237" s="2"/>
      <c r="WXE237" s="2"/>
      <c r="WXF237" s="2"/>
      <c r="WXG237" s="2"/>
      <c r="WXH237" s="2"/>
      <c r="WXI237" s="2"/>
      <c r="WXJ237" s="2"/>
      <c r="WXK237" s="2"/>
      <c r="WXL237" s="2"/>
      <c r="WXM237" s="2"/>
      <c r="WXN237" s="2"/>
      <c r="WXO237" s="2"/>
      <c r="WXP237" s="2"/>
      <c r="WXQ237" s="2"/>
      <c r="WXR237" s="2"/>
      <c r="WXS237" s="2"/>
      <c r="WXT237" s="2"/>
      <c r="WXU237" s="2"/>
      <c r="WXV237" s="2"/>
      <c r="WXW237" s="2"/>
      <c r="WXX237" s="2"/>
      <c r="WXY237" s="2"/>
      <c r="WXZ237" s="2"/>
      <c r="WYA237" s="2"/>
      <c r="WYB237" s="2"/>
      <c r="WYC237" s="2"/>
      <c r="WYD237" s="2"/>
      <c r="WYE237" s="2"/>
      <c r="WYF237" s="2"/>
      <c r="WYG237" s="2"/>
      <c r="WYH237" s="2"/>
      <c r="WYI237" s="2"/>
      <c r="WYJ237" s="2"/>
      <c r="WYK237" s="2"/>
      <c r="WYL237" s="2"/>
      <c r="WYM237" s="2"/>
      <c r="WYN237" s="2"/>
      <c r="WYO237" s="2"/>
      <c r="WYP237" s="2"/>
      <c r="WYQ237" s="2"/>
      <c r="WYR237" s="2"/>
      <c r="WYS237" s="2"/>
      <c r="WYT237" s="2"/>
      <c r="WYU237" s="2"/>
      <c r="WYV237" s="2"/>
      <c r="WYW237" s="2"/>
      <c r="WYX237" s="2"/>
      <c r="WYY237" s="2"/>
      <c r="WYZ237" s="2"/>
      <c r="WZA237" s="2"/>
      <c r="WZB237" s="2"/>
      <c r="WZC237" s="2"/>
      <c r="WZD237" s="2"/>
      <c r="WZE237" s="2"/>
      <c r="WZF237" s="2"/>
      <c r="WZG237" s="2"/>
      <c r="WZH237" s="2"/>
      <c r="WZI237" s="2"/>
      <c r="WZJ237" s="2"/>
      <c r="WZK237" s="2"/>
      <c r="WZL237" s="2"/>
      <c r="WZM237" s="2"/>
      <c r="WZN237" s="2"/>
      <c r="WZO237" s="2"/>
      <c r="WZP237" s="2"/>
      <c r="WZQ237" s="2"/>
      <c r="WZR237" s="2"/>
      <c r="WZS237" s="2"/>
      <c r="WZT237" s="2"/>
      <c r="WZU237" s="2"/>
      <c r="WZV237" s="2"/>
      <c r="WZW237" s="2"/>
      <c r="WZX237" s="2"/>
      <c r="WZY237" s="2"/>
      <c r="WZZ237" s="2"/>
      <c r="XAA237" s="2"/>
      <c r="XAB237" s="2"/>
      <c r="XAC237" s="2"/>
      <c r="XAD237" s="2"/>
      <c r="XAE237" s="2"/>
      <c r="XAF237" s="2"/>
      <c r="XAG237" s="2"/>
      <c r="XAH237" s="2"/>
      <c r="XAI237" s="2"/>
      <c r="XAJ237" s="2"/>
      <c r="XAK237" s="2"/>
      <c r="XAL237" s="2"/>
      <c r="XAM237" s="2"/>
      <c r="XAN237" s="2"/>
      <c r="XAO237" s="2"/>
      <c r="XAP237" s="2"/>
      <c r="XAQ237" s="2"/>
      <c r="XAR237" s="2"/>
      <c r="XAS237" s="2"/>
      <c r="XAT237" s="2"/>
      <c r="XAU237" s="2"/>
      <c r="XAV237" s="2"/>
      <c r="XAW237" s="2"/>
      <c r="XAX237" s="2"/>
      <c r="XAY237" s="2"/>
      <c r="XAZ237" s="2"/>
      <c r="XBA237" s="2"/>
      <c r="XBB237" s="2"/>
      <c r="XBC237" s="2"/>
      <c r="XBD237" s="2"/>
      <c r="XBE237" s="2"/>
      <c r="XBF237" s="2"/>
      <c r="XBG237" s="2"/>
      <c r="XBH237" s="2"/>
      <c r="XBI237" s="2"/>
      <c r="XBJ237" s="2"/>
      <c r="XBK237" s="2"/>
      <c r="XBL237" s="2"/>
      <c r="XBM237" s="2"/>
      <c r="XBN237" s="2"/>
      <c r="XBO237" s="2"/>
      <c r="XBP237" s="2"/>
      <c r="XBQ237" s="2"/>
      <c r="XBR237" s="2"/>
      <c r="XBS237" s="2"/>
      <c r="XBT237" s="2"/>
      <c r="XBU237" s="2"/>
      <c r="XBV237" s="2"/>
      <c r="XBW237" s="2"/>
      <c r="XBX237" s="2"/>
      <c r="XBY237" s="2"/>
      <c r="XBZ237" s="2"/>
      <c r="XCA237" s="2"/>
      <c r="XCB237" s="2"/>
      <c r="XCC237" s="2"/>
      <c r="XCD237" s="2"/>
      <c r="XCE237" s="2"/>
      <c r="XCF237" s="2"/>
      <c r="XCG237" s="2"/>
      <c r="XCH237" s="2"/>
      <c r="XCI237" s="2"/>
      <c r="XCJ237" s="2"/>
      <c r="XCK237" s="2"/>
      <c r="XCL237" s="2"/>
      <c r="XCM237" s="2"/>
      <c r="XCN237" s="2"/>
      <c r="XCO237" s="2"/>
      <c r="XCP237" s="2"/>
      <c r="XCQ237" s="2"/>
      <c r="XCR237" s="2"/>
      <c r="XCS237" s="2"/>
      <c r="XCT237" s="2"/>
      <c r="XCU237" s="2"/>
      <c r="XCV237" s="2"/>
      <c r="XCW237" s="2"/>
      <c r="XCX237" s="2"/>
      <c r="XCY237" s="2"/>
      <c r="XCZ237" s="2"/>
      <c r="XDA237" s="2"/>
      <c r="XDB237" s="2"/>
      <c r="XDC237" s="2"/>
      <c r="XDD237" s="2"/>
      <c r="XDE237" s="2"/>
      <c r="XDF237" s="2"/>
      <c r="XDG237" s="2"/>
      <c r="XDH237" s="2"/>
      <c r="XDI237" s="2"/>
      <c r="XDJ237" s="2"/>
      <c r="XDK237" s="2"/>
      <c r="XDL237" s="2"/>
      <c r="XDM237" s="2"/>
      <c r="XDN237" s="2"/>
      <c r="XDO237" s="2"/>
      <c r="XDP237" s="2"/>
      <c r="XDQ237" s="2"/>
      <c r="XDR237" s="2"/>
      <c r="XDS237" s="2"/>
      <c r="XDT237" s="2"/>
      <c r="XDU237" s="2"/>
      <c r="XDV237" s="2"/>
      <c r="XDW237" s="2"/>
      <c r="XDX237" s="2"/>
      <c r="XDY237" s="2"/>
      <c r="XDZ237" s="2"/>
      <c r="XEA237" s="2"/>
      <c r="XEB237" s="2"/>
      <c r="XEC237" s="2"/>
      <c r="XED237" s="2"/>
      <c r="XEE237" s="2"/>
      <c r="XEF237" s="2"/>
      <c r="XEG237" s="2"/>
      <c r="XEH237" s="2"/>
      <c r="XEI237" s="2"/>
      <c r="XEJ237" s="2"/>
      <c r="XEK237" s="2"/>
      <c r="XEL237" s="2"/>
      <c r="XEM237" s="2"/>
      <c r="XEN237" s="2"/>
      <c r="XEO237" s="2"/>
      <c r="XEP237" s="2"/>
      <c r="XEQ237" s="2"/>
      <c r="XER237" s="2"/>
      <c r="XES237" s="2"/>
      <c r="XET237" s="2"/>
      <c r="XEU237" s="2"/>
      <c r="XEV237" s="2"/>
      <c r="XEW237" s="2"/>
      <c r="XEX237" s="2"/>
      <c r="XEY237" s="2"/>
      <c r="XEZ237" s="2"/>
      <c r="XFA237" s="2"/>
      <c r="XFB237" s="2"/>
      <c r="XFC237" s="2"/>
      <c r="XFD237" s="2"/>
    </row>
    <row r="238" spans="1:16384" outlineLevel="1" x14ac:dyDescent="0.25">
      <c r="A238" s="25">
        <f t="shared" si="103"/>
        <v>231</v>
      </c>
      <c r="B238" s="297"/>
      <c r="C238" s="77" t="s">
        <v>289</v>
      </c>
      <c r="D238" s="100">
        <v>411.1</v>
      </c>
      <c r="E238" s="43">
        <v>-223700423.25999999</v>
      </c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>
        <f t="shared" si="118"/>
        <v>0</v>
      </c>
      <c r="AV238" s="43"/>
      <c r="AW238" s="43"/>
      <c r="AX238" s="43"/>
      <c r="AY238" s="43">
        <v>-175091.66624726076</v>
      </c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3"/>
      <c r="BN238" s="43"/>
      <c r="BO238" s="43"/>
      <c r="BP238" s="43"/>
      <c r="BQ238" s="43"/>
      <c r="BR238" s="43"/>
      <c r="BS238" s="43"/>
      <c r="BT238" s="43"/>
      <c r="BU238" s="43"/>
      <c r="BV238" s="43"/>
      <c r="BW238" s="43"/>
      <c r="BX238" s="43"/>
      <c r="BY238" s="43"/>
      <c r="BZ238" s="43"/>
      <c r="CA238" s="43"/>
      <c r="CB238" s="43"/>
      <c r="CC238" s="43"/>
      <c r="CD238" s="43"/>
      <c r="CE238" s="43"/>
      <c r="CF238" s="43"/>
      <c r="CG238" s="43"/>
      <c r="CH238" s="43"/>
      <c r="CI238" s="43"/>
      <c r="CJ238" s="43">
        <f t="shared" si="90"/>
        <v>-175091.66624726076</v>
      </c>
      <c r="CK238" s="21">
        <f t="shared" si="119"/>
        <v>-175091.66624726076</v>
      </c>
      <c r="CL238" s="21">
        <f t="shared" si="108"/>
        <v>-223875514.92624724</v>
      </c>
      <c r="CN238" s="44"/>
      <c r="CO238" s="44"/>
    </row>
    <row r="239" spans="1:16384" outlineLevel="1" x14ac:dyDescent="0.25">
      <c r="A239" s="25">
        <f t="shared" si="103"/>
        <v>232</v>
      </c>
      <c r="B239" s="298"/>
      <c r="C239" s="80" t="s">
        <v>290</v>
      </c>
      <c r="D239" s="102">
        <v>411.4</v>
      </c>
      <c r="E239" s="21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>
        <f t="shared" si="118"/>
        <v>0</v>
      </c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3"/>
      <c r="BN239" s="43"/>
      <c r="BO239" s="43"/>
      <c r="BP239" s="43"/>
      <c r="BQ239" s="43"/>
      <c r="BR239" s="43"/>
      <c r="BS239" s="43"/>
      <c r="BT239" s="43"/>
      <c r="BU239" s="43"/>
      <c r="BV239" s="43"/>
      <c r="BW239" s="43"/>
      <c r="BX239" s="43"/>
      <c r="BY239" s="43"/>
      <c r="BZ239" s="43"/>
      <c r="CA239" s="43"/>
      <c r="CB239" s="43"/>
      <c r="CC239" s="43"/>
      <c r="CD239" s="43"/>
      <c r="CE239" s="43"/>
      <c r="CF239" s="43"/>
      <c r="CG239" s="43"/>
      <c r="CH239" s="43"/>
      <c r="CI239" s="43"/>
      <c r="CJ239" s="43">
        <f t="shared" si="90"/>
        <v>0</v>
      </c>
      <c r="CK239" s="21">
        <f t="shared" si="119"/>
        <v>0</v>
      </c>
      <c r="CL239" s="21">
        <f t="shared" si="108"/>
        <v>0</v>
      </c>
      <c r="CN239" s="44"/>
      <c r="CO239" s="44"/>
    </row>
    <row r="240" spans="1:16384" outlineLevel="1" x14ac:dyDescent="0.25">
      <c r="A240" s="25">
        <f t="shared" si="103"/>
        <v>233</v>
      </c>
      <c r="B240" s="313" t="s">
        <v>291</v>
      </c>
      <c r="C240" s="313"/>
      <c r="D240" s="313"/>
      <c r="E240" s="52">
        <f>SUM(E234:E239)</f>
        <v>173836968.07999998</v>
      </c>
      <c r="F240" s="52">
        <f t="shared" ref="F240:CA240" si="120">SUM(F234:F239)</f>
        <v>10216291.440415839</v>
      </c>
      <c r="G240" s="52">
        <f t="shared" si="120"/>
        <v>-106990530.02342416</v>
      </c>
      <c r="H240" s="52">
        <f t="shared" si="120"/>
        <v>-21643.062667204424</v>
      </c>
      <c r="I240" s="52">
        <f t="shared" si="120"/>
        <v>2391601.7753268979</v>
      </c>
      <c r="J240" s="52">
        <f t="shared" si="120"/>
        <v>-16074542.57656165</v>
      </c>
      <c r="K240" s="52">
        <f t="shared" si="120"/>
        <v>56631.197287767813</v>
      </c>
      <c r="L240" s="52">
        <f t="shared" si="120"/>
        <v>-48755.492400299991</v>
      </c>
      <c r="M240" s="52">
        <f t="shared" si="120"/>
        <v>678.41161519914863</v>
      </c>
      <c r="N240" s="52">
        <f t="shared" si="120"/>
        <v>3630.726977202231</v>
      </c>
      <c r="O240" s="52">
        <f t="shared" si="120"/>
        <v>5048.9460901443017</v>
      </c>
      <c r="P240" s="52">
        <f t="shared" si="120"/>
        <v>180756.81957194733</v>
      </c>
      <c r="Q240" s="52">
        <f t="shared" si="120"/>
        <v>-40170.173731141091</v>
      </c>
      <c r="R240" s="52">
        <f t="shared" si="120"/>
        <v>0</v>
      </c>
      <c r="S240" s="52">
        <f t="shared" si="120"/>
        <v>-115634.25707030407</v>
      </c>
      <c r="T240" s="52">
        <f t="shared" si="120"/>
        <v>-206822.26670000007</v>
      </c>
      <c r="U240" s="52">
        <f t="shared" si="120"/>
        <v>3481.8782863634588</v>
      </c>
      <c r="V240" s="52">
        <f t="shared" si="120"/>
        <v>-296974.67703329492</v>
      </c>
      <c r="W240" s="52">
        <f t="shared" si="120"/>
        <v>-616384.22063296672</v>
      </c>
      <c r="X240" s="52">
        <f t="shared" si="120"/>
        <v>0</v>
      </c>
      <c r="Y240" s="52">
        <f t="shared" si="120"/>
        <v>-1814067.8939472267</v>
      </c>
      <c r="Z240" s="52">
        <f t="shared" si="120"/>
        <v>3833.2328075999299</v>
      </c>
      <c r="AA240" s="52">
        <f t="shared" si="120"/>
        <v>0</v>
      </c>
      <c r="AB240" s="52">
        <f t="shared" si="120"/>
        <v>0</v>
      </c>
      <c r="AC240" s="52">
        <f t="shared" si="120"/>
        <v>-918356.50664352009</v>
      </c>
      <c r="AD240" s="52">
        <f t="shared" si="120"/>
        <v>-71162.119150273342</v>
      </c>
      <c r="AE240" s="52">
        <f t="shared" si="120"/>
        <v>0</v>
      </c>
      <c r="AF240" s="52">
        <f t="shared" si="120"/>
        <v>0</v>
      </c>
      <c r="AG240" s="52">
        <f t="shared" si="120"/>
        <v>0</v>
      </c>
      <c r="AH240" s="52">
        <f t="shared" si="120"/>
        <v>0</v>
      </c>
      <c r="AI240" s="52">
        <f t="shared" si="120"/>
        <v>0</v>
      </c>
      <c r="AJ240" s="52">
        <f t="shared" si="120"/>
        <v>0</v>
      </c>
      <c r="AK240" s="52">
        <f t="shared" si="120"/>
        <v>0</v>
      </c>
      <c r="AL240" s="52">
        <f t="shared" si="120"/>
        <v>-452673.37772999925</v>
      </c>
      <c r="AM240" s="52">
        <f t="shared" si="120"/>
        <v>-339134.77290000004</v>
      </c>
      <c r="AN240" s="52">
        <f t="shared" si="120"/>
        <v>18365.969999999998</v>
      </c>
      <c r="AO240" s="52">
        <f t="shared" si="120"/>
        <v>0</v>
      </c>
      <c r="AP240" s="52"/>
      <c r="AQ240" s="52">
        <f t="shared" si="120"/>
        <v>0</v>
      </c>
      <c r="AR240" s="52">
        <f t="shared" si="120"/>
        <v>0</v>
      </c>
      <c r="AS240" s="52">
        <f t="shared" si="120"/>
        <v>176138.72388546035</v>
      </c>
      <c r="AT240" s="52">
        <f t="shared" si="120"/>
        <v>0</v>
      </c>
      <c r="AU240" s="52">
        <f t="shared" si="120"/>
        <v>-114950392.29832762</v>
      </c>
      <c r="AV240" s="52">
        <f t="shared" si="120"/>
        <v>-13944556.106537642</v>
      </c>
      <c r="AW240" s="52">
        <f t="shared" si="120"/>
        <v>0</v>
      </c>
      <c r="AX240" s="52">
        <f t="shared" si="120"/>
        <v>-5603510.1560656689</v>
      </c>
      <c r="AY240" s="52">
        <f t="shared" si="120"/>
        <v>-133104.75165847223</v>
      </c>
      <c r="AZ240" s="52">
        <f t="shared" si="120"/>
        <v>596614.66645446536</v>
      </c>
      <c r="BA240" s="52">
        <f t="shared" si="120"/>
        <v>0</v>
      </c>
      <c r="BB240" s="52">
        <f t="shared" si="120"/>
        <v>0</v>
      </c>
      <c r="BC240" s="52">
        <f t="shared" si="120"/>
        <v>0</v>
      </c>
      <c r="BD240" s="52">
        <f t="shared" si="120"/>
        <v>-54116.907163354612</v>
      </c>
      <c r="BE240" s="52">
        <f t="shared" si="120"/>
        <v>0</v>
      </c>
      <c r="BF240" s="52">
        <f t="shared" si="120"/>
        <v>-30259.964739970976</v>
      </c>
      <c r="BG240" s="52">
        <f t="shared" si="120"/>
        <v>0</v>
      </c>
      <c r="BH240" s="52">
        <f t="shared" si="120"/>
        <v>0</v>
      </c>
      <c r="BI240" s="52">
        <f t="shared" si="120"/>
        <v>0</v>
      </c>
      <c r="BJ240" s="52">
        <f t="shared" si="120"/>
        <v>0</v>
      </c>
      <c r="BK240" s="52">
        <f t="shared" si="120"/>
        <v>0</v>
      </c>
      <c r="BL240" s="52">
        <f t="shared" si="120"/>
        <v>0</v>
      </c>
      <c r="BM240" s="52">
        <f t="shared" si="120"/>
        <v>0</v>
      </c>
      <c r="BN240" s="52">
        <f t="shared" si="120"/>
        <v>0</v>
      </c>
      <c r="BO240" s="52">
        <f t="shared" si="120"/>
        <v>0</v>
      </c>
      <c r="BP240" s="52">
        <f t="shared" si="120"/>
        <v>0</v>
      </c>
      <c r="BQ240" s="52">
        <f t="shared" si="120"/>
        <v>0</v>
      </c>
      <c r="BR240" s="52">
        <f t="shared" si="120"/>
        <v>610284.41040000005</v>
      </c>
      <c r="BS240" s="52">
        <f t="shared" si="120"/>
        <v>0</v>
      </c>
      <c r="BT240" s="52">
        <f t="shared" si="120"/>
        <v>2223.811285273237</v>
      </c>
      <c r="BU240" s="52">
        <f t="shared" si="120"/>
        <v>0</v>
      </c>
      <c r="BV240" s="52">
        <f t="shared" si="120"/>
        <v>-79327.095683831198</v>
      </c>
      <c r="BW240" s="52">
        <f t="shared" si="120"/>
        <v>8952.7368000000006</v>
      </c>
      <c r="BX240" s="52">
        <f t="shared" si="120"/>
        <v>-128366.9219301</v>
      </c>
      <c r="BY240" s="52">
        <f t="shared" si="120"/>
        <v>-84787.856999999975</v>
      </c>
      <c r="BZ240" s="52">
        <f t="shared" si="120"/>
        <v>-129.7338</v>
      </c>
      <c r="CA240" s="52">
        <f t="shared" si="120"/>
        <v>-79907.27005169999</v>
      </c>
      <c r="CB240" s="52">
        <f t="shared" ref="CB240:CL240" si="121">SUM(CB234:CB239)</f>
        <v>0</v>
      </c>
      <c r="CC240" s="52">
        <f t="shared" si="121"/>
        <v>0</v>
      </c>
      <c r="CD240" s="52">
        <f t="shared" si="121"/>
        <v>0</v>
      </c>
      <c r="CE240" s="52">
        <f t="shared" si="121"/>
        <v>0</v>
      </c>
      <c r="CF240" s="52">
        <f t="shared" si="121"/>
        <v>0</v>
      </c>
      <c r="CG240" s="52">
        <f t="shared" si="121"/>
        <v>-4797296.6156639997</v>
      </c>
      <c r="CH240" s="52">
        <f t="shared" si="121"/>
        <v>-631273.47975710849</v>
      </c>
      <c r="CI240" s="52">
        <f t="shared" si="121"/>
        <v>87838.481762220297</v>
      </c>
      <c r="CJ240" s="52">
        <f t="shared" si="121"/>
        <v>-24260722.753349889</v>
      </c>
      <c r="CK240" s="52">
        <f t="shared" si="121"/>
        <v>-139211115.0516775</v>
      </c>
      <c r="CL240" s="52">
        <f t="shared" si="121"/>
        <v>34625853.028322488</v>
      </c>
      <c r="CN240" s="44"/>
      <c r="CO240" s="44"/>
    </row>
    <row r="241" spans="1:16384" outlineLevel="1" x14ac:dyDescent="0.25">
      <c r="A241" s="25">
        <f t="shared" si="103"/>
        <v>234</v>
      </c>
      <c r="B241" s="280" t="s">
        <v>292</v>
      </c>
      <c r="C241" s="82" t="s">
        <v>293</v>
      </c>
      <c r="D241" s="103">
        <v>411.6</v>
      </c>
      <c r="E241" s="43">
        <v>0</v>
      </c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3"/>
      <c r="Q241" s="42"/>
      <c r="R241" s="42"/>
      <c r="S241" s="42"/>
      <c r="T241" s="43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3">
        <f t="shared" ref="AU241:AU246" si="122">SUM(F241:AT241)</f>
        <v>0</v>
      </c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43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>
        <f t="shared" si="90"/>
        <v>0</v>
      </c>
      <c r="CK241" s="21">
        <f t="shared" ref="CK241:CK246" si="123">CJ241+AU241</f>
        <v>0</v>
      </c>
      <c r="CL241" s="21">
        <f t="shared" si="108"/>
        <v>0</v>
      </c>
      <c r="CN241" s="44"/>
      <c r="CO241" s="44"/>
    </row>
    <row r="242" spans="1:16384" outlineLevel="1" x14ac:dyDescent="0.25">
      <c r="A242" s="25">
        <f t="shared" si="103"/>
        <v>235</v>
      </c>
      <c r="B242" s="281"/>
      <c r="C242" s="72" t="s">
        <v>294</v>
      </c>
      <c r="D242" s="74">
        <v>411.7</v>
      </c>
      <c r="E242" s="43">
        <v>923313.3</v>
      </c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>
        <v>984867.936666667</v>
      </c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43">
        <f t="shared" si="122"/>
        <v>984867.936666667</v>
      </c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>
        <f t="shared" si="90"/>
        <v>0</v>
      </c>
      <c r="CK242" s="21">
        <f t="shared" si="123"/>
        <v>984867.936666667</v>
      </c>
      <c r="CL242" s="21">
        <f t="shared" si="108"/>
        <v>1908181.236666667</v>
      </c>
      <c r="CN242" s="44"/>
      <c r="CO242" s="44"/>
    </row>
    <row r="243" spans="1:16384" outlineLevel="1" x14ac:dyDescent="0.25">
      <c r="A243" s="25">
        <f t="shared" si="103"/>
        <v>236</v>
      </c>
      <c r="B243" s="281"/>
      <c r="C243" s="72" t="s">
        <v>295</v>
      </c>
      <c r="D243" s="74">
        <v>412</v>
      </c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43">
        <f t="shared" si="122"/>
        <v>0</v>
      </c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>
        <f t="shared" ref="CJ243:CJ246" si="124">SUM(AV243:CI243)</f>
        <v>0</v>
      </c>
      <c r="CK243" s="21">
        <f t="shared" si="123"/>
        <v>0</v>
      </c>
      <c r="CL243" s="21">
        <f t="shared" si="108"/>
        <v>0</v>
      </c>
      <c r="CN243" s="44"/>
      <c r="CO243" s="44"/>
    </row>
    <row r="244" spans="1:16384" outlineLevel="1" x14ac:dyDescent="0.25">
      <c r="A244" s="25">
        <f t="shared" si="103"/>
        <v>237</v>
      </c>
      <c r="B244" s="281"/>
      <c r="C244" s="72" t="s">
        <v>296</v>
      </c>
      <c r="D244" s="74">
        <v>413</v>
      </c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43">
        <f t="shared" si="122"/>
        <v>0</v>
      </c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>
        <f t="shared" si="124"/>
        <v>0</v>
      </c>
      <c r="CK244" s="21">
        <f t="shared" si="123"/>
        <v>0</v>
      </c>
      <c r="CL244" s="21">
        <f t="shared" si="108"/>
        <v>0</v>
      </c>
      <c r="CN244" s="44"/>
      <c r="CO244" s="44"/>
    </row>
    <row r="245" spans="1:16384" outlineLevel="1" x14ac:dyDescent="0.25">
      <c r="A245" s="25">
        <f t="shared" si="103"/>
        <v>238</v>
      </c>
      <c r="B245" s="281"/>
      <c r="C245" s="72" t="s">
        <v>297</v>
      </c>
      <c r="D245" s="104">
        <v>414</v>
      </c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43">
        <f t="shared" si="122"/>
        <v>0</v>
      </c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>
        <f t="shared" si="124"/>
        <v>0</v>
      </c>
      <c r="CK245" s="21">
        <f t="shared" si="123"/>
        <v>0</v>
      </c>
      <c r="CL245" s="21">
        <f t="shared" si="108"/>
        <v>0</v>
      </c>
      <c r="CN245" s="44"/>
      <c r="CO245" s="44"/>
    </row>
    <row r="246" spans="1:16384" ht="15.6" customHeight="1" outlineLevel="1" x14ac:dyDescent="0.25">
      <c r="A246" s="25">
        <f t="shared" si="103"/>
        <v>239</v>
      </c>
      <c r="B246" s="282"/>
      <c r="C246" s="83" t="s">
        <v>298</v>
      </c>
      <c r="D246" s="105">
        <v>411.1</v>
      </c>
      <c r="E246" s="43">
        <v>252538.75</v>
      </c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/>
      <c r="Q246" s="42"/>
      <c r="R246" s="42"/>
      <c r="S246" s="42"/>
      <c r="T246" s="42"/>
      <c r="U246" s="42"/>
      <c r="V246" s="42"/>
      <c r="W246" s="42"/>
      <c r="X246" s="43"/>
      <c r="Y246" s="43">
        <v>-252538.74689999997</v>
      </c>
      <c r="Z246" s="42"/>
      <c r="AA246" s="42"/>
      <c r="AB246" s="42"/>
      <c r="AC246" s="67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3">
        <f t="shared" si="122"/>
        <v>-252538.74689999997</v>
      </c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43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>
        <f t="shared" si="124"/>
        <v>0</v>
      </c>
      <c r="CK246" s="21">
        <f t="shared" si="123"/>
        <v>-252538.74689999997</v>
      </c>
      <c r="CL246" s="21">
        <f t="shared" si="108"/>
        <v>3.1000000308267772E-3</v>
      </c>
      <c r="CN246" s="44"/>
      <c r="CO246" s="44"/>
    </row>
    <row r="247" spans="1:16384" outlineLevel="1" x14ac:dyDescent="0.25">
      <c r="A247" s="25">
        <f t="shared" si="103"/>
        <v>240</v>
      </c>
      <c r="B247" s="314" t="s">
        <v>299</v>
      </c>
      <c r="C247" s="306"/>
      <c r="D247" s="307"/>
      <c r="E247" s="52">
        <f>SUM(E241:E246)</f>
        <v>1175852.05</v>
      </c>
      <c r="F247" s="52">
        <f t="shared" ref="F247:CA247" si="125">SUM(F241:F246)</f>
        <v>0</v>
      </c>
      <c r="G247" s="52">
        <f t="shared" si="125"/>
        <v>0</v>
      </c>
      <c r="H247" s="52">
        <f t="shared" si="125"/>
        <v>0</v>
      </c>
      <c r="I247" s="52">
        <f t="shared" si="125"/>
        <v>0</v>
      </c>
      <c r="J247" s="52">
        <f t="shared" si="125"/>
        <v>0</v>
      </c>
      <c r="K247" s="52">
        <f t="shared" si="125"/>
        <v>0</v>
      </c>
      <c r="L247" s="52">
        <f t="shared" si="125"/>
        <v>0</v>
      </c>
      <c r="M247" s="52">
        <f t="shared" si="125"/>
        <v>0</v>
      </c>
      <c r="N247" s="52">
        <f t="shared" si="125"/>
        <v>0</v>
      </c>
      <c r="O247" s="52">
        <f t="shared" si="125"/>
        <v>0</v>
      </c>
      <c r="P247" s="52">
        <f t="shared" si="125"/>
        <v>0</v>
      </c>
      <c r="Q247" s="52">
        <f t="shared" si="125"/>
        <v>0</v>
      </c>
      <c r="R247" s="52">
        <f t="shared" si="125"/>
        <v>0</v>
      </c>
      <c r="S247" s="52">
        <f t="shared" si="125"/>
        <v>0</v>
      </c>
      <c r="T247" s="52">
        <f t="shared" si="125"/>
        <v>984867.936666667</v>
      </c>
      <c r="U247" s="52">
        <f t="shared" si="125"/>
        <v>0</v>
      </c>
      <c r="V247" s="52">
        <f t="shared" si="125"/>
        <v>0</v>
      </c>
      <c r="W247" s="52">
        <f t="shared" si="125"/>
        <v>0</v>
      </c>
      <c r="X247" s="52">
        <f t="shared" si="125"/>
        <v>0</v>
      </c>
      <c r="Y247" s="52">
        <f t="shared" si="125"/>
        <v>-252538.74689999997</v>
      </c>
      <c r="Z247" s="52">
        <f t="shared" si="125"/>
        <v>0</v>
      </c>
      <c r="AA247" s="52">
        <f t="shared" si="125"/>
        <v>0</v>
      </c>
      <c r="AB247" s="52">
        <f t="shared" si="125"/>
        <v>0</v>
      </c>
      <c r="AC247" s="52">
        <f t="shared" si="125"/>
        <v>0</v>
      </c>
      <c r="AD247" s="52">
        <f t="shared" si="125"/>
        <v>0</v>
      </c>
      <c r="AE247" s="52">
        <f t="shared" si="125"/>
        <v>0</v>
      </c>
      <c r="AF247" s="52">
        <f t="shared" si="125"/>
        <v>0</v>
      </c>
      <c r="AG247" s="52">
        <f t="shared" si="125"/>
        <v>0</v>
      </c>
      <c r="AH247" s="52">
        <f t="shared" si="125"/>
        <v>0</v>
      </c>
      <c r="AI247" s="52">
        <f t="shared" si="125"/>
        <v>0</v>
      </c>
      <c r="AJ247" s="52">
        <f t="shared" si="125"/>
        <v>0</v>
      </c>
      <c r="AK247" s="52">
        <f t="shared" si="125"/>
        <v>0</v>
      </c>
      <c r="AL247" s="52">
        <f t="shared" si="125"/>
        <v>0</v>
      </c>
      <c r="AM247" s="52">
        <f t="shared" si="125"/>
        <v>0</v>
      </c>
      <c r="AN247" s="52">
        <f t="shared" si="125"/>
        <v>0</v>
      </c>
      <c r="AO247" s="52">
        <f t="shared" si="125"/>
        <v>0</v>
      </c>
      <c r="AP247" s="52"/>
      <c r="AQ247" s="52">
        <f t="shared" si="125"/>
        <v>0</v>
      </c>
      <c r="AR247" s="52">
        <f t="shared" si="125"/>
        <v>0</v>
      </c>
      <c r="AS247" s="52">
        <f t="shared" si="125"/>
        <v>0</v>
      </c>
      <c r="AT247" s="52">
        <f t="shared" si="125"/>
        <v>0</v>
      </c>
      <c r="AU247" s="52">
        <f t="shared" si="125"/>
        <v>732329.18976666708</v>
      </c>
      <c r="AV247" s="52">
        <f t="shared" si="125"/>
        <v>0</v>
      </c>
      <c r="AW247" s="52">
        <f t="shared" si="125"/>
        <v>0</v>
      </c>
      <c r="AX247" s="52">
        <f t="shared" si="125"/>
        <v>0</v>
      </c>
      <c r="AY247" s="52">
        <f t="shared" si="125"/>
        <v>0</v>
      </c>
      <c r="AZ247" s="52">
        <f t="shared" si="125"/>
        <v>0</v>
      </c>
      <c r="BA247" s="52">
        <f t="shared" si="125"/>
        <v>0</v>
      </c>
      <c r="BB247" s="52">
        <f t="shared" si="125"/>
        <v>0</v>
      </c>
      <c r="BC247" s="52">
        <f t="shared" si="125"/>
        <v>0</v>
      </c>
      <c r="BD247" s="52">
        <f t="shared" si="125"/>
        <v>0</v>
      </c>
      <c r="BE247" s="52">
        <f t="shared" si="125"/>
        <v>0</v>
      </c>
      <c r="BF247" s="52">
        <f t="shared" si="125"/>
        <v>0</v>
      </c>
      <c r="BG247" s="52">
        <f t="shared" si="125"/>
        <v>0</v>
      </c>
      <c r="BH247" s="52">
        <f t="shared" si="125"/>
        <v>0</v>
      </c>
      <c r="BI247" s="52">
        <f t="shared" si="125"/>
        <v>0</v>
      </c>
      <c r="BJ247" s="52">
        <f t="shared" si="125"/>
        <v>0</v>
      </c>
      <c r="BK247" s="52">
        <f t="shared" si="125"/>
        <v>0</v>
      </c>
      <c r="BL247" s="52">
        <f t="shared" si="125"/>
        <v>0</v>
      </c>
      <c r="BM247" s="52">
        <f t="shared" si="125"/>
        <v>0</v>
      </c>
      <c r="BN247" s="52">
        <f t="shared" si="125"/>
        <v>0</v>
      </c>
      <c r="BO247" s="52">
        <f t="shared" si="125"/>
        <v>0</v>
      </c>
      <c r="BP247" s="52">
        <f t="shared" si="125"/>
        <v>0</v>
      </c>
      <c r="BQ247" s="52">
        <f t="shared" si="125"/>
        <v>0</v>
      </c>
      <c r="BR247" s="52">
        <f t="shared" si="125"/>
        <v>0</v>
      </c>
      <c r="BS247" s="52">
        <f t="shared" si="125"/>
        <v>0</v>
      </c>
      <c r="BT247" s="52">
        <f t="shared" si="125"/>
        <v>0</v>
      </c>
      <c r="BU247" s="52">
        <f t="shared" si="125"/>
        <v>0</v>
      </c>
      <c r="BV247" s="52">
        <f t="shared" si="125"/>
        <v>0</v>
      </c>
      <c r="BW247" s="52">
        <f t="shared" si="125"/>
        <v>0</v>
      </c>
      <c r="BX247" s="52">
        <f t="shared" si="125"/>
        <v>0</v>
      </c>
      <c r="BY247" s="52">
        <f t="shared" si="125"/>
        <v>0</v>
      </c>
      <c r="BZ247" s="52">
        <f t="shared" si="125"/>
        <v>0</v>
      </c>
      <c r="CA247" s="52">
        <f t="shared" si="125"/>
        <v>0</v>
      </c>
      <c r="CB247" s="52">
        <f t="shared" ref="CB247:CL247" si="126">SUM(CB241:CB246)</f>
        <v>0</v>
      </c>
      <c r="CC247" s="52">
        <f t="shared" si="126"/>
        <v>0</v>
      </c>
      <c r="CD247" s="52">
        <f t="shared" si="126"/>
        <v>0</v>
      </c>
      <c r="CE247" s="52">
        <f t="shared" si="126"/>
        <v>0</v>
      </c>
      <c r="CF247" s="52">
        <f t="shared" si="126"/>
        <v>0</v>
      </c>
      <c r="CG247" s="52">
        <f t="shared" si="126"/>
        <v>0</v>
      </c>
      <c r="CH247" s="52">
        <f t="shared" si="126"/>
        <v>0</v>
      </c>
      <c r="CI247" s="52">
        <f t="shared" si="126"/>
        <v>0</v>
      </c>
      <c r="CJ247" s="52">
        <f t="shared" si="126"/>
        <v>0</v>
      </c>
      <c r="CK247" s="52">
        <f t="shared" si="126"/>
        <v>732329.18976666708</v>
      </c>
      <c r="CL247" s="52">
        <f t="shared" si="126"/>
        <v>1908181.2397666671</v>
      </c>
      <c r="CN247" s="44"/>
      <c r="CO247" s="44"/>
    </row>
    <row r="248" spans="1:16384" ht="16.5" outlineLevel="1" thickBot="1" x14ac:dyDescent="0.3">
      <c r="A248" s="25">
        <f t="shared" si="103"/>
        <v>241</v>
      </c>
      <c r="B248" s="260" t="s">
        <v>300</v>
      </c>
      <c r="C248" s="260"/>
      <c r="D248" s="261"/>
      <c r="E248" s="62">
        <f>SUM(E88,E132,E153,E178,E184,E189,E194,E209,E222,E230,E233,E240,E247)</f>
        <v>1152558116.3053851</v>
      </c>
      <c r="F248" s="62">
        <f t="shared" ref="F248:CA248" si="127">SUM(F88,F132,F153,F178,F184,F189,F194,F209,F222,F230,F233,F240,F247)</f>
        <v>10510982.286289798</v>
      </c>
      <c r="G248" s="62">
        <f t="shared" si="127"/>
        <v>-718687758.67800033</v>
      </c>
      <c r="H248" s="62">
        <f t="shared" si="127"/>
        <v>-22267.360875796054</v>
      </c>
      <c r="I248" s="62">
        <f t="shared" si="127"/>
        <v>2391601.7753268979</v>
      </c>
      <c r="J248" s="62">
        <f t="shared" si="127"/>
        <v>-16074542.57656165</v>
      </c>
      <c r="K248" s="62">
        <f t="shared" si="127"/>
        <v>-213041.17074922178</v>
      </c>
      <c r="L248" s="62">
        <f t="shared" si="127"/>
        <v>183413.51902969996</v>
      </c>
      <c r="M248" s="62">
        <f t="shared" si="127"/>
        <v>678.41161519914863</v>
      </c>
      <c r="N248" s="62">
        <f t="shared" si="127"/>
        <v>-13658.449104713156</v>
      </c>
      <c r="O248" s="62">
        <f t="shared" si="127"/>
        <v>-18993.65433911428</v>
      </c>
      <c r="P248" s="62">
        <f t="shared" si="127"/>
        <v>-1105216.2454017457</v>
      </c>
      <c r="Q248" s="62">
        <f t="shared" si="127"/>
        <v>151116.36784572125</v>
      </c>
      <c r="R248" s="62">
        <f t="shared" si="127"/>
        <v>30503.742766919091</v>
      </c>
      <c r="S248" s="62">
        <f t="shared" si="127"/>
        <v>435005.0623120963</v>
      </c>
      <c r="T248" s="62">
        <f t="shared" si="127"/>
        <v>778045.66996666696</v>
      </c>
      <c r="U248" s="62">
        <f t="shared" si="127"/>
        <v>-13098.494505843493</v>
      </c>
      <c r="V248" s="62">
        <f t="shared" si="127"/>
        <v>1117190.4516966809</v>
      </c>
      <c r="W248" s="62">
        <f t="shared" si="127"/>
        <v>2924834.9278341187</v>
      </c>
      <c r="X248" s="62">
        <f t="shared" si="127"/>
        <v>0</v>
      </c>
      <c r="Y248" s="62">
        <f t="shared" si="127"/>
        <v>6824350.6486590765</v>
      </c>
      <c r="Z248" s="62">
        <f t="shared" si="127"/>
        <v>-14420.256752399737</v>
      </c>
      <c r="AA248" s="62">
        <f t="shared" si="127"/>
        <v>0</v>
      </c>
      <c r="AB248" s="62">
        <f t="shared" si="127"/>
        <v>0</v>
      </c>
      <c r="AC248" s="62">
        <f t="shared" si="127"/>
        <v>-944846.67260394013</v>
      </c>
      <c r="AD248" s="62">
        <f t="shared" si="127"/>
        <v>267705.11489864736</v>
      </c>
      <c r="AE248" s="62">
        <f t="shared" si="127"/>
        <v>0</v>
      </c>
      <c r="AF248" s="62">
        <f t="shared" si="127"/>
        <v>0</v>
      </c>
      <c r="AG248" s="62">
        <f t="shared" si="127"/>
        <v>0</v>
      </c>
      <c r="AH248" s="62">
        <f t="shared" si="127"/>
        <v>0</v>
      </c>
      <c r="AI248" s="62">
        <f t="shared" si="127"/>
        <v>0</v>
      </c>
      <c r="AJ248" s="62">
        <f t="shared" si="127"/>
        <v>0</v>
      </c>
      <c r="AK248" s="62">
        <f t="shared" si="127"/>
        <v>0</v>
      </c>
      <c r="AL248" s="62">
        <f t="shared" si="127"/>
        <v>1702914.1352699972</v>
      </c>
      <c r="AM248" s="62">
        <f t="shared" si="127"/>
        <v>1275792.7171000002</v>
      </c>
      <c r="AN248" s="62">
        <f t="shared" si="127"/>
        <v>-69091.03</v>
      </c>
      <c r="AO248" s="62">
        <f t="shared" si="127"/>
        <v>0</v>
      </c>
      <c r="AP248" s="62">
        <f t="shared" si="127"/>
        <v>0</v>
      </c>
      <c r="AQ248" s="62">
        <f t="shared" si="127"/>
        <v>0</v>
      </c>
      <c r="AR248" s="62">
        <f t="shared" si="127"/>
        <v>0</v>
      </c>
      <c r="AS248" s="62">
        <f t="shared" si="127"/>
        <v>-662617.10414054128</v>
      </c>
      <c r="AT248" s="62">
        <f t="shared" si="127"/>
        <v>0</v>
      </c>
      <c r="AU248" s="62">
        <f t="shared" si="127"/>
        <v>-709245416.86242366</v>
      </c>
      <c r="AV248" s="62">
        <f t="shared" si="127"/>
        <v>-14346789.447113251</v>
      </c>
      <c r="AW248" s="62">
        <f t="shared" si="127"/>
        <v>0</v>
      </c>
      <c r="AX248" s="62">
        <f t="shared" si="127"/>
        <v>-5765144.459216197</v>
      </c>
      <c r="AY248" s="62">
        <f t="shared" si="127"/>
        <v>-133104.75165847223</v>
      </c>
      <c r="AZ248" s="62">
        <f t="shared" si="127"/>
        <v>596614.66645446536</v>
      </c>
      <c r="BA248" s="62">
        <f t="shared" si="127"/>
        <v>0</v>
      </c>
      <c r="BB248" s="62">
        <f t="shared" si="127"/>
        <v>0</v>
      </c>
      <c r="BC248" s="62">
        <f t="shared" si="127"/>
        <v>0</v>
      </c>
      <c r="BD248" s="62">
        <f t="shared" si="127"/>
        <v>203582.65075738163</v>
      </c>
      <c r="BE248" s="62">
        <f t="shared" si="127"/>
        <v>0</v>
      </c>
      <c r="BF248" s="62">
        <f t="shared" si="127"/>
        <v>185023.06626937975</v>
      </c>
      <c r="BG248" s="62">
        <f t="shared" si="127"/>
        <v>0</v>
      </c>
      <c r="BH248" s="62">
        <f t="shared" si="127"/>
        <v>0</v>
      </c>
      <c r="BI248" s="62">
        <f t="shared" si="127"/>
        <v>0</v>
      </c>
      <c r="BJ248" s="62">
        <f t="shared" si="127"/>
        <v>0</v>
      </c>
      <c r="BK248" s="62">
        <f t="shared" si="127"/>
        <v>0</v>
      </c>
      <c r="BL248" s="62">
        <f t="shared" si="127"/>
        <v>0</v>
      </c>
      <c r="BM248" s="62">
        <f t="shared" si="127"/>
        <v>0</v>
      </c>
      <c r="BN248" s="62">
        <f t="shared" si="127"/>
        <v>0</v>
      </c>
      <c r="BO248" s="62">
        <f t="shared" si="127"/>
        <v>0</v>
      </c>
      <c r="BP248" s="62">
        <f t="shared" si="127"/>
        <v>0</v>
      </c>
      <c r="BQ248" s="62">
        <f t="shared" si="127"/>
        <v>0</v>
      </c>
      <c r="BR248" s="62">
        <f t="shared" si="127"/>
        <v>-2295831.8296000003</v>
      </c>
      <c r="BS248" s="62">
        <f t="shared" si="127"/>
        <v>0</v>
      </c>
      <c r="BT248" s="62">
        <f t="shared" si="127"/>
        <v>-8365.7662636469395</v>
      </c>
      <c r="BU248" s="62">
        <f t="shared" si="127"/>
        <v>0</v>
      </c>
      <c r="BV248" s="62">
        <f t="shared" si="127"/>
        <v>298420.97900049301</v>
      </c>
      <c r="BW248" s="62">
        <f t="shared" si="127"/>
        <v>-33679.343200000003</v>
      </c>
      <c r="BX248" s="62">
        <f t="shared" si="127"/>
        <v>482904.13487989997</v>
      </c>
      <c r="BY248" s="62">
        <f t="shared" si="127"/>
        <v>318963.84300000005</v>
      </c>
      <c r="BZ248" s="62">
        <f t="shared" si="127"/>
        <v>488.0462</v>
      </c>
      <c r="CA248" s="62">
        <f t="shared" si="127"/>
        <v>300603.53971829993</v>
      </c>
      <c r="CB248" s="62">
        <f t="shared" ref="CB248:CJ248" si="128">SUM(CB88,CB132,CB153,CB178,CB184,CB189,CB194,CB209,CB222,CB230,CB233,CB240,CB247)</f>
        <v>0</v>
      </c>
      <c r="CC248" s="62">
        <f t="shared" si="128"/>
        <v>0</v>
      </c>
      <c r="CD248" s="62">
        <f t="shared" si="128"/>
        <v>0</v>
      </c>
      <c r="CE248" s="62">
        <f t="shared" si="128"/>
        <v>0</v>
      </c>
      <c r="CF248" s="62">
        <f t="shared" si="128"/>
        <v>0</v>
      </c>
      <c r="CG248" s="62">
        <f t="shared" si="128"/>
        <v>-4935675.905683361</v>
      </c>
      <c r="CH248" s="62">
        <f t="shared" si="128"/>
        <v>1037998.341264867</v>
      </c>
      <c r="CI248" s="62">
        <f t="shared" si="128"/>
        <v>-330440.00281978119</v>
      </c>
      <c r="CJ248" s="62">
        <f t="shared" si="128"/>
        <v>-24424432.238009922</v>
      </c>
      <c r="CK248" s="62">
        <f>SUM(CK88,CK132,CK153,CK178,CK184,CK189,CK194,CK209,CK222,CK230,CK233,CK240,CK247)+1</f>
        <v>-733669848.10043371</v>
      </c>
      <c r="CL248" s="62">
        <f>SUM(CL88,CL132,CL153,CL178,CL184,CL189,CL194,CL209,CL222,CL230,CL233,CL240,CL247)</f>
        <v>418888267.20495123</v>
      </c>
      <c r="CN248" s="44"/>
      <c r="CO248" s="44"/>
    </row>
    <row r="249" spans="1:16384" ht="16.5" outlineLevel="1" thickBot="1" x14ac:dyDescent="0.3">
      <c r="A249" s="25">
        <f t="shared" si="103"/>
        <v>242</v>
      </c>
      <c r="B249" s="315" t="s">
        <v>301</v>
      </c>
      <c r="C249" s="315"/>
      <c r="D249" s="316"/>
      <c r="E249" s="62">
        <f>+E32-E248</f>
        <v>182074206.59461498</v>
      </c>
      <c r="F249" s="62">
        <f>+F32-F248</f>
        <v>32253615.866947755</v>
      </c>
      <c r="G249" s="62">
        <f t="shared" ref="G249:CA249" si="129">+G32-G248</f>
        <v>2084412.2876832485</v>
      </c>
      <c r="H249" s="62">
        <f t="shared" si="129"/>
        <v>-68328.809286971111</v>
      </c>
      <c r="I249" s="62">
        <f t="shared" si="129"/>
        <v>-2391601.7753268979</v>
      </c>
      <c r="J249" s="62">
        <f t="shared" si="129"/>
        <v>16074542.57656165</v>
      </c>
      <c r="K249" s="62">
        <f t="shared" si="129"/>
        <v>213041.17074922178</v>
      </c>
      <c r="L249" s="62">
        <f t="shared" si="129"/>
        <v>-183413.51902969996</v>
      </c>
      <c r="M249" s="62">
        <f t="shared" si="129"/>
        <v>-678.41161519914863</v>
      </c>
      <c r="N249" s="62">
        <f t="shared" si="129"/>
        <v>13658.449104713156</v>
      </c>
      <c r="O249" s="62">
        <f t="shared" si="129"/>
        <v>18993.65433911428</v>
      </c>
      <c r="P249" s="62">
        <f t="shared" si="129"/>
        <v>1105216.2454017457</v>
      </c>
      <c r="Q249" s="62">
        <f t="shared" si="129"/>
        <v>-151116.36784572125</v>
      </c>
      <c r="R249" s="62">
        <f t="shared" si="129"/>
        <v>-30503.742766919091</v>
      </c>
      <c r="S249" s="62">
        <f t="shared" si="129"/>
        <v>-435005.0623120963</v>
      </c>
      <c r="T249" s="62">
        <f t="shared" si="129"/>
        <v>-778045.66996666696</v>
      </c>
      <c r="U249" s="62">
        <f t="shared" si="129"/>
        <v>13098.494505843493</v>
      </c>
      <c r="V249" s="62">
        <f t="shared" si="129"/>
        <v>-1117190.4516966809</v>
      </c>
      <c r="W249" s="62">
        <f t="shared" si="129"/>
        <v>-2924834.9278341187</v>
      </c>
      <c r="X249" s="62">
        <f t="shared" si="129"/>
        <v>0</v>
      </c>
      <c r="Y249" s="62">
        <f t="shared" si="129"/>
        <v>-6824350.6486590765</v>
      </c>
      <c r="Z249" s="62">
        <f t="shared" si="129"/>
        <v>14420.256752399737</v>
      </c>
      <c r="AA249" s="62">
        <f t="shared" si="129"/>
        <v>0</v>
      </c>
      <c r="AB249" s="62">
        <f t="shared" si="129"/>
        <v>0</v>
      </c>
      <c r="AC249" s="62">
        <f t="shared" si="129"/>
        <v>-2899321.94739606</v>
      </c>
      <c r="AD249" s="62">
        <f t="shared" si="129"/>
        <v>-267705.11489864736</v>
      </c>
      <c r="AE249" s="62">
        <f t="shared" si="129"/>
        <v>0</v>
      </c>
      <c r="AF249" s="62">
        <f t="shared" si="129"/>
        <v>0</v>
      </c>
      <c r="AG249" s="62">
        <f t="shared" si="129"/>
        <v>0</v>
      </c>
      <c r="AH249" s="62">
        <f t="shared" si="129"/>
        <v>0</v>
      </c>
      <c r="AI249" s="62">
        <f t="shared" si="129"/>
        <v>0</v>
      </c>
      <c r="AJ249" s="62">
        <f t="shared" si="129"/>
        <v>0</v>
      </c>
      <c r="AK249" s="62">
        <f t="shared" si="129"/>
        <v>0</v>
      </c>
      <c r="AL249" s="62">
        <f t="shared" si="129"/>
        <v>-1702914.1352699972</v>
      </c>
      <c r="AM249" s="62">
        <f t="shared" si="129"/>
        <v>-1275792.7171000002</v>
      </c>
      <c r="AN249" s="62">
        <f t="shared" si="129"/>
        <v>69091.03</v>
      </c>
      <c r="AO249" s="62">
        <f t="shared" si="129"/>
        <v>0</v>
      </c>
      <c r="AP249" s="62">
        <f t="shared" si="129"/>
        <v>0</v>
      </c>
      <c r="AQ249" s="62">
        <f t="shared" si="129"/>
        <v>0</v>
      </c>
      <c r="AR249" s="62">
        <f t="shared" si="129"/>
        <v>0</v>
      </c>
      <c r="AS249" s="62">
        <f t="shared" si="129"/>
        <v>662617.10414054128</v>
      </c>
      <c r="AT249" s="62">
        <f t="shared" si="129"/>
        <v>0</v>
      </c>
      <c r="AU249" s="62">
        <f>+AU32-AU248</f>
        <v>31471903.835181355</v>
      </c>
      <c r="AV249" s="62">
        <f t="shared" si="129"/>
        <v>-44024033.448781371</v>
      </c>
      <c r="AW249" s="62">
        <f t="shared" si="129"/>
        <v>0</v>
      </c>
      <c r="AX249" s="62">
        <f t="shared" si="129"/>
        <v>-17690711.461626638</v>
      </c>
      <c r="AY249" s="62">
        <f t="shared" si="129"/>
        <v>133104.75165847223</v>
      </c>
      <c r="AZ249" s="62">
        <f t="shared" si="129"/>
        <v>-596614.66645446536</v>
      </c>
      <c r="BA249" s="62">
        <f t="shared" si="129"/>
        <v>0</v>
      </c>
      <c r="BB249" s="62">
        <f t="shared" si="129"/>
        <v>0</v>
      </c>
      <c r="BC249" s="62">
        <f t="shared" si="129"/>
        <v>0</v>
      </c>
      <c r="BD249" s="62">
        <f t="shared" si="129"/>
        <v>-203582.65075738163</v>
      </c>
      <c r="BE249" s="62">
        <f t="shared" si="129"/>
        <v>0</v>
      </c>
      <c r="BF249" s="62">
        <f t="shared" si="129"/>
        <v>-185023.06626937975</v>
      </c>
      <c r="BG249" s="62">
        <f t="shared" si="129"/>
        <v>0</v>
      </c>
      <c r="BH249" s="62">
        <f t="shared" si="129"/>
        <v>0</v>
      </c>
      <c r="BI249" s="62">
        <f t="shared" si="129"/>
        <v>0</v>
      </c>
      <c r="BJ249" s="62">
        <f t="shared" si="129"/>
        <v>0</v>
      </c>
      <c r="BK249" s="62">
        <f t="shared" si="129"/>
        <v>0</v>
      </c>
      <c r="BL249" s="62">
        <f t="shared" si="129"/>
        <v>0</v>
      </c>
      <c r="BM249" s="62">
        <f t="shared" si="129"/>
        <v>0</v>
      </c>
      <c r="BN249" s="62">
        <f t="shared" si="129"/>
        <v>0</v>
      </c>
      <c r="BO249" s="62">
        <f t="shared" si="129"/>
        <v>0</v>
      </c>
      <c r="BP249" s="62">
        <f t="shared" si="129"/>
        <v>0</v>
      </c>
      <c r="BQ249" s="62">
        <f t="shared" si="129"/>
        <v>0</v>
      </c>
      <c r="BR249" s="62">
        <f t="shared" si="129"/>
        <v>2295831.8296000003</v>
      </c>
      <c r="BS249" s="62">
        <f t="shared" si="129"/>
        <v>0</v>
      </c>
      <c r="BT249" s="62">
        <f t="shared" si="129"/>
        <v>8365.7662636469395</v>
      </c>
      <c r="BU249" s="62">
        <f t="shared" si="129"/>
        <v>0</v>
      </c>
      <c r="BV249" s="62">
        <f t="shared" si="129"/>
        <v>-298420.97900049301</v>
      </c>
      <c r="BW249" s="62">
        <f t="shared" si="129"/>
        <v>33679.343200000003</v>
      </c>
      <c r="BX249" s="62">
        <f t="shared" si="129"/>
        <v>-482904.13487989997</v>
      </c>
      <c r="BY249" s="62">
        <f t="shared" si="129"/>
        <v>-318963.84300000005</v>
      </c>
      <c r="BZ249" s="62">
        <f t="shared" si="129"/>
        <v>-488.0462</v>
      </c>
      <c r="CA249" s="62">
        <f t="shared" si="129"/>
        <v>-300603.53971829993</v>
      </c>
      <c r="CB249" s="62">
        <f t="shared" ref="CB249:CG249" si="130">+CB32-CB248</f>
        <v>0</v>
      </c>
      <c r="CC249" s="62">
        <f t="shared" si="130"/>
        <v>0</v>
      </c>
      <c r="CD249" s="62">
        <f t="shared" si="130"/>
        <v>0</v>
      </c>
      <c r="CE249" s="62">
        <f t="shared" si="130"/>
        <v>0</v>
      </c>
      <c r="CF249" s="62">
        <f t="shared" si="130"/>
        <v>0</v>
      </c>
      <c r="CG249" s="62">
        <f t="shared" si="130"/>
        <v>-15145433.094316639</v>
      </c>
      <c r="CH249" s="62">
        <f>+CH32-CH248</f>
        <v>-2374790.7095624562</v>
      </c>
      <c r="CI249" s="62">
        <f>+CI32-CI248</f>
        <v>330440.00281978119</v>
      </c>
      <c r="CJ249" s="62">
        <f t="shared" ref="CJ249:CK249" si="131">+CJ32-CJ248</f>
        <v>-78820147.94702512</v>
      </c>
      <c r="CK249" s="62">
        <f t="shared" si="131"/>
        <v>-47348245.111843705</v>
      </c>
      <c r="CL249" s="62">
        <f>+CL32-CL248</f>
        <v>134725962.48277146</v>
      </c>
      <c r="CN249" s="44"/>
      <c r="CO249" s="44"/>
    </row>
    <row r="250" spans="1:16384" s="110" customFormat="1" x14ac:dyDescent="0.25">
      <c r="A250" s="106"/>
      <c r="B250" s="107"/>
      <c r="C250" s="107"/>
      <c r="D250" s="107"/>
      <c r="E250" s="108"/>
      <c r="F250" s="108"/>
      <c r="G250" s="108"/>
      <c r="H250" s="108"/>
      <c r="I250" s="108"/>
      <c r="J250" s="108"/>
      <c r="K250" s="108"/>
      <c r="L250" s="108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8"/>
      <c r="CF250" s="108"/>
      <c r="CG250" s="108"/>
      <c r="CH250" s="108"/>
      <c r="CI250" s="108"/>
      <c r="CJ250" s="109"/>
      <c r="CK250" s="109"/>
      <c r="CL250" s="109"/>
      <c r="CM250"/>
      <c r="CN250" s="44"/>
      <c r="CO250" s="44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  <c r="IX250" s="2"/>
      <c r="IY250" s="2"/>
      <c r="IZ250" s="2"/>
      <c r="JA250" s="2"/>
      <c r="JB250" s="2"/>
      <c r="JC250" s="2"/>
      <c r="JD250" s="2"/>
      <c r="JE250" s="2"/>
      <c r="JF250" s="2"/>
      <c r="JG250" s="2"/>
      <c r="JH250" s="2"/>
      <c r="JI250" s="2"/>
      <c r="JJ250" s="2"/>
      <c r="JK250" s="2"/>
      <c r="JL250" s="2"/>
      <c r="JM250" s="2"/>
      <c r="JN250" s="2"/>
      <c r="JO250" s="2"/>
      <c r="JP250" s="2"/>
      <c r="JQ250" s="2"/>
      <c r="JR250" s="2"/>
      <c r="JS250" s="2"/>
      <c r="JT250" s="2"/>
      <c r="JU250" s="2"/>
      <c r="JV250" s="2"/>
      <c r="JW250" s="2"/>
      <c r="JX250" s="2"/>
      <c r="JY250" s="2"/>
      <c r="JZ250" s="2"/>
      <c r="KA250" s="2"/>
      <c r="KB250" s="2"/>
      <c r="KC250" s="2"/>
      <c r="KD250" s="2"/>
      <c r="KE250" s="2"/>
      <c r="KF250" s="2"/>
      <c r="KG250" s="2"/>
      <c r="KH250" s="2"/>
      <c r="KI250" s="2"/>
      <c r="KJ250" s="2"/>
      <c r="KK250" s="2"/>
      <c r="KL250" s="2"/>
      <c r="KM250" s="2"/>
      <c r="KN250" s="2"/>
      <c r="KO250" s="2"/>
      <c r="KP250" s="2"/>
      <c r="KQ250" s="2"/>
      <c r="KR250" s="2"/>
      <c r="KS250" s="2"/>
      <c r="KT250" s="2"/>
      <c r="KU250" s="2"/>
      <c r="KV250" s="2"/>
      <c r="KW250" s="2"/>
      <c r="KX250" s="2"/>
      <c r="KY250" s="2"/>
      <c r="KZ250" s="2"/>
      <c r="LA250" s="2"/>
      <c r="LB250" s="2"/>
      <c r="LC250" s="2"/>
      <c r="LD250" s="2"/>
      <c r="LE250" s="2"/>
      <c r="LF250" s="2"/>
      <c r="LG250" s="2"/>
      <c r="LH250" s="2"/>
      <c r="LI250" s="2"/>
      <c r="LJ250" s="2"/>
      <c r="LK250" s="2"/>
      <c r="LL250" s="2"/>
      <c r="LM250" s="2"/>
      <c r="LN250" s="2"/>
      <c r="LO250" s="2"/>
      <c r="LP250" s="2"/>
      <c r="LQ250" s="2"/>
      <c r="LR250" s="2"/>
      <c r="LS250" s="2"/>
      <c r="LT250" s="2"/>
      <c r="LU250" s="2"/>
      <c r="LV250" s="2"/>
      <c r="LW250" s="2"/>
      <c r="LX250" s="2"/>
      <c r="LY250" s="2"/>
      <c r="LZ250" s="2"/>
      <c r="MA250" s="2"/>
      <c r="MB250" s="2"/>
      <c r="MC250" s="2"/>
      <c r="MD250" s="2"/>
      <c r="ME250" s="2"/>
      <c r="MF250" s="2"/>
      <c r="MG250" s="2"/>
      <c r="MH250" s="2"/>
      <c r="MI250" s="2"/>
      <c r="MJ250" s="2"/>
      <c r="MK250" s="2"/>
      <c r="ML250" s="2"/>
      <c r="MM250" s="2"/>
      <c r="MN250" s="2"/>
      <c r="MO250" s="2"/>
      <c r="MP250" s="2"/>
      <c r="MQ250" s="2"/>
      <c r="MR250" s="2"/>
      <c r="MS250" s="2"/>
      <c r="MT250" s="2"/>
      <c r="MU250" s="2"/>
      <c r="MV250" s="2"/>
      <c r="MW250" s="2"/>
      <c r="MX250" s="2"/>
      <c r="MY250" s="2"/>
      <c r="MZ250" s="2"/>
      <c r="NA250" s="2"/>
      <c r="NB250" s="2"/>
      <c r="NC250" s="2"/>
      <c r="ND250" s="2"/>
      <c r="NE250" s="2"/>
      <c r="NF250" s="2"/>
      <c r="NG250" s="2"/>
      <c r="NH250" s="2"/>
      <c r="NI250" s="2"/>
      <c r="NJ250" s="2"/>
      <c r="NK250" s="2"/>
      <c r="NL250" s="2"/>
      <c r="NM250" s="2"/>
      <c r="NN250" s="2"/>
      <c r="NO250" s="2"/>
      <c r="NP250" s="2"/>
      <c r="NQ250" s="2"/>
      <c r="NR250" s="2"/>
      <c r="NS250" s="2"/>
      <c r="NT250" s="2"/>
      <c r="NU250" s="2"/>
      <c r="NV250" s="2"/>
      <c r="NW250" s="2"/>
      <c r="NX250" s="2"/>
      <c r="NY250" s="2"/>
      <c r="NZ250" s="2"/>
      <c r="OA250" s="2"/>
      <c r="OB250" s="2"/>
      <c r="OC250" s="2"/>
      <c r="OD250" s="2"/>
      <c r="OE250" s="2"/>
      <c r="OF250" s="2"/>
      <c r="OG250" s="2"/>
      <c r="OH250" s="2"/>
      <c r="OI250" s="2"/>
      <c r="OJ250" s="2"/>
      <c r="OK250" s="2"/>
      <c r="OL250" s="2"/>
      <c r="OM250" s="2"/>
      <c r="ON250" s="2"/>
      <c r="OO250" s="2"/>
      <c r="OP250" s="2"/>
      <c r="OQ250" s="2"/>
      <c r="OR250" s="2"/>
      <c r="OS250" s="2"/>
      <c r="OT250" s="2"/>
      <c r="OU250" s="2"/>
      <c r="OV250" s="2"/>
      <c r="OW250" s="2"/>
      <c r="OX250" s="2"/>
      <c r="OY250" s="2"/>
      <c r="OZ250" s="2"/>
      <c r="PA250" s="2"/>
      <c r="PB250" s="2"/>
      <c r="PC250" s="2"/>
      <c r="PD250" s="2"/>
      <c r="PE250" s="2"/>
      <c r="PF250" s="2"/>
      <c r="PG250" s="2"/>
      <c r="PH250" s="2"/>
      <c r="PI250" s="2"/>
      <c r="PJ250" s="2"/>
      <c r="PK250" s="2"/>
      <c r="PL250" s="2"/>
      <c r="PM250" s="2"/>
      <c r="PN250" s="2"/>
      <c r="PO250" s="2"/>
      <c r="PP250" s="2"/>
      <c r="PQ250" s="2"/>
      <c r="PR250" s="2"/>
      <c r="PS250" s="2"/>
      <c r="PT250" s="2"/>
      <c r="PU250" s="2"/>
      <c r="PV250" s="2"/>
      <c r="PW250" s="2"/>
      <c r="PX250" s="2"/>
      <c r="PY250" s="2"/>
      <c r="PZ250" s="2"/>
      <c r="QA250" s="2"/>
      <c r="QB250" s="2"/>
      <c r="QC250" s="2"/>
      <c r="QD250" s="2"/>
      <c r="QE250" s="2"/>
      <c r="QF250" s="2"/>
      <c r="QG250" s="2"/>
      <c r="QH250" s="2"/>
      <c r="QI250" s="2"/>
      <c r="QJ250" s="2"/>
      <c r="QK250" s="2"/>
      <c r="QL250" s="2"/>
      <c r="QM250" s="2"/>
      <c r="QN250" s="2"/>
      <c r="QO250" s="2"/>
      <c r="QP250" s="2"/>
      <c r="QQ250" s="2"/>
      <c r="QR250" s="2"/>
      <c r="QS250" s="2"/>
      <c r="QT250" s="2"/>
      <c r="QU250" s="2"/>
      <c r="QV250" s="2"/>
      <c r="QW250" s="2"/>
      <c r="QX250" s="2"/>
      <c r="QY250" s="2"/>
      <c r="QZ250" s="2"/>
      <c r="RA250" s="2"/>
      <c r="RB250" s="2"/>
      <c r="RC250" s="2"/>
      <c r="RD250" s="2"/>
      <c r="RE250" s="2"/>
      <c r="RF250" s="2"/>
      <c r="RG250" s="2"/>
      <c r="RH250" s="2"/>
      <c r="RI250" s="2"/>
      <c r="RJ250" s="2"/>
      <c r="RK250" s="2"/>
      <c r="RL250" s="2"/>
      <c r="RM250" s="2"/>
      <c r="RN250" s="2"/>
      <c r="RO250" s="2"/>
      <c r="RP250" s="2"/>
      <c r="RQ250" s="2"/>
      <c r="RR250" s="2"/>
      <c r="RS250" s="2"/>
      <c r="RT250" s="2"/>
      <c r="RU250" s="2"/>
      <c r="RV250" s="2"/>
      <c r="RW250" s="2"/>
      <c r="RX250" s="2"/>
      <c r="RY250" s="2"/>
      <c r="RZ250" s="2"/>
      <c r="SA250" s="2"/>
      <c r="SB250" s="2"/>
      <c r="SC250" s="2"/>
      <c r="SD250" s="2"/>
      <c r="SE250" s="2"/>
      <c r="SF250" s="2"/>
      <c r="SG250" s="2"/>
      <c r="SH250" s="2"/>
      <c r="SI250" s="2"/>
      <c r="SJ250" s="2"/>
      <c r="SK250" s="2"/>
      <c r="SL250" s="2"/>
      <c r="SM250" s="2"/>
      <c r="SN250" s="2"/>
      <c r="SO250" s="2"/>
      <c r="SP250" s="2"/>
      <c r="SQ250" s="2"/>
      <c r="SR250" s="2"/>
      <c r="SS250" s="2"/>
      <c r="ST250" s="2"/>
      <c r="SU250" s="2"/>
      <c r="SV250" s="2"/>
      <c r="SW250" s="2"/>
      <c r="SX250" s="2"/>
      <c r="SY250" s="2"/>
      <c r="SZ250" s="2"/>
      <c r="TA250" s="2"/>
      <c r="TB250" s="2"/>
      <c r="TC250" s="2"/>
      <c r="TD250" s="2"/>
      <c r="TE250" s="2"/>
      <c r="TF250" s="2"/>
      <c r="TG250" s="2"/>
      <c r="TH250" s="2"/>
      <c r="TI250" s="2"/>
      <c r="TJ250" s="2"/>
      <c r="TK250" s="2"/>
      <c r="TL250" s="2"/>
      <c r="TM250" s="2"/>
      <c r="TN250" s="2"/>
      <c r="TO250" s="2"/>
      <c r="TP250" s="2"/>
      <c r="TQ250" s="2"/>
      <c r="TR250" s="2"/>
      <c r="TS250" s="2"/>
      <c r="TT250" s="2"/>
      <c r="TU250" s="2"/>
      <c r="TV250" s="2"/>
      <c r="TW250" s="2"/>
      <c r="TX250" s="2"/>
      <c r="TY250" s="2"/>
      <c r="TZ250" s="2"/>
      <c r="UA250" s="2"/>
      <c r="UB250" s="2"/>
      <c r="UC250" s="2"/>
      <c r="UD250" s="2"/>
      <c r="UE250" s="2"/>
      <c r="UF250" s="2"/>
      <c r="UG250" s="2"/>
      <c r="UH250" s="2"/>
      <c r="UI250" s="2"/>
      <c r="UJ250" s="2"/>
      <c r="UK250" s="2"/>
      <c r="UL250" s="2"/>
      <c r="UM250" s="2"/>
      <c r="UN250" s="2"/>
      <c r="UO250" s="2"/>
      <c r="UP250" s="2"/>
      <c r="UQ250" s="2"/>
      <c r="UR250" s="2"/>
      <c r="US250" s="2"/>
      <c r="UT250" s="2"/>
      <c r="UU250" s="2"/>
      <c r="UV250" s="2"/>
      <c r="UW250" s="2"/>
      <c r="UX250" s="2"/>
      <c r="UY250" s="2"/>
      <c r="UZ250" s="2"/>
      <c r="VA250" s="2"/>
      <c r="VB250" s="2"/>
      <c r="VC250" s="2"/>
      <c r="VD250" s="2"/>
      <c r="VE250" s="2"/>
      <c r="VF250" s="2"/>
      <c r="VG250" s="2"/>
      <c r="VH250" s="2"/>
      <c r="VI250" s="2"/>
      <c r="VJ250" s="2"/>
      <c r="VK250" s="2"/>
      <c r="VL250" s="2"/>
      <c r="VM250" s="2"/>
      <c r="VN250" s="2"/>
      <c r="VO250" s="2"/>
      <c r="VP250" s="2"/>
      <c r="VQ250" s="2"/>
      <c r="VR250" s="2"/>
      <c r="VS250" s="2"/>
      <c r="VT250" s="2"/>
      <c r="VU250" s="2"/>
      <c r="VV250" s="2"/>
      <c r="VW250" s="2"/>
      <c r="VX250" s="2"/>
      <c r="VY250" s="2"/>
      <c r="VZ250" s="2"/>
      <c r="WA250" s="2"/>
      <c r="WB250" s="2"/>
      <c r="WC250" s="2"/>
      <c r="WD250" s="2"/>
      <c r="WE250" s="2"/>
      <c r="WF250" s="2"/>
      <c r="WG250" s="2"/>
      <c r="WH250" s="2"/>
      <c r="WI250" s="2"/>
      <c r="WJ250" s="2"/>
      <c r="WK250" s="2"/>
      <c r="WL250" s="2"/>
      <c r="WM250" s="2"/>
      <c r="WN250" s="2"/>
      <c r="WO250" s="2"/>
      <c r="WP250" s="2"/>
      <c r="WQ250" s="2"/>
      <c r="WR250" s="2"/>
      <c r="WS250" s="2"/>
      <c r="WT250" s="2"/>
      <c r="WU250" s="2"/>
      <c r="WV250" s="2"/>
      <c r="WW250" s="2"/>
      <c r="WX250" s="2"/>
      <c r="WY250" s="2"/>
      <c r="WZ250" s="2"/>
      <c r="XA250" s="2"/>
      <c r="XB250" s="2"/>
      <c r="XC250" s="2"/>
      <c r="XD250" s="2"/>
      <c r="XE250" s="2"/>
      <c r="XF250" s="2"/>
      <c r="XG250" s="2"/>
      <c r="XH250" s="2"/>
      <c r="XI250" s="2"/>
      <c r="XJ250" s="2"/>
      <c r="XK250" s="2"/>
      <c r="XL250" s="2"/>
      <c r="XM250" s="2"/>
      <c r="XN250" s="2"/>
      <c r="XO250" s="2"/>
      <c r="XP250" s="2"/>
      <c r="XQ250" s="2"/>
      <c r="XR250" s="2"/>
      <c r="XS250" s="2"/>
      <c r="XT250" s="2"/>
      <c r="XU250" s="2"/>
      <c r="XV250" s="2"/>
      <c r="XW250" s="2"/>
      <c r="XX250" s="2"/>
      <c r="XY250" s="2"/>
      <c r="XZ250" s="2"/>
      <c r="YA250" s="2"/>
      <c r="YB250" s="2"/>
      <c r="YC250" s="2"/>
      <c r="YD250" s="2"/>
      <c r="YE250" s="2"/>
      <c r="YF250" s="2"/>
      <c r="YG250" s="2"/>
      <c r="YH250" s="2"/>
      <c r="YI250" s="2"/>
      <c r="YJ250" s="2"/>
      <c r="YK250" s="2"/>
      <c r="YL250" s="2"/>
      <c r="YM250" s="2"/>
      <c r="YN250" s="2"/>
      <c r="YO250" s="2"/>
      <c r="YP250" s="2"/>
      <c r="YQ250" s="2"/>
      <c r="YR250" s="2"/>
      <c r="YS250" s="2"/>
      <c r="YT250" s="2"/>
      <c r="YU250" s="2"/>
      <c r="YV250" s="2"/>
      <c r="YW250" s="2"/>
      <c r="YX250" s="2"/>
      <c r="YY250" s="2"/>
      <c r="YZ250" s="2"/>
      <c r="ZA250" s="2"/>
      <c r="ZB250" s="2"/>
      <c r="ZC250" s="2"/>
      <c r="ZD250" s="2"/>
      <c r="ZE250" s="2"/>
      <c r="ZF250" s="2"/>
      <c r="ZG250" s="2"/>
      <c r="ZH250" s="2"/>
      <c r="ZI250" s="2"/>
      <c r="ZJ250" s="2"/>
      <c r="ZK250" s="2"/>
      <c r="ZL250" s="2"/>
      <c r="ZM250" s="2"/>
      <c r="ZN250" s="2"/>
      <c r="ZO250" s="2"/>
      <c r="ZP250" s="2"/>
      <c r="ZQ250" s="2"/>
      <c r="ZR250" s="2"/>
      <c r="ZS250" s="2"/>
      <c r="ZT250" s="2"/>
      <c r="ZU250" s="2"/>
      <c r="ZV250" s="2"/>
      <c r="ZW250" s="2"/>
      <c r="ZX250" s="2"/>
      <c r="ZY250" s="2"/>
      <c r="ZZ250" s="2"/>
      <c r="AAA250" s="2"/>
      <c r="AAB250" s="2"/>
      <c r="AAC250" s="2"/>
      <c r="AAD250" s="2"/>
      <c r="AAE250" s="2"/>
      <c r="AAF250" s="2"/>
      <c r="AAG250" s="2"/>
      <c r="AAH250" s="2"/>
      <c r="AAI250" s="2"/>
      <c r="AAJ250" s="2"/>
      <c r="AAK250" s="2"/>
      <c r="AAL250" s="2"/>
      <c r="AAM250" s="2"/>
      <c r="AAN250" s="2"/>
      <c r="AAO250" s="2"/>
      <c r="AAP250" s="2"/>
      <c r="AAQ250" s="2"/>
      <c r="AAR250" s="2"/>
      <c r="AAS250" s="2"/>
      <c r="AAT250" s="2"/>
      <c r="AAU250" s="2"/>
      <c r="AAV250" s="2"/>
      <c r="AAW250" s="2"/>
      <c r="AAX250" s="2"/>
      <c r="AAY250" s="2"/>
      <c r="AAZ250" s="2"/>
      <c r="ABA250" s="2"/>
      <c r="ABB250" s="2"/>
      <c r="ABC250" s="2"/>
      <c r="ABD250" s="2"/>
      <c r="ABE250" s="2"/>
      <c r="ABF250" s="2"/>
      <c r="ABG250" s="2"/>
      <c r="ABH250" s="2"/>
      <c r="ABI250" s="2"/>
      <c r="ABJ250" s="2"/>
      <c r="ABK250" s="2"/>
      <c r="ABL250" s="2"/>
      <c r="ABM250" s="2"/>
      <c r="ABN250" s="2"/>
      <c r="ABO250" s="2"/>
      <c r="ABP250" s="2"/>
      <c r="ABQ250" s="2"/>
      <c r="ABR250" s="2"/>
      <c r="ABS250" s="2"/>
      <c r="ABT250" s="2"/>
      <c r="ABU250" s="2"/>
      <c r="ABV250" s="2"/>
      <c r="ABW250" s="2"/>
      <c r="ABX250" s="2"/>
      <c r="ABY250" s="2"/>
      <c r="ABZ250" s="2"/>
      <c r="ACA250" s="2"/>
      <c r="ACB250" s="2"/>
      <c r="ACC250" s="2"/>
      <c r="ACD250" s="2"/>
      <c r="ACE250" s="2"/>
      <c r="ACF250" s="2"/>
      <c r="ACG250" s="2"/>
      <c r="ACH250" s="2"/>
      <c r="ACI250" s="2"/>
      <c r="ACJ250" s="2"/>
      <c r="ACK250" s="2"/>
      <c r="ACL250" s="2"/>
      <c r="ACM250" s="2"/>
      <c r="ACN250" s="2"/>
      <c r="ACO250" s="2"/>
      <c r="ACP250" s="2"/>
      <c r="ACQ250" s="2"/>
      <c r="ACR250" s="2"/>
      <c r="ACS250" s="2"/>
      <c r="ACT250" s="2"/>
      <c r="ACU250" s="2"/>
      <c r="ACV250" s="2"/>
      <c r="ACW250" s="2"/>
      <c r="ACX250" s="2"/>
      <c r="ACY250" s="2"/>
      <c r="ACZ250" s="2"/>
      <c r="ADA250" s="2"/>
      <c r="ADB250" s="2"/>
      <c r="ADC250" s="2"/>
      <c r="ADD250" s="2"/>
      <c r="ADE250" s="2"/>
      <c r="ADF250" s="2"/>
      <c r="ADG250" s="2"/>
      <c r="ADH250" s="2"/>
      <c r="ADI250" s="2"/>
      <c r="ADJ250" s="2"/>
      <c r="ADK250" s="2"/>
      <c r="ADL250" s="2"/>
      <c r="ADM250" s="2"/>
      <c r="ADN250" s="2"/>
      <c r="ADO250" s="2"/>
      <c r="ADP250" s="2"/>
      <c r="ADQ250" s="2"/>
      <c r="ADR250" s="2"/>
      <c r="ADS250" s="2"/>
      <c r="ADT250" s="2"/>
      <c r="ADU250" s="2"/>
      <c r="ADV250" s="2"/>
      <c r="ADW250" s="2"/>
      <c r="ADX250" s="2"/>
      <c r="ADY250" s="2"/>
      <c r="ADZ250" s="2"/>
      <c r="AEA250" s="2"/>
      <c r="AEB250" s="2"/>
      <c r="AEC250" s="2"/>
      <c r="AED250" s="2"/>
      <c r="AEE250" s="2"/>
      <c r="AEF250" s="2"/>
      <c r="AEG250" s="2"/>
      <c r="AEH250" s="2"/>
      <c r="AEI250" s="2"/>
      <c r="AEJ250" s="2"/>
      <c r="AEK250" s="2"/>
      <c r="AEL250" s="2"/>
      <c r="AEM250" s="2"/>
      <c r="AEN250" s="2"/>
      <c r="AEO250" s="2"/>
      <c r="AEP250" s="2"/>
      <c r="AEQ250" s="2"/>
      <c r="AER250" s="2"/>
      <c r="AES250" s="2"/>
      <c r="AET250" s="2"/>
      <c r="AEU250" s="2"/>
      <c r="AEV250" s="2"/>
      <c r="AEW250" s="2"/>
      <c r="AEX250" s="2"/>
      <c r="AEY250" s="2"/>
      <c r="AEZ250" s="2"/>
      <c r="AFA250" s="2"/>
      <c r="AFB250" s="2"/>
      <c r="AFC250" s="2"/>
      <c r="AFD250" s="2"/>
      <c r="AFE250" s="2"/>
      <c r="AFF250" s="2"/>
      <c r="AFG250" s="2"/>
      <c r="AFH250" s="2"/>
      <c r="AFI250" s="2"/>
      <c r="AFJ250" s="2"/>
      <c r="AFK250" s="2"/>
      <c r="AFL250" s="2"/>
      <c r="AFM250" s="2"/>
      <c r="AFN250" s="2"/>
      <c r="AFO250" s="2"/>
      <c r="AFP250" s="2"/>
      <c r="AFQ250" s="2"/>
      <c r="AFR250" s="2"/>
      <c r="AFS250" s="2"/>
      <c r="AFT250" s="2"/>
      <c r="AFU250" s="2"/>
      <c r="AFV250" s="2"/>
      <c r="AFW250" s="2"/>
      <c r="AFX250" s="2"/>
      <c r="AFY250" s="2"/>
      <c r="AFZ250" s="2"/>
      <c r="AGA250" s="2"/>
      <c r="AGB250" s="2"/>
      <c r="AGC250" s="2"/>
      <c r="AGD250" s="2"/>
      <c r="AGE250" s="2"/>
      <c r="AGF250" s="2"/>
      <c r="AGG250" s="2"/>
      <c r="AGH250" s="2"/>
      <c r="AGI250" s="2"/>
      <c r="AGJ250" s="2"/>
      <c r="AGK250" s="2"/>
      <c r="AGL250" s="2"/>
      <c r="AGM250" s="2"/>
      <c r="AGN250" s="2"/>
      <c r="AGO250" s="2"/>
      <c r="AGP250" s="2"/>
      <c r="AGQ250" s="2"/>
      <c r="AGR250" s="2"/>
      <c r="AGS250" s="2"/>
      <c r="AGT250" s="2"/>
      <c r="AGU250" s="2"/>
      <c r="AGV250" s="2"/>
      <c r="AGW250" s="2"/>
      <c r="AGX250" s="2"/>
      <c r="AGY250" s="2"/>
      <c r="AGZ250" s="2"/>
      <c r="AHA250" s="2"/>
      <c r="AHB250" s="2"/>
      <c r="AHC250" s="2"/>
      <c r="AHD250" s="2"/>
      <c r="AHE250" s="2"/>
      <c r="AHF250" s="2"/>
      <c r="AHG250" s="2"/>
      <c r="AHH250" s="2"/>
      <c r="AHI250" s="2"/>
      <c r="AHJ250" s="2"/>
      <c r="AHK250" s="2"/>
      <c r="AHL250" s="2"/>
      <c r="AHM250" s="2"/>
      <c r="AHN250" s="2"/>
      <c r="AHO250" s="2"/>
      <c r="AHP250" s="2"/>
      <c r="AHQ250" s="2"/>
      <c r="AHR250" s="2"/>
      <c r="AHS250" s="2"/>
      <c r="AHT250" s="2"/>
      <c r="AHU250" s="2"/>
      <c r="AHV250" s="2"/>
      <c r="AHW250" s="2"/>
      <c r="AHX250" s="2"/>
      <c r="AHY250" s="2"/>
      <c r="AHZ250" s="2"/>
      <c r="AIA250" s="2"/>
      <c r="AIB250" s="2"/>
      <c r="AIC250" s="2"/>
      <c r="AID250" s="2"/>
      <c r="AIE250" s="2"/>
      <c r="AIF250" s="2"/>
      <c r="AIG250" s="2"/>
      <c r="AIH250" s="2"/>
      <c r="AII250" s="2"/>
      <c r="AIJ250" s="2"/>
      <c r="AIK250" s="2"/>
      <c r="AIL250" s="2"/>
      <c r="AIM250" s="2"/>
      <c r="AIN250" s="2"/>
      <c r="AIO250" s="2"/>
      <c r="AIP250" s="2"/>
      <c r="AIQ250" s="2"/>
      <c r="AIR250" s="2"/>
      <c r="AIS250" s="2"/>
      <c r="AIT250" s="2"/>
      <c r="AIU250" s="2"/>
      <c r="AIV250" s="2"/>
      <c r="AIW250" s="2"/>
      <c r="AIX250" s="2"/>
      <c r="AIY250" s="2"/>
      <c r="AIZ250" s="2"/>
      <c r="AJA250" s="2"/>
      <c r="AJB250" s="2"/>
      <c r="AJC250" s="2"/>
      <c r="AJD250" s="2"/>
      <c r="AJE250" s="2"/>
      <c r="AJF250" s="2"/>
      <c r="AJG250" s="2"/>
      <c r="AJH250" s="2"/>
      <c r="AJI250" s="2"/>
      <c r="AJJ250" s="2"/>
      <c r="AJK250" s="2"/>
      <c r="AJL250" s="2"/>
      <c r="AJM250" s="2"/>
      <c r="AJN250" s="2"/>
      <c r="AJO250" s="2"/>
      <c r="AJP250" s="2"/>
      <c r="AJQ250" s="2"/>
      <c r="AJR250" s="2"/>
      <c r="AJS250" s="2"/>
      <c r="AJT250" s="2"/>
      <c r="AJU250" s="2"/>
      <c r="AJV250" s="2"/>
      <c r="AJW250" s="2"/>
      <c r="AJX250" s="2"/>
      <c r="AJY250" s="2"/>
      <c r="AJZ250" s="2"/>
      <c r="AKA250" s="2"/>
      <c r="AKB250" s="2"/>
      <c r="AKC250" s="2"/>
      <c r="AKD250" s="2"/>
      <c r="AKE250" s="2"/>
      <c r="AKF250" s="2"/>
      <c r="AKG250" s="2"/>
      <c r="AKH250" s="2"/>
      <c r="AKI250" s="2"/>
      <c r="AKJ250" s="2"/>
      <c r="AKK250" s="2"/>
      <c r="AKL250" s="2"/>
      <c r="AKM250" s="2"/>
      <c r="AKN250" s="2"/>
      <c r="AKO250" s="2"/>
      <c r="AKP250" s="2"/>
      <c r="AKQ250" s="2"/>
      <c r="AKR250" s="2"/>
      <c r="AKS250" s="2"/>
      <c r="AKT250" s="2"/>
      <c r="AKU250" s="2"/>
      <c r="AKV250" s="2"/>
      <c r="AKW250" s="2"/>
      <c r="AKX250" s="2"/>
      <c r="AKY250" s="2"/>
      <c r="AKZ250" s="2"/>
      <c r="ALA250" s="2"/>
      <c r="ALB250" s="2"/>
      <c r="ALC250" s="2"/>
      <c r="ALD250" s="2"/>
      <c r="ALE250" s="2"/>
      <c r="ALF250" s="2"/>
      <c r="ALG250" s="2"/>
      <c r="ALH250" s="2"/>
      <c r="ALI250" s="2"/>
      <c r="ALJ250" s="2"/>
      <c r="ALK250" s="2"/>
      <c r="ALL250" s="2"/>
      <c r="ALM250" s="2"/>
      <c r="ALN250" s="2"/>
      <c r="ALO250" s="2"/>
      <c r="ALP250" s="2"/>
      <c r="ALQ250" s="2"/>
      <c r="ALR250" s="2"/>
      <c r="ALS250" s="2"/>
      <c r="ALT250" s="2"/>
      <c r="ALU250" s="2"/>
      <c r="ALV250" s="2"/>
      <c r="ALW250" s="2"/>
      <c r="ALX250" s="2"/>
      <c r="ALY250" s="2"/>
      <c r="ALZ250" s="2"/>
      <c r="AMA250" s="2"/>
      <c r="AMB250" s="2"/>
      <c r="AMC250" s="2"/>
      <c r="AMD250" s="2"/>
      <c r="AME250" s="2"/>
      <c r="AMF250" s="2"/>
      <c r="AMG250" s="2"/>
      <c r="AMH250" s="2"/>
      <c r="AMI250" s="2"/>
      <c r="AMJ250" s="2"/>
      <c r="AMK250" s="2"/>
      <c r="AML250" s="2"/>
      <c r="AMM250" s="2"/>
      <c r="AMN250" s="2"/>
      <c r="AMO250" s="2"/>
      <c r="AMP250" s="2"/>
      <c r="AMQ250" s="2"/>
      <c r="AMR250" s="2"/>
      <c r="AMS250" s="2"/>
      <c r="AMT250" s="2"/>
      <c r="AMU250" s="2"/>
      <c r="AMV250" s="2"/>
      <c r="AMW250" s="2"/>
      <c r="AMX250" s="2"/>
      <c r="AMY250" s="2"/>
      <c r="AMZ250" s="2"/>
      <c r="ANA250" s="2"/>
      <c r="ANB250" s="2"/>
      <c r="ANC250" s="2"/>
      <c r="AND250" s="2"/>
      <c r="ANE250" s="2"/>
      <c r="ANF250" s="2"/>
      <c r="ANG250" s="2"/>
      <c r="ANH250" s="2"/>
      <c r="ANI250" s="2"/>
      <c r="ANJ250" s="2"/>
      <c r="ANK250" s="2"/>
      <c r="ANL250" s="2"/>
      <c r="ANM250" s="2"/>
      <c r="ANN250" s="2"/>
      <c r="ANO250" s="2"/>
      <c r="ANP250" s="2"/>
      <c r="ANQ250" s="2"/>
      <c r="ANR250" s="2"/>
      <c r="ANS250" s="2"/>
      <c r="ANT250" s="2"/>
      <c r="ANU250" s="2"/>
      <c r="ANV250" s="2"/>
      <c r="ANW250" s="2"/>
      <c r="ANX250" s="2"/>
      <c r="ANY250" s="2"/>
      <c r="ANZ250" s="2"/>
      <c r="AOA250" s="2"/>
      <c r="AOB250" s="2"/>
      <c r="AOC250" s="2"/>
      <c r="AOD250" s="2"/>
      <c r="AOE250" s="2"/>
      <c r="AOF250" s="2"/>
      <c r="AOG250" s="2"/>
      <c r="AOH250" s="2"/>
      <c r="AOI250" s="2"/>
      <c r="AOJ250" s="2"/>
      <c r="AOK250" s="2"/>
      <c r="AOL250" s="2"/>
      <c r="AOM250" s="2"/>
      <c r="AON250" s="2"/>
      <c r="AOO250" s="2"/>
      <c r="AOP250" s="2"/>
      <c r="AOQ250" s="2"/>
      <c r="AOR250" s="2"/>
      <c r="AOS250" s="2"/>
      <c r="AOT250" s="2"/>
      <c r="AOU250" s="2"/>
      <c r="AOV250" s="2"/>
      <c r="AOW250" s="2"/>
      <c r="AOX250" s="2"/>
      <c r="AOY250" s="2"/>
      <c r="AOZ250" s="2"/>
      <c r="APA250" s="2"/>
      <c r="APB250" s="2"/>
      <c r="APC250" s="2"/>
      <c r="APD250" s="2"/>
      <c r="APE250" s="2"/>
      <c r="APF250" s="2"/>
      <c r="APG250" s="2"/>
      <c r="APH250" s="2"/>
      <c r="API250" s="2"/>
      <c r="APJ250" s="2"/>
      <c r="APK250" s="2"/>
      <c r="APL250" s="2"/>
      <c r="APM250" s="2"/>
      <c r="APN250" s="2"/>
      <c r="APO250" s="2"/>
      <c r="APP250" s="2"/>
      <c r="APQ250" s="2"/>
      <c r="APR250" s="2"/>
      <c r="APS250" s="2"/>
      <c r="APT250" s="2"/>
      <c r="APU250" s="2"/>
      <c r="APV250" s="2"/>
      <c r="APW250" s="2"/>
      <c r="APX250" s="2"/>
      <c r="APY250" s="2"/>
      <c r="APZ250" s="2"/>
      <c r="AQA250" s="2"/>
      <c r="AQB250" s="2"/>
      <c r="AQC250" s="2"/>
      <c r="AQD250" s="2"/>
      <c r="AQE250" s="2"/>
      <c r="AQF250" s="2"/>
      <c r="AQG250" s="2"/>
      <c r="AQH250" s="2"/>
      <c r="AQI250" s="2"/>
      <c r="AQJ250" s="2"/>
      <c r="AQK250" s="2"/>
      <c r="AQL250" s="2"/>
      <c r="AQM250" s="2"/>
      <c r="AQN250" s="2"/>
      <c r="AQO250" s="2"/>
      <c r="AQP250" s="2"/>
      <c r="AQQ250" s="2"/>
      <c r="AQR250" s="2"/>
      <c r="AQS250" s="2"/>
      <c r="AQT250" s="2"/>
      <c r="AQU250" s="2"/>
      <c r="AQV250" s="2"/>
      <c r="AQW250" s="2"/>
      <c r="AQX250" s="2"/>
      <c r="AQY250" s="2"/>
      <c r="AQZ250" s="2"/>
      <c r="ARA250" s="2"/>
      <c r="ARB250" s="2"/>
      <c r="ARC250" s="2"/>
      <c r="ARD250" s="2"/>
      <c r="ARE250" s="2"/>
      <c r="ARF250" s="2"/>
      <c r="ARG250" s="2"/>
      <c r="ARH250" s="2"/>
      <c r="ARI250" s="2"/>
      <c r="ARJ250" s="2"/>
      <c r="ARK250" s="2"/>
      <c r="ARL250" s="2"/>
      <c r="ARM250" s="2"/>
      <c r="ARN250" s="2"/>
      <c r="ARO250" s="2"/>
      <c r="ARP250" s="2"/>
      <c r="ARQ250" s="2"/>
      <c r="ARR250" s="2"/>
      <c r="ARS250" s="2"/>
      <c r="ART250" s="2"/>
      <c r="ARU250" s="2"/>
      <c r="ARV250" s="2"/>
      <c r="ARW250" s="2"/>
      <c r="ARX250" s="2"/>
      <c r="ARY250" s="2"/>
      <c r="ARZ250" s="2"/>
      <c r="ASA250" s="2"/>
      <c r="ASB250" s="2"/>
      <c r="ASC250" s="2"/>
      <c r="ASD250" s="2"/>
      <c r="ASE250" s="2"/>
      <c r="ASF250" s="2"/>
      <c r="ASG250" s="2"/>
      <c r="ASH250" s="2"/>
      <c r="ASI250" s="2"/>
      <c r="ASJ250" s="2"/>
      <c r="ASK250" s="2"/>
      <c r="ASL250" s="2"/>
      <c r="ASM250" s="2"/>
      <c r="ASN250" s="2"/>
      <c r="ASO250" s="2"/>
      <c r="ASP250" s="2"/>
      <c r="ASQ250" s="2"/>
      <c r="ASR250" s="2"/>
      <c r="ASS250" s="2"/>
      <c r="AST250" s="2"/>
      <c r="ASU250" s="2"/>
      <c r="ASV250" s="2"/>
      <c r="ASW250" s="2"/>
      <c r="ASX250" s="2"/>
      <c r="ASY250" s="2"/>
      <c r="ASZ250" s="2"/>
      <c r="ATA250" s="2"/>
      <c r="ATB250" s="2"/>
      <c r="ATC250" s="2"/>
      <c r="ATD250" s="2"/>
      <c r="ATE250" s="2"/>
      <c r="ATF250" s="2"/>
      <c r="ATG250" s="2"/>
      <c r="ATH250" s="2"/>
      <c r="ATI250" s="2"/>
      <c r="ATJ250" s="2"/>
      <c r="ATK250" s="2"/>
      <c r="ATL250" s="2"/>
      <c r="ATM250" s="2"/>
      <c r="ATN250" s="2"/>
      <c r="ATO250" s="2"/>
      <c r="ATP250" s="2"/>
      <c r="ATQ250" s="2"/>
      <c r="ATR250" s="2"/>
      <c r="ATS250" s="2"/>
      <c r="ATT250" s="2"/>
      <c r="ATU250" s="2"/>
      <c r="ATV250" s="2"/>
      <c r="ATW250" s="2"/>
      <c r="ATX250" s="2"/>
      <c r="ATY250" s="2"/>
      <c r="ATZ250" s="2"/>
      <c r="AUA250" s="2"/>
      <c r="AUB250" s="2"/>
      <c r="AUC250" s="2"/>
      <c r="AUD250" s="2"/>
      <c r="AUE250" s="2"/>
      <c r="AUF250" s="2"/>
      <c r="AUG250" s="2"/>
      <c r="AUH250" s="2"/>
      <c r="AUI250" s="2"/>
      <c r="AUJ250" s="2"/>
      <c r="AUK250" s="2"/>
      <c r="AUL250" s="2"/>
      <c r="AUM250" s="2"/>
      <c r="AUN250" s="2"/>
      <c r="AUO250" s="2"/>
      <c r="AUP250" s="2"/>
      <c r="AUQ250" s="2"/>
      <c r="AUR250" s="2"/>
      <c r="AUS250" s="2"/>
      <c r="AUT250" s="2"/>
      <c r="AUU250" s="2"/>
      <c r="AUV250" s="2"/>
      <c r="AUW250" s="2"/>
      <c r="AUX250" s="2"/>
      <c r="AUY250" s="2"/>
      <c r="AUZ250" s="2"/>
      <c r="AVA250" s="2"/>
      <c r="AVB250" s="2"/>
      <c r="AVC250" s="2"/>
      <c r="AVD250" s="2"/>
      <c r="AVE250" s="2"/>
      <c r="AVF250" s="2"/>
      <c r="AVG250" s="2"/>
      <c r="AVH250" s="2"/>
      <c r="AVI250" s="2"/>
      <c r="AVJ250" s="2"/>
      <c r="AVK250" s="2"/>
      <c r="AVL250" s="2"/>
      <c r="AVM250" s="2"/>
      <c r="AVN250" s="2"/>
      <c r="AVO250" s="2"/>
      <c r="AVP250" s="2"/>
      <c r="AVQ250" s="2"/>
      <c r="AVR250" s="2"/>
      <c r="AVS250" s="2"/>
      <c r="AVT250" s="2"/>
      <c r="AVU250" s="2"/>
      <c r="AVV250" s="2"/>
      <c r="AVW250" s="2"/>
      <c r="AVX250" s="2"/>
      <c r="AVY250" s="2"/>
      <c r="AVZ250" s="2"/>
      <c r="AWA250" s="2"/>
      <c r="AWB250" s="2"/>
      <c r="AWC250" s="2"/>
      <c r="AWD250" s="2"/>
      <c r="AWE250" s="2"/>
      <c r="AWF250" s="2"/>
      <c r="AWG250" s="2"/>
      <c r="AWH250" s="2"/>
      <c r="AWI250" s="2"/>
      <c r="AWJ250" s="2"/>
      <c r="AWK250" s="2"/>
      <c r="AWL250" s="2"/>
      <c r="AWM250" s="2"/>
      <c r="AWN250" s="2"/>
      <c r="AWO250" s="2"/>
      <c r="AWP250" s="2"/>
      <c r="AWQ250" s="2"/>
      <c r="AWR250" s="2"/>
      <c r="AWS250" s="2"/>
      <c r="AWT250" s="2"/>
      <c r="AWU250" s="2"/>
      <c r="AWV250" s="2"/>
      <c r="AWW250" s="2"/>
      <c r="AWX250" s="2"/>
      <c r="AWY250" s="2"/>
      <c r="AWZ250" s="2"/>
      <c r="AXA250" s="2"/>
      <c r="AXB250" s="2"/>
      <c r="AXC250" s="2"/>
      <c r="AXD250" s="2"/>
      <c r="AXE250" s="2"/>
      <c r="AXF250" s="2"/>
      <c r="AXG250" s="2"/>
      <c r="AXH250" s="2"/>
      <c r="AXI250" s="2"/>
      <c r="AXJ250" s="2"/>
      <c r="AXK250" s="2"/>
      <c r="AXL250" s="2"/>
      <c r="AXM250" s="2"/>
      <c r="AXN250" s="2"/>
      <c r="AXO250" s="2"/>
      <c r="AXP250" s="2"/>
      <c r="AXQ250" s="2"/>
      <c r="AXR250" s="2"/>
      <c r="AXS250" s="2"/>
      <c r="AXT250" s="2"/>
      <c r="AXU250" s="2"/>
      <c r="AXV250" s="2"/>
      <c r="AXW250" s="2"/>
      <c r="AXX250" s="2"/>
      <c r="AXY250" s="2"/>
      <c r="AXZ250" s="2"/>
      <c r="AYA250" s="2"/>
      <c r="AYB250" s="2"/>
      <c r="AYC250" s="2"/>
      <c r="AYD250" s="2"/>
      <c r="AYE250" s="2"/>
      <c r="AYF250" s="2"/>
      <c r="AYG250" s="2"/>
      <c r="AYH250" s="2"/>
      <c r="AYI250" s="2"/>
      <c r="AYJ250" s="2"/>
      <c r="AYK250" s="2"/>
      <c r="AYL250" s="2"/>
      <c r="AYM250" s="2"/>
      <c r="AYN250" s="2"/>
      <c r="AYO250" s="2"/>
      <c r="AYP250" s="2"/>
      <c r="AYQ250" s="2"/>
      <c r="AYR250" s="2"/>
      <c r="AYS250" s="2"/>
      <c r="AYT250" s="2"/>
      <c r="AYU250" s="2"/>
      <c r="AYV250" s="2"/>
      <c r="AYW250" s="2"/>
      <c r="AYX250" s="2"/>
      <c r="AYY250" s="2"/>
      <c r="AYZ250" s="2"/>
      <c r="AZA250" s="2"/>
      <c r="AZB250" s="2"/>
      <c r="AZC250" s="2"/>
      <c r="AZD250" s="2"/>
      <c r="AZE250" s="2"/>
      <c r="AZF250" s="2"/>
      <c r="AZG250" s="2"/>
      <c r="AZH250" s="2"/>
      <c r="AZI250" s="2"/>
      <c r="AZJ250" s="2"/>
      <c r="AZK250" s="2"/>
      <c r="AZL250" s="2"/>
      <c r="AZM250" s="2"/>
      <c r="AZN250" s="2"/>
      <c r="AZO250" s="2"/>
      <c r="AZP250" s="2"/>
      <c r="AZQ250" s="2"/>
      <c r="AZR250" s="2"/>
      <c r="AZS250" s="2"/>
      <c r="AZT250" s="2"/>
      <c r="AZU250" s="2"/>
      <c r="AZV250" s="2"/>
      <c r="AZW250" s="2"/>
      <c r="AZX250" s="2"/>
      <c r="AZY250" s="2"/>
      <c r="AZZ250" s="2"/>
      <c r="BAA250" s="2"/>
      <c r="BAB250" s="2"/>
      <c r="BAC250" s="2"/>
      <c r="BAD250" s="2"/>
      <c r="BAE250" s="2"/>
      <c r="BAF250" s="2"/>
      <c r="BAG250" s="2"/>
      <c r="BAH250" s="2"/>
      <c r="BAI250" s="2"/>
      <c r="BAJ250" s="2"/>
      <c r="BAK250" s="2"/>
      <c r="BAL250" s="2"/>
      <c r="BAM250" s="2"/>
      <c r="BAN250" s="2"/>
      <c r="BAO250" s="2"/>
      <c r="BAP250" s="2"/>
      <c r="BAQ250" s="2"/>
      <c r="BAR250" s="2"/>
      <c r="BAS250" s="2"/>
      <c r="BAT250" s="2"/>
      <c r="BAU250" s="2"/>
      <c r="BAV250" s="2"/>
      <c r="BAW250" s="2"/>
      <c r="BAX250" s="2"/>
      <c r="BAY250" s="2"/>
      <c r="BAZ250" s="2"/>
      <c r="BBA250" s="2"/>
      <c r="BBB250" s="2"/>
      <c r="BBC250" s="2"/>
      <c r="BBD250" s="2"/>
      <c r="BBE250" s="2"/>
      <c r="BBF250" s="2"/>
      <c r="BBG250" s="2"/>
      <c r="BBH250" s="2"/>
      <c r="BBI250" s="2"/>
      <c r="BBJ250" s="2"/>
      <c r="BBK250" s="2"/>
      <c r="BBL250" s="2"/>
      <c r="BBM250" s="2"/>
      <c r="BBN250" s="2"/>
      <c r="BBO250" s="2"/>
      <c r="BBP250" s="2"/>
      <c r="BBQ250" s="2"/>
      <c r="BBR250" s="2"/>
      <c r="BBS250" s="2"/>
      <c r="BBT250" s="2"/>
      <c r="BBU250" s="2"/>
      <c r="BBV250" s="2"/>
      <c r="BBW250" s="2"/>
      <c r="BBX250" s="2"/>
      <c r="BBY250" s="2"/>
      <c r="BBZ250" s="2"/>
      <c r="BCA250" s="2"/>
      <c r="BCB250" s="2"/>
      <c r="BCC250" s="2"/>
      <c r="BCD250" s="2"/>
      <c r="BCE250" s="2"/>
      <c r="BCF250" s="2"/>
      <c r="BCG250" s="2"/>
      <c r="BCH250" s="2"/>
      <c r="BCI250" s="2"/>
      <c r="BCJ250" s="2"/>
      <c r="BCK250" s="2"/>
      <c r="BCL250" s="2"/>
      <c r="BCM250" s="2"/>
      <c r="BCN250" s="2"/>
      <c r="BCO250" s="2"/>
      <c r="BCP250" s="2"/>
      <c r="BCQ250" s="2"/>
      <c r="BCR250" s="2"/>
      <c r="BCS250" s="2"/>
      <c r="BCT250" s="2"/>
      <c r="BCU250" s="2"/>
      <c r="BCV250" s="2"/>
      <c r="BCW250" s="2"/>
      <c r="BCX250" s="2"/>
      <c r="BCY250" s="2"/>
      <c r="BCZ250" s="2"/>
      <c r="BDA250" s="2"/>
      <c r="BDB250" s="2"/>
      <c r="BDC250" s="2"/>
      <c r="BDD250" s="2"/>
      <c r="BDE250" s="2"/>
      <c r="BDF250" s="2"/>
      <c r="BDG250" s="2"/>
      <c r="BDH250" s="2"/>
      <c r="BDI250" s="2"/>
      <c r="BDJ250" s="2"/>
      <c r="BDK250" s="2"/>
      <c r="BDL250" s="2"/>
      <c r="BDM250" s="2"/>
      <c r="BDN250" s="2"/>
      <c r="BDO250" s="2"/>
      <c r="BDP250" s="2"/>
      <c r="BDQ250" s="2"/>
      <c r="BDR250" s="2"/>
      <c r="BDS250" s="2"/>
      <c r="BDT250" s="2"/>
      <c r="BDU250" s="2"/>
      <c r="BDV250" s="2"/>
      <c r="BDW250" s="2"/>
      <c r="BDX250" s="2"/>
      <c r="BDY250" s="2"/>
      <c r="BDZ250" s="2"/>
      <c r="BEA250" s="2"/>
      <c r="BEB250" s="2"/>
      <c r="BEC250" s="2"/>
      <c r="BED250" s="2"/>
      <c r="BEE250" s="2"/>
      <c r="BEF250" s="2"/>
      <c r="BEG250" s="2"/>
      <c r="BEH250" s="2"/>
      <c r="BEI250" s="2"/>
      <c r="BEJ250" s="2"/>
      <c r="BEK250" s="2"/>
      <c r="BEL250" s="2"/>
      <c r="BEM250" s="2"/>
      <c r="BEN250" s="2"/>
      <c r="BEO250" s="2"/>
      <c r="BEP250" s="2"/>
      <c r="BEQ250" s="2"/>
      <c r="BER250" s="2"/>
      <c r="BES250" s="2"/>
      <c r="BET250" s="2"/>
      <c r="BEU250" s="2"/>
      <c r="BEV250" s="2"/>
      <c r="BEW250" s="2"/>
      <c r="BEX250" s="2"/>
      <c r="BEY250" s="2"/>
      <c r="BEZ250" s="2"/>
      <c r="BFA250" s="2"/>
      <c r="BFB250" s="2"/>
      <c r="BFC250" s="2"/>
      <c r="BFD250" s="2"/>
      <c r="BFE250" s="2"/>
      <c r="BFF250" s="2"/>
      <c r="BFG250" s="2"/>
      <c r="BFH250" s="2"/>
      <c r="BFI250" s="2"/>
      <c r="BFJ250" s="2"/>
      <c r="BFK250" s="2"/>
      <c r="BFL250" s="2"/>
      <c r="BFM250" s="2"/>
      <c r="BFN250" s="2"/>
      <c r="BFO250" s="2"/>
      <c r="BFP250" s="2"/>
      <c r="BFQ250" s="2"/>
      <c r="BFR250" s="2"/>
      <c r="BFS250" s="2"/>
      <c r="BFT250" s="2"/>
      <c r="BFU250" s="2"/>
      <c r="BFV250" s="2"/>
      <c r="BFW250" s="2"/>
      <c r="BFX250" s="2"/>
      <c r="BFY250" s="2"/>
      <c r="BFZ250" s="2"/>
      <c r="BGA250" s="2"/>
      <c r="BGB250" s="2"/>
      <c r="BGC250" s="2"/>
      <c r="BGD250" s="2"/>
      <c r="BGE250" s="2"/>
      <c r="BGF250" s="2"/>
      <c r="BGG250" s="2"/>
      <c r="BGH250" s="2"/>
      <c r="BGI250" s="2"/>
      <c r="BGJ250" s="2"/>
      <c r="BGK250" s="2"/>
      <c r="BGL250" s="2"/>
      <c r="BGM250" s="2"/>
      <c r="BGN250" s="2"/>
      <c r="BGO250" s="2"/>
      <c r="BGP250" s="2"/>
      <c r="BGQ250" s="2"/>
      <c r="BGR250" s="2"/>
      <c r="BGS250" s="2"/>
      <c r="BGT250" s="2"/>
      <c r="BGU250" s="2"/>
      <c r="BGV250" s="2"/>
      <c r="BGW250" s="2"/>
      <c r="BGX250" s="2"/>
      <c r="BGY250" s="2"/>
      <c r="BGZ250" s="2"/>
      <c r="BHA250" s="2"/>
      <c r="BHB250" s="2"/>
      <c r="BHC250" s="2"/>
      <c r="BHD250" s="2"/>
      <c r="BHE250" s="2"/>
      <c r="BHF250" s="2"/>
      <c r="BHG250" s="2"/>
      <c r="BHH250" s="2"/>
      <c r="BHI250" s="2"/>
      <c r="BHJ250" s="2"/>
      <c r="BHK250" s="2"/>
      <c r="BHL250" s="2"/>
      <c r="BHM250" s="2"/>
      <c r="BHN250" s="2"/>
      <c r="BHO250" s="2"/>
      <c r="BHP250" s="2"/>
      <c r="BHQ250" s="2"/>
      <c r="BHR250" s="2"/>
      <c r="BHS250" s="2"/>
      <c r="BHT250" s="2"/>
      <c r="BHU250" s="2"/>
      <c r="BHV250" s="2"/>
      <c r="BHW250" s="2"/>
      <c r="BHX250" s="2"/>
      <c r="BHY250" s="2"/>
      <c r="BHZ250" s="2"/>
      <c r="BIA250" s="2"/>
      <c r="BIB250" s="2"/>
      <c r="BIC250" s="2"/>
      <c r="BID250" s="2"/>
      <c r="BIE250" s="2"/>
      <c r="BIF250" s="2"/>
      <c r="BIG250" s="2"/>
      <c r="BIH250" s="2"/>
      <c r="BII250" s="2"/>
      <c r="BIJ250" s="2"/>
      <c r="BIK250" s="2"/>
      <c r="BIL250" s="2"/>
      <c r="BIM250" s="2"/>
      <c r="BIN250" s="2"/>
      <c r="BIO250" s="2"/>
      <c r="BIP250" s="2"/>
      <c r="BIQ250" s="2"/>
      <c r="BIR250" s="2"/>
      <c r="BIS250" s="2"/>
      <c r="BIT250" s="2"/>
      <c r="BIU250" s="2"/>
      <c r="BIV250" s="2"/>
      <c r="BIW250" s="2"/>
      <c r="BIX250" s="2"/>
      <c r="BIY250" s="2"/>
      <c r="BIZ250" s="2"/>
      <c r="BJA250" s="2"/>
      <c r="BJB250" s="2"/>
      <c r="BJC250" s="2"/>
      <c r="BJD250" s="2"/>
      <c r="BJE250" s="2"/>
      <c r="BJF250" s="2"/>
      <c r="BJG250" s="2"/>
      <c r="BJH250" s="2"/>
      <c r="BJI250" s="2"/>
      <c r="BJJ250" s="2"/>
      <c r="BJK250" s="2"/>
      <c r="BJL250" s="2"/>
      <c r="BJM250" s="2"/>
      <c r="BJN250" s="2"/>
      <c r="BJO250" s="2"/>
      <c r="BJP250" s="2"/>
      <c r="BJQ250" s="2"/>
      <c r="BJR250" s="2"/>
      <c r="BJS250" s="2"/>
      <c r="BJT250" s="2"/>
      <c r="BJU250" s="2"/>
      <c r="BJV250" s="2"/>
      <c r="BJW250" s="2"/>
      <c r="BJX250" s="2"/>
      <c r="BJY250" s="2"/>
      <c r="BJZ250" s="2"/>
      <c r="BKA250" s="2"/>
      <c r="BKB250" s="2"/>
      <c r="BKC250" s="2"/>
      <c r="BKD250" s="2"/>
      <c r="BKE250" s="2"/>
      <c r="BKF250" s="2"/>
      <c r="BKG250" s="2"/>
      <c r="BKH250" s="2"/>
      <c r="BKI250" s="2"/>
      <c r="BKJ250" s="2"/>
      <c r="BKK250" s="2"/>
      <c r="BKL250" s="2"/>
      <c r="BKM250" s="2"/>
      <c r="BKN250" s="2"/>
      <c r="BKO250" s="2"/>
      <c r="BKP250" s="2"/>
      <c r="BKQ250" s="2"/>
      <c r="BKR250" s="2"/>
      <c r="BKS250" s="2"/>
      <c r="BKT250" s="2"/>
      <c r="BKU250" s="2"/>
      <c r="BKV250" s="2"/>
      <c r="BKW250" s="2"/>
      <c r="BKX250" s="2"/>
      <c r="BKY250" s="2"/>
      <c r="BKZ250" s="2"/>
      <c r="BLA250" s="2"/>
      <c r="BLB250" s="2"/>
      <c r="BLC250" s="2"/>
      <c r="BLD250" s="2"/>
      <c r="BLE250" s="2"/>
      <c r="BLF250" s="2"/>
      <c r="BLG250" s="2"/>
      <c r="BLH250" s="2"/>
      <c r="BLI250" s="2"/>
      <c r="BLJ250" s="2"/>
      <c r="BLK250" s="2"/>
      <c r="BLL250" s="2"/>
      <c r="BLM250" s="2"/>
      <c r="BLN250" s="2"/>
      <c r="BLO250" s="2"/>
      <c r="BLP250" s="2"/>
      <c r="BLQ250" s="2"/>
      <c r="BLR250" s="2"/>
      <c r="BLS250" s="2"/>
      <c r="BLT250" s="2"/>
      <c r="BLU250" s="2"/>
      <c r="BLV250" s="2"/>
      <c r="BLW250" s="2"/>
      <c r="BLX250" s="2"/>
      <c r="BLY250" s="2"/>
      <c r="BLZ250" s="2"/>
      <c r="BMA250" s="2"/>
      <c r="BMB250" s="2"/>
      <c r="BMC250" s="2"/>
      <c r="BMD250" s="2"/>
      <c r="BME250" s="2"/>
      <c r="BMF250" s="2"/>
      <c r="BMG250" s="2"/>
      <c r="BMH250" s="2"/>
      <c r="BMI250" s="2"/>
      <c r="BMJ250" s="2"/>
      <c r="BMK250" s="2"/>
      <c r="BML250" s="2"/>
      <c r="BMM250" s="2"/>
      <c r="BMN250" s="2"/>
      <c r="BMO250" s="2"/>
      <c r="BMP250" s="2"/>
      <c r="BMQ250" s="2"/>
      <c r="BMR250" s="2"/>
      <c r="BMS250" s="2"/>
      <c r="BMT250" s="2"/>
      <c r="BMU250" s="2"/>
      <c r="BMV250" s="2"/>
      <c r="BMW250" s="2"/>
      <c r="BMX250" s="2"/>
      <c r="BMY250" s="2"/>
      <c r="BMZ250" s="2"/>
      <c r="BNA250" s="2"/>
      <c r="BNB250" s="2"/>
      <c r="BNC250" s="2"/>
      <c r="BND250" s="2"/>
      <c r="BNE250" s="2"/>
      <c r="BNF250" s="2"/>
      <c r="BNG250" s="2"/>
      <c r="BNH250" s="2"/>
      <c r="BNI250" s="2"/>
      <c r="BNJ250" s="2"/>
      <c r="BNK250" s="2"/>
      <c r="BNL250" s="2"/>
      <c r="BNM250" s="2"/>
      <c r="BNN250" s="2"/>
      <c r="BNO250" s="2"/>
      <c r="BNP250" s="2"/>
      <c r="BNQ250" s="2"/>
      <c r="BNR250" s="2"/>
      <c r="BNS250" s="2"/>
      <c r="BNT250" s="2"/>
      <c r="BNU250" s="2"/>
      <c r="BNV250" s="2"/>
      <c r="BNW250" s="2"/>
      <c r="BNX250" s="2"/>
      <c r="BNY250" s="2"/>
      <c r="BNZ250" s="2"/>
      <c r="BOA250" s="2"/>
      <c r="BOB250" s="2"/>
      <c r="BOC250" s="2"/>
      <c r="BOD250" s="2"/>
      <c r="BOE250" s="2"/>
      <c r="BOF250" s="2"/>
      <c r="BOG250" s="2"/>
      <c r="BOH250" s="2"/>
      <c r="BOI250" s="2"/>
      <c r="BOJ250" s="2"/>
      <c r="BOK250" s="2"/>
      <c r="BOL250" s="2"/>
      <c r="BOM250" s="2"/>
      <c r="BON250" s="2"/>
      <c r="BOO250" s="2"/>
      <c r="BOP250" s="2"/>
      <c r="BOQ250" s="2"/>
      <c r="BOR250" s="2"/>
      <c r="BOS250" s="2"/>
      <c r="BOT250" s="2"/>
      <c r="BOU250" s="2"/>
      <c r="BOV250" s="2"/>
      <c r="BOW250" s="2"/>
      <c r="BOX250" s="2"/>
      <c r="BOY250" s="2"/>
      <c r="BOZ250" s="2"/>
      <c r="BPA250" s="2"/>
      <c r="BPB250" s="2"/>
      <c r="BPC250" s="2"/>
      <c r="BPD250" s="2"/>
      <c r="BPE250" s="2"/>
      <c r="BPF250" s="2"/>
      <c r="BPG250" s="2"/>
      <c r="BPH250" s="2"/>
      <c r="BPI250" s="2"/>
      <c r="BPJ250" s="2"/>
      <c r="BPK250" s="2"/>
      <c r="BPL250" s="2"/>
      <c r="BPM250" s="2"/>
      <c r="BPN250" s="2"/>
      <c r="BPO250" s="2"/>
      <c r="BPP250" s="2"/>
      <c r="BPQ250" s="2"/>
      <c r="BPR250" s="2"/>
      <c r="BPS250" s="2"/>
      <c r="BPT250" s="2"/>
      <c r="BPU250" s="2"/>
      <c r="BPV250" s="2"/>
      <c r="BPW250" s="2"/>
      <c r="BPX250" s="2"/>
      <c r="BPY250" s="2"/>
      <c r="BPZ250" s="2"/>
      <c r="BQA250" s="2"/>
      <c r="BQB250" s="2"/>
      <c r="BQC250" s="2"/>
      <c r="BQD250" s="2"/>
      <c r="BQE250" s="2"/>
      <c r="BQF250" s="2"/>
      <c r="BQG250" s="2"/>
      <c r="BQH250" s="2"/>
      <c r="BQI250" s="2"/>
      <c r="BQJ250" s="2"/>
      <c r="BQK250" s="2"/>
      <c r="BQL250" s="2"/>
      <c r="BQM250" s="2"/>
      <c r="BQN250" s="2"/>
      <c r="BQO250" s="2"/>
      <c r="BQP250" s="2"/>
      <c r="BQQ250" s="2"/>
      <c r="BQR250" s="2"/>
      <c r="BQS250" s="2"/>
      <c r="BQT250" s="2"/>
      <c r="BQU250" s="2"/>
      <c r="BQV250" s="2"/>
      <c r="BQW250" s="2"/>
      <c r="BQX250" s="2"/>
      <c r="BQY250" s="2"/>
      <c r="BQZ250" s="2"/>
      <c r="BRA250" s="2"/>
      <c r="BRB250" s="2"/>
      <c r="BRC250" s="2"/>
      <c r="BRD250" s="2"/>
      <c r="BRE250" s="2"/>
      <c r="BRF250" s="2"/>
      <c r="BRG250" s="2"/>
      <c r="BRH250" s="2"/>
      <c r="BRI250" s="2"/>
      <c r="BRJ250" s="2"/>
      <c r="BRK250" s="2"/>
      <c r="BRL250" s="2"/>
      <c r="BRM250" s="2"/>
      <c r="BRN250" s="2"/>
      <c r="BRO250" s="2"/>
      <c r="BRP250" s="2"/>
      <c r="BRQ250" s="2"/>
      <c r="BRR250" s="2"/>
      <c r="BRS250" s="2"/>
      <c r="BRT250" s="2"/>
      <c r="BRU250" s="2"/>
      <c r="BRV250" s="2"/>
      <c r="BRW250" s="2"/>
      <c r="BRX250" s="2"/>
      <c r="BRY250" s="2"/>
      <c r="BRZ250" s="2"/>
      <c r="BSA250" s="2"/>
      <c r="BSB250" s="2"/>
      <c r="BSC250" s="2"/>
      <c r="BSD250" s="2"/>
      <c r="BSE250" s="2"/>
      <c r="BSF250" s="2"/>
      <c r="BSG250" s="2"/>
      <c r="BSH250" s="2"/>
      <c r="BSI250" s="2"/>
      <c r="BSJ250" s="2"/>
      <c r="BSK250" s="2"/>
      <c r="BSL250" s="2"/>
      <c r="BSM250" s="2"/>
      <c r="BSN250" s="2"/>
      <c r="BSO250" s="2"/>
      <c r="BSP250" s="2"/>
      <c r="BSQ250" s="2"/>
      <c r="BSR250" s="2"/>
      <c r="BSS250" s="2"/>
      <c r="BST250" s="2"/>
      <c r="BSU250" s="2"/>
      <c r="BSV250" s="2"/>
      <c r="BSW250" s="2"/>
      <c r="BSX250" s="2"/>
      <c r="BSY250" s="2"/>
      <c r="BSZ250" s="2"/>
      <c r="BTA250" s="2"/>
      <c r="BTB250" s="2"/>
      <c r="BTC250" s="2"/>
      <c r="BTD250" s="2"/>
      <c r="BTE250" s="2"/>
      <c r="BTF250" s="2"/>
      <c r="BTG250" s="2"/>
      <c r="BTH250" s="2"/>
      <c r="BTI250" s="2"/>
      <c r="BTJ250" s="2"/>
      <c r="BTK250" s="2"/>
      <c r="BTL250" s="2"/>
      <c r="BTM250" s="2"/>
      <c r="BTN250" s="2"/>
      <c r="BTO250" s="2"/>
      <c r="BTP250" s="2"/>
      <c r="BTQ250" s="2"/>
      <c r="BTR250" s="2"/>
      <c r="BTS250" s="2"/>
      <c r="BTT250" s="2"/>
      <c r="BTU250" s="2"/>
      <c r="BTV250" s="2"/>
      <c r="BTW250" s="2"/>
      <c r="BTX250" s="2"/>
      <c r="BTY250" s="2"/>
      <c r="BTZ250" s="2"/>
      <c r="BUA250" s="2"/>
      <c r="BUB250" s="2"/>
      <c r="BUC250" s="2"/>
      <c r="BUD250" s="2"/>
      <c r="BUE250" s="2"/>
      <c r="BUF250" s="2"/>
      <c r="BUG250" s="2"/>
      <c r="BUH250" s="2"/>
      <c r="BUI250" s="2"/>
      <c r="BUJ250" s="2"/>
      <c r="BUK250" s="2"/>
      <c r="BUL250" s="2"/>
      <c r="BUM250" s="2"/>
      <c r="BUN250" s="2"/>
      <c r="BUO250" s="2"/>
      <c r="BUP250" s="2"/>
      <c r="BUQ250" s="2"/>
      <c r="BUR250" s="2"/>
      <c r="BUS250" s="2"/>
      <c r="BUT250" s="2"/>
      <c r="BUU250" s="2"/>
      <c r="BUV250" s="2"/>
      <c r="BUW250" s="2"/>
      <c r="BUX250" s="2"/>
      <c r="BUY250" s="2"/>
      <c r="BUZ250" s="2"/>
      <c r="BVA250" s="2"/>
      <c r="BVB250" s="2"/>
      <c r="BVC250" s="2"/>
      <c r="BVD250" s="2"/>
      <c r="BVE250" s="2"/>
      <c r="BVF250" s="2"/>
      <c r="BVG250" s="2"/>
      <c r="BVH250" s="2"/>
      <c r="BVI250" s="2"/>
      <c r="BVJ250" s="2"/>
      <c r="BVK250" s="2"/>
      <c r="BVL250" s="2"/>
      <c r="BVM250" s="2"/>
      <c r="BVN250" s="2"/>
      <c r="BVO250" s="2"/>
      <c r="BVP250" s="2"/>
      <c r="BVQ250" s="2"/>
      <c r="BVR250" s="2"/>
      <c r="BVS250" s="2"/>
      <c r="BVT250" s="2"/>
      <c r="BVU250" s="2"/>
      <c r="BVV250" s="2"/>
      <c r="BVW250" s="2"/>
      <c r="BVX250" s="2"/>
      <c r="BVY250" s="2"/>
      <c r="BVZ250" s="2"/>
      <c r="BWA250" s="2"/>
      <c r="BWB250" s="2"/>
      <c r="BWC250" s="2"/>
      <c r="BWD250" s="2"/>
      <c r="BWE250" s="2"/>
      <c r="BWF250" s="2"/>
      <c r="BWG250" s="2"/>
      <c r="BWH250" s="2"/>
      <c r="BWI250" s="2"/>
      <c r="BWJ250" s="2"/>
      <c r="BWK250" s="2"/>
      <c r="BWL250" s="2"/>
      <c r="BWM250" s="2"/>
      <c r="BWN250" s="2"/>
      <c r="BWO250" s="2"/>
      <c r="BWP250" s="2"/>
      <c r="BWQ250" s="2"/>
      <c r="BWR250" s="2"/>
      <c r="BWS250" s="2"/>
      <c r="BWT250" s="2"/>
      <c r="BWU250" s="2"/>
      <c r="BWV250" s="2"/>
      <c r="BWW250" s="2"/>
      <c r="BWX250" s="2"/>
      <c r="BWY250" s="2"/>
      <c r="BWZ250" s="2"/>
      <c r="BXA250" s="2"/>
      <c r="BXB250" s="2"/>
      <c r="BXC250" s="2"/>
      <c r="BXD250" s="2"/>
      <c r="BXE250" s="2"/>
      <c r="BXF250" s="2"/>
      <c r="BXG250" s="2"/>
      <c r="BXH250" s="2"/>
      <c r="BXI250" s="2"/>
      <c r="BXJ250" s="2"/>
      <c r="BXK250" s="2"/>
      <c r="BXL250" s="2"/>
      <c r="BXM250" s="2"/>
      <c r="BXN250" s="2"/>
      <c r="BXO250" s="2"/>
      <c r="BXP250" s="2"/>
      <c r="BXQ250" s="2"/>
      <c r="BXR250" s="2"/>
      <c r="BXS250" s="2"/>
      <c r="BXT250" s="2"/>
      <c r="BXU250" s="2"/>
      <c r="BXV250" s="2"/>
      <c r="BXW250" s="2"/>
      <c r="BXX250" s="2"/>
      <c r="BXY250" s="2"/>
      <c r="BXZ250" s="2"/>
      <c r="BYA250" s="2"/>
      <c r="BYB250" s="2"/>
      <c r="BYC250" s="2"/>
      <c r="BYD250" s="2"/>
      <c r="BYE250" s="2"/>
      <c r="BYF250" s="2"/>
      <c r="BYG250" s="2"/>
      <c r="BYH250" s="2"/>
      <c r="BYI250" s="2"/>
      <c r="BYJ250" s="2"/>
      <c r="BYK250" s="2"/>
      <c r="BYL250" s="2"/>
      <c r="BYM250" s="2"/>
      <c r="BYN250" s="2"/>
      <c r="BYO250" s="2"/>
      <c r="BYP250" s="2"/>
      <c r="BYQ250" s="2"/>
      <c r="BYR250" s="2"/>
      <c r="BYS250" s="2"/>
      <c r="BYT250" s="2"/>
      <c r="BYU250" s="2"/>
      <c r="BYV250" s="2"/>
      <c r="BYW250" s="2"/>
      <c r="BYX250" s="2"/>
      <c r="BYY250" s="2"/>
      <c r="BYZ250" s="2"/>
      <c r="BZA250" s="2"/>
      <c r="BZB250" s="2"/>
      <c r="BZC250" s="2"/>
      <c r="BZD250" s="2"/>
      <c r="BZE250" s="2"/>
      <c r="BZF250" s="2"/>
      <c r="BZG250" s="2"/>
      <c r="BZH250" s="2"/>
      <c r="BZI250" s="2"/>
      <c r="BZJ250" s="2"/>
      <c r="BZK250" s="2"/>
      <c r="BZL250" s="2"/>
      <c r="BZM250" s="2"/>
      <c r="BZN250" s="2"/>
      <c r="BZO250" s="2"/>
      <c r="BZP250" s="2"/>
      <c r="BZQ250" s="2"/>
      <c r="BZR250" s="2"/>
      <c r="BZS250" s="2"/>
      <c r="BZT250" s="2"/>
      <c r="BZU250" s="2"/>
      <c r="BZV250" s="2"/>
      <c r="BZW250" s="2"/>
      <c r="BZX250" s="2"/>
      <c r="BZY250" s="2"/>
      <c r="BZZ250" s="2"/>
      <c r="CAA250" s="2"/>
      <c r="CAB250" s="2"/>
      <c r="CAC250" s="2"/>
      <c r="CAD250" s="2"/>
      <c r="CAE250" s="2"/>
      <c r="CAF250" s="2"/>
      <c r="CAG250" s="2"/>
      <c r="CAH250" s="2"/>
      <c r="CAI250" s="2"/>
      <c r="CAJ250" s="2"/>
      <c r="CAK250" s="2"/>
      <c r="CAL250" s="2"/>
      <c r="CAM250" s="2"/>
      <c r="CAN250" s="2"/>
      <c r="CAO250" s="2"/>
      <c r="CAP250" s="2"/>
      <c r="CAQ250" s="2"/>
      <c r="CAR250" s="2"/>
      <c r="CAS250" s="2"/>
      <c r="CAT250" s="2"/>
      <c r="CAU250" s="2"/>
      <c r="CAV250" s="2"/>
      <c r="CAW250" s="2"/>
      <c r="CAX250" s="2"/>
      <c r="CAY250" s="2"/>
      <c r="CAZ250" s="2"/>
      <c r="CBA250" s="2"/>
      <c r="CBB250" s="2"/>
      <c r="CBC250" s="2"/>
      <c r="CBD250" s="2"/>
      <c r="CBE250" s="2"/>
      <c r="CBF250" s="2"/>
      <c r="CBG250" s="2"/>
      <c r="CBH250" s="2"/>
      <c r="CBI250" s="2"/>
      <c r="CBJ250" s="2"/>
      <c r="CBK250" s="2"/>
      <c r="CBL250" s="2"/>
      <c r="CBM250" s="2"/>
      <c r="CBN250" s="2"/>
      <c r="CBO250" s="2"/>
      <c r="CBP250" s="2"/>
      <c r="CBQ250" s="2"/>
      <c r="CBR250" s="2"/>
      <c r="CBS250" s="2"/>
      <c r="CBT250" s="2"/>
      <c r="CBU250" s="2"/>
      <c r="CBV250" s="2"/>
      <c r="CBW250" s="2"/>
      <c r="CBX250" s="2"/>
      <c r="CBY250" s="2"/>
      <c r="CBZ250" s="2"/>
      <c r="CCA250" s="2"/>
      <c r="CCB250" s="2"/>
      <c r="CCC250" s="2"/>
      <c r="CCD250" s="2"/>
      <c r="CCE250" s="2"/>
      <c r="CCF250" s="2"/>
      <c r="CCG250" s="2"/>
      <c r="CCH250" s="2"/>
      <c r="CCI250" s="2"/>
      <c r="CCJ250" s="2"/>
      <c r="CCK250" s="2"/>
      <c r="CCL250" s="2"/>
      <c r="CCM250" s="2"/>
      <c r="CCN250" s="2"/>
      <c r="CCO250" s="2"/>
      <c r="CCP250" s="2"/>
      <c r="CCQ250" s="2"/>
      <c r="CCR250" s="2"/>
      <c r="CCS250" s="2"/>
      <c r="CCT250" s="2"/>
      <c r="CCU250" s="2"/>
      <c r="CCV250" s="2"/>
      <c r="CCW250" s="2"/>
      <c r="CCX250" s="2"/>
      <c r="CCY250" s="2"/>
      <c r="CCZ250" s="2"/>
      <c r="CDA250" s="2"/>
      <c r="CDB250" s="2"/>
      <c r="CDC250" s="2"/>
      <c r="CDD250" s="2"/>
      <c r="CDE250" s="2"/>
      <c r="CDF250" s="2"/>
      <c r="CDG250" s="2"/>
      <c r="CDH250" s="2"/>
      <c r="CDI250" s="2"/>
      <c r="CDJ250" s="2"/>
      <c r="CDK250" s="2"/>
      <c r="CDL250" s="2"/>
      <c r="CDM250" s="2"/>
      <c r="CDN250" s="2"/>
      <c r="CDO250" s="2"/>
      <c r="CDP250" s="2"/>
      <c r="CDQ250" s="2"/>
      <c r="CDR250" s="2"/>
      <c r="CDS250" s="2"/>
      <c r="CDT250" s="2"/>
      <c r="CDU250" s="2"/>
      <c r="CDV250" s="2"/>
      <c r="CDW250" s="2"/>
      <c r="CDX250" s="2"/>
      <c r="CDY250" s="2"/>
      <c r="CDZ250" s="2"/>
      <c r="CEA250" s="2"/>
      <c r="CEB250" s="2"/>
      <c r="CEC250" s="2"/>
      <c r="CED250" s="2"/>
      <c r="CEE250" s="2"/>
      <c r="CEF250" s="2"/>
      <c r="CEG250" s="2"/>
      <c r="CEH250" s="2"/>
      <c r="CEI250" s="2"/>
      <c r="CEJ250" s="2"/>
      <c r="CEK250" s="2"/>
      <c r="CEL250" s="2"/>
      <c r="CEM250" s="2"/>
      <c r="CEN250" s="2"/>
      <c r="CEO250" s="2"/>
      <c r="CEP250" s="2"/>
      <c r="CEQ250" s="2"/>
      <c r="CER250" s="2"/>
      <c r="CES250" s="2"/>
      <c r="CET250" s="2"/>
      <c r="CEU250" s="2"/>
      <c r="CEV250" s="2"/>
      <c r="CEW250" s="2"/>
      <c r="CEX250" s="2"/>
      <c r="CEY250" s="2"/>
      <c r="CEZ250" s="2"/>
      <c r="CFA250" s="2"/>
      <c r="CFB250" s="2"/>
      <c r="CFC250" s="2"/>
      <c r="CFD250" s="2"/>
      <c r="CFE250" s="2"/>
      <c r="CFF250" s="2"/>
      <c r="CFG250" s="2"/>
      <c r="CFH250" s="2"/>
      <c r="CFI250" s="2"/>
      <c r="CFJ250" s="2"/>
      <c r="CFK250" s="2"/>
      <c r="CFL250" s="2"/>
      <c r="CFM250" s="2"/>
      <c r="CFN250" s="2"/>
      <c r="CFO250" s="2"/>
      <c r="CFP250" s="2"/>
      <c r="CFQ250" s="2"/>
      <c r="CFR250" s="2"/>
      <c r="CFS250" s="2"/>
      <c r="CFT250" s="2"/>
      <c r="CFU250" s="2"/>
      <c r="CFV250" s="2"/>
      <c r="CFW250" s="2"/>
      <c r="CFX250" s="2"/>
      <c r="CFY250" s="2"/>
      <c r="CFZ250" s="2"/>
      <c r="CGA250" s="2"/>
      <c r="CGB250" s="2"/>
      <c r="CGC250" s="2"/>
      <c r="CGD250" s="2"/>
      <c r="CGE250" s="2"/>
      <c r="CGF250" s="2"/>
      <c r="CGG250" s="2"/>
      <c r="CGH250" s="2"/>
      <c r="CGI250" s="2"/>
      <c r="CGJ250" s="2"/>
      <c r="CGK250" s="2"/>
      <c r="CGL250" s="2"/>
      <c r="CGM250" s="2"/>
      <c r="CGN250" s="2"/>
      <c r="CGO250" s="2"/>
      <c r="CGP250" s="2"/>
      <c r="CGQ250" s="2"/>
      <c r="CGR250" s="2"/>
      <c r="CGS250" s="2"/>
      <c r="CGT250" s="2"/>
      <c r="CGU250" s="2"/>
      <c r="CGV250" s="2"/>
      <c r="CGW250" s="2"/>
      <c r="CGX250" s="2"/>
      <c r="CGY250" s="2"/>
      <c r="CGZ250" s="2"/>
      <c r="CHA250" s="2"/>
      <c r="CHB250" s="2"/>
      <c r="CHC250" s="2"/>
      <c r="CHD250" s="2"/>
      <c r="CHE250" s="2"/>
      <c r="CHF250" s="2"/>
      <c r="CHG250" s="2"/>
      <c r="CHH250" s="2"/>
      <c r="CHI250" s="2"/>
      <c r="CHJ250" s="2"/>
      <c r="CHK250" s="2"/>
      <c r="CHL250" s="2"/>
      <c r="CHM250" s="2"/>
      <c r="CHN250" s="2"/>
      <c r="CHO250" s="2"/>
      <c r="CHP250" s="2"/>
      <c r="CHQ250" s="2"/>
      <c r="CHR250" s="2"/>
      <c r="CHS250" s="2"/>
      <c r="CHT250" s="2"/>
      <c r="CHU250" s="2"/>
      <c r="CHV250" s="2"/>
      <c r="CHW250" s="2"/>
      <c r="CHX250" s="2"/>
      <c r="CHY250" s="2"/>
      <c r="CHZ250" s="2"/>
      <c r="CIA250" s="2"/>
      <c r="CIB250" s="2"/>
      <c r="CIC250" s="2"/>
      <c r="CID250" s="2"/>
      <c r="CIE250" s="2"/>
      <c r="CIF250" s="2"/>
      <c r="CIG250" s="2"/>
      <c r="CIH250" s="2"/>
      <c r="CII250" s="2"/>
      <c r="CIJ250" s="2"/>
      <c r="CIK250" s="2"/>
      <c r="CIL250" s="2"/>
      <c r="CIM250" s="2"/>
      <c r="CIN250" s="2"/>
      <c r="CIO250" s="2"/>
      <c r="CIP250" s="2"/>
      <c r="CIQ250" s="2"/>
      <c r="CIR250" s="2"/>
      <c r="CIS250" s="2"/>
      <c r="CIT250" s="2"/>
      <c r="CIU250" s="2"/>
      <c r="CIV250" s="2"/>
      <c r="CIW250" s="2"/>
      <c r="CIX250" s="2"/>
      <c r="CIY250" s="2"/>
      <c r="CIZ250" s="2"/>
      <c r="CJA250" s="2"/>
      <c r="CJB250" s="2"/>
      <c r="CJC250" s="2"/>
      <c r="CJD250" s="2"/>
      <c r="CJE250" s="2"/>
      <c r="CJF250" s="2"/>
      <c r="CJG250" s="2"/>
      <c r="CJH250" s="2"/>
      <c r="CJI250" s="2"/>
      <c r="CJJ250" s="2"/>
      <c r="CJK250" s="2"/>
      <c r="CJL250" s="2"/>
      <c r="CJM250" s="2"/>
      <c r="CJN250" s="2"/>
      <c r="CJO250" s="2"/>
      <c r="CJP250" s="2"/>
      <c r="CJQ250" s="2"/>
      <c r="CJR250" s="2"/>
      <c r="CJS250" s="2"/>
      <c r="CJT250" s="2"/>
      <c r="CJU250" s="2"/>
      <c r="CJV250" s="2"/>
      <c r="CJW250" s="2"/>
      <c r="CJX250" s="2"/>
      <c r="CJY250" s="2"/>
      <c r="CJZ250" s="2"/>
      <c r="CKA250" s="2"/>
      <c r="CKB250" s="2"/>
      <c r="CKC250" s="2"/>
      <c r="CKD250" s="2"/>
      <c r="CKE250" s="2"/>
      <c r="CKF250" s="2"/>
      <c r="CKG250" s="2"/>
      <c r="CKH250" s="2"/>
      <c r="CKI250" s="2"/>
      <c r="CKJ250" s="2"/>
      <c r="CKK250" s="2"/>
      <c r="CKL250" s="2"/>
      <c r="CKM250" s="2"/>
      <c r="CKN250" s="2"/>
      <c r="CKO250" s="2"/>
      <c r="CKP250" s="2"/>
      <c r="CKQ250" s="2"/>
      <c r="CKR250" s="2"/>
      <c r="CKS250" s="2"/>
      <c r="CKT250" s="2"/>
      <c r="CKU250" s="2"/>
      <c r="CKV250" s="2"/>
      <c r="CKW250" s="2"/>
      <c r="CKX250" s="2"/>
      <c r="CKY250" s="2"/>
      <c r="CKZ250" s="2"/>
      <c r="CLA250" s="2"/>
      <c r="CLB250" s="2"/>
      <c r="CLC250" s="2"/>
      <c r="CLD250" s="2"/>
      <c r="CLE250" s="2"/>
      <c r="CLF250" s="2"/>
      <c r="CLG250" s="2"/>
      <c r="CLH250" s="2"/>
      <c r="CLI250" s="2"/>
      <c r="CLJ250" s="2"/>
      <c r="CLK250" s="2"/>
      <c r="CLL250" s="2"/>
      <c r="CLM250" s="2"/>
      <c r="CLN250" s="2"/>
      <c r="CLO250" s="2"/>
      <c r="CLP250" s="2"/>
      <c r="CLQ250" s="2"/>
      <c r="CLR250" s="2"/>
      <c r="CLS250" s="2"/>
      <c r="CLT250" s="2"/>
      <c r="CLU250" s="2"/>
      <c r="CLV250" s="2"/>
      <c r="CLW250" s="2"/>
      <c r="CLX250" s="2"/>
      <c r="CLY250" s="2"/>
      <c r="CLZ250" s="2"/>
      <c r="CMA250" s="2"/>
      <c r="CMB250" s="2"/>
      <c r="CMC250" s="2"/>
      <c r="CMD250" s="2"/>
      <c r="CME250" s="2"/>
      <c r="CMF250" s="2"/>
      <c r="CMG250" s="2"/>
      <c r="CMH250" s="2"/>
      <c r="CMI250" s="2"/>
      <c r="CMJ250" s="2"/>
      <c r="CMK250" s="2"/>
      <c r="CML250" s="2"/>
      <c r="CMM250" s="2"/>
      <c r="CMN250" s="2"/>
      <c r="CMO250" s="2"/>
      <c r="CMP250" s="2"/>
      <c r="CMQ250" s="2"/>
      <c r="CMR250" s="2"/>
      <c r="CMS250" s="2"/>
      <c r="CMT250" s="2"/>
      <c r="CMU250" s="2"/>
      <c r="CMV250" s="2"/>
      <c r="CMW250" s="2"/>
      <c r="CMX250" s="2"/>
      <c r="CMY250" s="2"/>
      <c r="CMZ250" s="2"/>
      <c r="CNA250" s="2"/>
      <c r="CNB250" s="2"/>
      <c r="CNC250" s="2"/>
      <c r="CND250" s="2"/>
      <c r="CNE250" s="2"/>
      <c r="CNF250" s="2"/>
      <c r="CNG250" s="2"/>
      <c r="CNH250" s="2"/>
      <c r="CNI250" s="2"/>
      <c r="CNJ250" s="2"/>
      <c r="CNK250" s="2"/>
      <c r="CNL250" s="2"/>
      <c r="CNM250" s="2"/>
      <c r="CNN250" s="2"/>
      <c r="CNO250" s="2"/>
      <c r="CNP250" s="2"/>
      <c r="CNQ250" s="2"/>
      <c r="CNR250" s="2"/>
      <c r="CNS250" s="2"/>
      <c r="CNT250" s="2"/>
      <c r="CNU250" s="2"/>
      <c r="CNV250" s="2"/>
      <c r="CNW250" s="2"/>
      <c r="CNX250" s="2"/>
      <c r="CNY250" s="2"/>
      <c r="CNZ250" s="2"/>
      <c r="COA250" s="2"/>
      <c r="COB250" s="2"/>
      <c r="COC250" s="2"/>
      <c r="COD250" s="2"/>
      <c r="COE250" s="2"/>
      <c r="COF250" s="2"/>
      <c r="COG250" s="2"/>
      <c r="COH250" s="2"/>
      <c r="COI250" s="2"/>
      <c r="COJ250" s="2"/>
      <c r="COK250" s="2"/>
      <c r="COL250" s="2"/>
      <c r="COM250" s="2"/>
      <c r="CON250" s="2"/>
      <c r="COO250" s="2"/>
      <c r="COP250" s="2"/>
      <c r="COQ250" s="2"/>
      <c r="COR250" s="2"/>
      <c r="COS250" s="2"/>
      <c r="COT250" s="2"/>
      <c r="COU250" s="2"/>
      <c r="COV250" s="2"/>
      <c r="COW250" s="2"/>
      <c r="COX250" s="2"/>
      <c r="COY250" s="2"/>
      <c r="COZ250" s="2"/>
      <c r="CPA250" s="2"/>
      <c r="CPB250" s="2"/>
      <c r="CPC250" s="2"/>
      <c r="CPD250" s="2"/>
      <c r="CPE250" s="2"/>
      <c r="CPF250" s="2"/>
      <c r="CPG250" s="2"/>
      <c r="CPH250" s="2"/>
      <c r="CPI250" s="2"/>
      <c r="CPJ250" s="2"/>
      <c r="CPK250" s="2"/>
      <c r="CPL250" s="2"/>
      <c r="CPM250" s="2"/>
      <c r="CPN250" s="2"/>
      <c r="CPO250" s="2"/>
      <c r="CPP250" s="2"/>
      <c r="CPQ250" s="2"/>
      <c r="CPR250" s="2"/>
      <c r="CPS250" s="2"/>
      <c r="CPT250" s="2"/>
      <c r="CPU250" s="2"/>
      <c r="CPV250" s="2"/>
      <c r="CPW250" s="2"/>
      <c r="CPX250" s="2"/>
      <c r="CPY250" s="2"/>
      <c r="CPZ250" s="2"/>
      <c r="CQA250" s="2"/>
      <c r="CQB250" s="2"/>
      <c r="CQC250" s="2"/>
      <c r="CQD250" s="2"/>
      <c r="CQE250" s="2"/>
      <c r="CQF250" s="2"/>
      <c r="CQG250" s="2"/>
      <c r="CQH250" s="2"/>
      <c r="CQI250" s="2"/>
      <c r="CQJ250" s="2"/>
      <c r="CQK250" s="2"/>
      <c r="CQL250" s="2"/>
      <c r="CQM250" s="2"/>
      <c r="CQN250" s="2"/>
      <c r="CQO250" s="2"/>
      <c r="CQP250" s="2"/>
      <c r="CQQ250" s="2"/>
      <c r="CQR250" s="2"/>
      <c r="CQS250" s="2"/>
      <c r="CQT250" s="2"/>
      <c r="CQU250" s="2"/>
      <c r="CQV250" s="2"/>
      <c r="CQW250" s="2"/>
      <c r="CQX250" s="2"/>
      <c r="CQY250" s="2"/>
      <c r="CQZ250" s="2"/>
      <c r="CRA250" s="2"/>
      <c r="CRB250" s="2"/>
      <c r="CRC250" s="2"/>
      <c r="CRD250" s="2"/>
      <c r="CRE250" s="2"/>
      <c r="CRF250" s="2"/>
      <c r="CRG250" s="2"/>
      <c r="CRH250" s="2"/>
      <c r="CRI250" s="2"/>
      <c r="CRJ250" s="2"/>
      <c r="CRK250" s="2"/>
      <c r="CRL250" s="2"/>
      <c r="CRM250" s="2"/>
      <c r="CRN250" s="2"/>
      <c r="CRO250" s="2"/>
      <c r="CRP250" s="2"/>
      <c r="CRQ250" s="2"/>
      <c r="CRR250" s="2"/>
      <c r="CRS250" s="2"/>
      <c r="CRT250" s="2"/>
      <c r="CRU250" s="2"/>
      <c r="CRV250" s="2"/>
      <c r="CRW250" s="2"/>
      <c r="CRX250" s="2"/>
      <c r="CRY250" s="2"/>
      <c r="CRZ250" s="2"/>
      <c r="CSA250" s="2"/>
      <c r="CSB250" s="2"/>
      <c r="CSC250" s="2"/>
      <c r="CSD250" s="2"/>
      <c r="CSE250" s="2"/>
      <c r="CSF250" s="2"/>
      <c r="CSG250" s="2"/>
      <c r="CSH250" s="2"/>
      <c r="CSI250" s="2"/>
      <c r="CSJ250" s="2"/>
      <c r="CSK250" s="2"/>
      <c r="CSL250" s="2"/>
      <c r="CSM250" s="2"/>
      <c r="CSN250" s="2"/>
      <c r="CSO250" s="2"/>
      <c r="CSP250" s="2"/>
      <c r="CSQ250" s="2"/>
      <c r="CSR250" s="2"/>
      <c r="CSS250" s="2"/>
      <c r="CST250" s="2"/>
      <c r="CSU250" s="2"/>
      <c r="CSV250" s="2"/>
      <c r="CSW250" s="2"/>
      <c r="CSX250" s="2"/>
      <c r="CSY250" s="2"/>
      <c r="CSZ250" s="2"/>
      <c r="CTA250" s="2"/>
      <c r="CTB250" s="2"/>
      <c r="CTC250" s="2"/>
      <c r="CTD250" s="2"/>
      <c r="CTE250" s="2"/>
      <c r="CTF250" s="2"/>
      <c r="CTG250" s="2"/>
      <c r="CTH250" s="2"/>
      <c r="CTI250" s="2"/>
      <c r="CTJ250" s="2"/>
      <c r="CTK250" s="2"/>
      <c r="CTL250" s="2"/>
      <c r="CTM250" s="2"/>
      <c r="CTN250" s="2"/>
      <c r="CTO250" s="2"/>
      <c r="CTP250" s="2"/>
      <c r="CTQ250" s="2"/>
      <c r="CTR250" s="2"/>
      <c r="CTS250" s="2"/>
      <c r="CTT250" s="2"/>
      <c r="CTU250" s="2"/>
      <c r="CTV250" s="2"/>
      <c r="CTW250" s="2"/>
      <c r="CTX250" s="2"/>
      <c r="CTY250" s="2"/>
      <c r="CTZ250" s="2"/>
      <c r="CUA250" s="2"/>
      <c r="CUB250" s="2"/>
      <c r="CUC250" s="2"/>
      <c r="CUD250" s="2"/>
      <c r="CUE250" s="2"/>
      <c r="CUF250" s="2"/>
      <c r="CUG250" s="2"/>
      <c r="CUH250" s="2"/>
      <c r="CUI250" s="2"/>
      <c r="CUJ250" s="2"/>
      <c r="CUK250" s="2"/>
      <c r="CUL250" s="2"/>
      <c r="CUM250" s="2"/>
      <c r="CUN250" s="2"/>
      <c r="CUO250" s="2"/>
      <c r="CUP250" s="2"/>
      <c r="CUQ250" s="2"/>
      <c r="CUR250" s="2"/>
      <c r="CUS250" s="2"/>
      <c r="CUT250" s="2"/>
      <c r="CUU250" s="2"/>
      <c r="CUV250" s="2"/>
      <c r="CUW250" s="2"/>
      <c r="CUX250" s="2"/>
      <c r="CUY250" s="2"/>
      <c r="CUZ250" s="2"/>
      <c r="CVA250" s="2"/>
      <c r="CVB250" s="2"/>
      <c r="CVC250" s="2"/>
      <c r="CVD250" s="2"/>
      <c r="CVE250" s="2"/>
      <c r="CVF250" s="2"/>
      <c r="CVG250" s="2"/>
      <c r="CVH250" s="2"/>
      <c r="CVI250" s="2"/>
      <c r="CVJ250" s="2"/>
      <c r="CVK250" s="2"/>
      <c r="CVL250" s="2"/>
      <c r="CVM250" s="2"/>
      <c r="CVN250" s="2"/>
      <c r="CVO250" s="2"/>
      <c r="CVP250" s="2"/>
      <c r="CVQ250" s="2"/>
      <c r="CVR250" s="2"/>
      <c r="CVS250" s="2"/>
      <c r="CVT250" s="2"/>
      <c r="CVU250" s="2"/>
      <c r="CVV250" s="2"/>
      <c r="CVW250" s="2"/>
      <c r="CVX250" s="2"/>
      <c r="CVY250" s="2"/>
      <c r="CVZ250" s="2"/>
      <c r="CWA250" s="2"/>
      <c r="CWB250" s="2"/>
      <c r="CWC250" s="2"/>
      <c r="CWD250" s="2"/>
      <c r="CWE250" s="2"/>
      <c r="CWF250" s="2"/>
      <c r="CWG250" s="2"/>
      <c r="CWH250" s="2"/>
      <c r="CWI250" s="2"/>
      <c r="CWJ250" s="2"/>
      <c r="CWK250" s="2"/>
      <c r="CWL250" s="2"/>
      <c r="CWM250" s="2"/>
      <c r="CWN250" s="2"/>
      <c r="CWO250" s="2"/>
      <c r="CWP250" s="2"/>
      <c r="CWQ250" s="2"/>
      <c r="CWR250" s="2"/>
      <c r="CWS250" s="2"/>
      <c r="CWT250" s="2"/>
      <c r="CWU250" s="2"/>
      <c r="CWV250" s="2"/>
      <c r="CWW250" s="2"/>
      <c r="CWX250" s="2"/>
      <c r="CWY250" s="2"/>
      <c r="CWZ250" s="2"/>
      <c r="CXA250" s="2"/>
      <c r="CXB250" s="2"/>
      <c r="CXC250" s="2"/>
      <c r="CXD250" s="2"/>
      <c r="CXE250" s="2"/>
      <c r="CXF250" s="2"/>
      <c r="CXG250" s="2"/>
      <c r="CXH250" s="2"/>
      <c r="CXI250" s="2"/>
      <c r="CXJ250" s="2"/>
      <c r="CXK250" s="2"/>
      <c r="CXL250" s="2"/>
      <c r="CXM250" s="2"/>
      <c r="CXN250" s="2"/>
      <c r="CXO250" s="2"/>
      <c r="CXP250" s="2"/>
      <c r="CXQ250" s="2"/>
      <c r="CXR250" s="2"/>
      <c r="CXS250" s="2"/>
      <c r="CXT250" s="2"/>
      <c r="CXU250" s="2"/>
      <c r="CXV250" s="2"/>
      <c r="CXW250" s="2"/>
      <c r="CXX250" s="2"/>
      <c r="CXY250" s="2"/>
      <c r="CXZ250" s="2"/>
      <c r="CYA250" s="2"/>
      <c r="CYB250" s="2"/>
      <c r="CYC250" s="2"/>
      <c r="CYD250" s="2"/>
      <c r="CYE250" s="2"/>
      <c r="CYF250" s="2"/>
      <c r="CYG250" s="2"/>
      <c r="CYH250" s="2"/>
      <c r="CYI250" s="2"/>
      <c r="CYJ250" s="2"/>
      <c r="CYK250" s="2"/>
      <c r="CYL250" s="2"/>
      <c r="CYM250" s="2"/>
      <c r="CYN250" s="2"/>
      <c r="CYO250" s="2"/>
      <c r="CYP250" s="2"/>
      <c r="CYQ250" s="2"/>
      <c r="CYR250" s="2"/>
      <c r="CYS250" s="2"/>
      <c r="CYT250" s="2"/>
      <c r="CYU250" s="2"/>
      <c r="CYV250" s="2"/>
      <c r="CYW250" s="2"/>
      <c r="CYX250" s="2"/>
      <c r="CYY250" s="2"/>
      <c r="CYZ250" s="2"/>
      <c r="CZA250" s="2"/>
      <c r="CZB250" s="2"/>
      <c r="CZC250" s="2"/>
      <c r="CZD250" s="2"/>
      <c r="CZE250" s="2"/>
      <c r="CZF250" s="2"/>
      <c r="CZG250" s="2"/>
      <c r="CZH250" s="2"/>
      <c r="CZI250" s="2"/>
      <c r="CZJ250" s="2"/>
      <c r="CZK250" s="2"/>
      <c r="CZL250" s="2"/>
      <c r="CZM250" s="2"/>
      <c r="CZN250" s="2"/>
      <c r="CZO250" s="2"/>
      <c r="CZP250" s="2"/>
      <c r="CZQ250" s="2"/>
      <c r="CZR250" s="2"/>
      <c r="CZS250" s="2"/>
      <c r="CZT250" s="2"/>
      <c r="CZU250" s="2"/>
      <c r="CZV250" s="2"/>
      <c r="CZW250" s="2"/>
      <c r="CZX250" s="2"/>
      <c r="CZY250" s="2"/>
      <c r="CZZ250" s="2"/>
      <c r="DAA250" s="2"/>
      <c r="DAB250" s="2"/>
      <c r="DAC250" s="2"/>
      <c r="DAD250" s="2"/>
      <c r="DAE250" s="2"/>
      <c r="DAF250" s="2"/>
      <c r="DAG250" s="2"/>
      <c r="DAH250" s="2"/>
      <c r="DAI250" s="2"/>
      <c r="DAJ250" s="2"/>
      <c r="DAK250" s="2"/>
      <c r="DAL250" s="2"/>
      <c r="DAM250" s="2"/>
      <c r="DAN250" s="2"/>
      <c r="DAO250" s="2"/>
      <c r="DAP250" s="2"/>
      <c r="DAQ250" s="2"/>
      <c r="DAR250" s="2"/>
      <c r="DAS250" s="2"/>
      <c r="DAT250" s="2"/>
      <c r="DAU250" s="2"/>
      <c r="DAV250" s="2"/>
      <c r="DAW250" s="2"/>
      <c r="DAX250" s="2"/>
      <c r="DAY250" s="2"/>
      <c r="DAZ250" s="2"/>
      <c r="DBA250" s="2"/>
      <c r="DBB250" s="2"/>
      <c r="DBC250" s="2"/>
      <c r="DBD250" s="2"/>
      <c r="DBE250" s="2"/>
      <c r="DBF250" s="2"/>
      <c r="DBG250" s="2"/>
      <c r="DBH250" s="2"/>
      <c r="DBI250" s="2"/>
      <c r="DBJ250" s="2"/>
      <c r="DBK250" s="2"/>
      <c r="DBL250" s="2"/>
      <c r="DBM250" s="2"/>
      <c r="DBN250" s="2"/>
      <c r="DBO250" s="2"/>
      <c r="DBP250" s="2"/>
      <c r="DBQ250" s="2"/>
      <c r="DBR250" s="2"/>
      <c r="DBS250" s="2"/>
      <c r="DBT250" s="2"/>
      <c r="DBU250" s="2"/>
      <c r="DBV250" s="2"/>
      <c r="DBW250" s="2"/>
      <c r="DBX250" s="2"/>
      <c r="DBY250" s="2"/>
      <c r="DBZ250" s="2"/>
      <c r="DCA250" s="2"/>
      <c r="DCB250" s="2"/>
      <c r="DCC250" s="2"/>
      <c r="DCD250" s="2"/>
      <c r="DCE250" s="2"/>
      <c r="DCF250" s="2"/>
      <c r="DCG250" s="2"/>
      <c r="DCH250" s="2"/>
      <c r="DCI250" s="2"/>
      <c r="DCJ250" s="2"/>
      <c r="DCK250" s="2"/>
      <c r="DCL250" s="2"/>
      <c r="DCM250" s="2"/>
      <c r="DCN250" s="2"/>
      <c r="DCO250" s="2"/>
      <c r="DCP250" s="2"/>
      <c r="DCQ250" s="2"/>
      <c r="DCR250" s="2"/>
      <c r="DCS250" s="2"/>
      <c r="DCT250" s="2"/>
      <c r="DCU250" s="2"/>
      <c r="DCV250" s="2"/>
      <c r="DCW250" s="2"/>
      <c r="DCX250" s="2"/>
      <c r="DCY250" s="2"/>
      <c r="DCZ250" s="2"/>
      <c r="DDA250" s="2"/>
      <c r="DDB250" s="2"/>
      <c r="DDC250" s="2"/>
      <c r="DDD250" s="2"/>
      <c r="DDE250" s="2"/>
      <c r="DDF250" s="2"/>
      <c r="DDG250" s="2"/>
      <c r="DDH250" s="2"/>
      <c r="DDI250" s="2"/>
      <c r="DDJ250" s="2"/>
      <c r="DDK250" s="2"/>
      <c r="DDL250" s="2"/>
      <c r="DDM250" s="2"/>
      <c r="DDN250" s="2"/>
      <c r="DDO250" s="2"/>
      <c r="DDP250" s="2"/>
      <c r="DDQ250" s="2"/>
      <c r="DDR250" s="2"/>
      <c r="DDS250" s="2"/>
      <c r="DDT250" s="2"/>
      <c r="DDU250" s="2"/>
      <c r="DDV250" s="2"/>
      <c r="DDW250" s="2"/>
      <c r="DDX250" s="2"/>
      <c r="DDY250" s="2"/>
      <c r="DDZ250" s="2"/>
      <c r="DEA250" s="2"/>
      <c r="DEB250" s="2"/>
      <c r="DEC250" s="2"/>
      <c r="DED250" s="2"/>
      <c r="DEE250" s="2"/>
      <c r="DEF250" s="2"/>
      <c r="DEG250" s="2"/>
      <c r="DEH250" s="2"/>
      <c r="DEI250" s="2"/>
      <c r="DEJ250" s="2"/>
      <c r="DEK250" s="2"/>
      <c r="DEL250" s="2"/>
      <c r="DEM250" s="2"/>
      <c r="DEN250" s="2"/>
      <c r="DEO250" s="2"/>
      <c r="DEP250" s="2"/>
      <c r="DEQ250" s="2"/>
      <c r="DER250" s="2"/>
      <c r="DES250" s="2"/>
      <c r="DET250" s="2"/>
      <c r="DEU250" s="2"/>
      <c r="DEV250" s="2"/>
      <c r="DEW250" s="2"/>
      <c r="DEX250" s="2"/>
      <c r="DEY250" s="2"/>
      <c r="DEZ250" s="2"/>
      <c r="DFA250" s="2"/>
      <c r="DFB250" s="2"/>
      <c r="DFC250" s="2"/>
      <c r="DFD250" s="2"/>
      <c r="DFE250" s="2"/>
      <c r="DFF250" s="2"/>
      <c r="DFG250" s="2"/>
      <c r="DFH250" s="2"/>
      <c r="DFI250" s="2"/>
      <c r="DFJ250" s="2"/>
      <c r="DFK250" s="2"/>
      <c r="DFL250" s="2"/>
      <c r="DFM250" s="2"/>
      <c r="DFN250" s="2"/>
      <c r="DFO250" s="2"/>
      <c r="DFP250" s="2"/>
      <c r="DFQ250" s="2"/>
      <c r="DFR250" s="2"/>
      <c r="DFS250" s="2"/>
      <c r="DFT250" s="2"/>
      <c r="DFU250" s="2"/>
      <c r="DFV250" s="2"/>
      <c r="DFW250" s="2"/>
      <c r="DFX250" s="2"/>
      <c r="DFY250" s="2"/>
      <c r="DFZ250" s="2"/>
      <c r="DGA250" s="2"/>
      <c r="DGB250" s="2"/>
      <c r="DGC250" s="2"/>
      <c r="DGD250" s="2"/>
      <c r="DGE250" s="2"/>
      <c r="DGF250" s="2"/>
      <c r="DGG250" s="2"/>
      <c r="DGH250" s="2"/>
      <c r="DGI250" s="2"/>
      <c r="DGJ250" s="2"/>
      <c r="DGK250" s="2"/>
      <c r="DGL250" s="2"/>
      <c r="DGM250" s="2"/>
      <c r="DGN250" s="2"/>
      <c r="DGO250" s="2"/>
      <c r="DGP250" s="2"/>
      <c r="DGQ250" s="2"/>
      <c r="DGR250" s="2"/>
      <c r="DGS250" s="2"/>
      <c r="DGT250" s="2"/>
      <c r="DGU250" s="2"/>
      <c r="DGV250" s="2"/>
      <c r="DGW250" s="2"/>
      <c r="DGX250" s="2"/>
      <c r="DGY250" s="2"/>
      <c r="DGZ250" s="2"/>
      <c r="DHA250" s="2"/>
      <c r="DHB250" s="2"/>
      <c r="DHC250" s="2"/>
      <c r="DHD250" s="2"/>
      <c r="DHE250" s="2"/>
      <c r="DHF250" s="2"/>
      <c r="DHG250" s="2"/>
      <c r="DHH250" s="2"/>
      <c r="DHI250" s="2"/>
      <c r="DHJ250" s="2"/>
      <c r="DHK250" s="2"/>
      <c r="DHL250" s="2"/>
      <c r="DHM250" s="2"/>
      <c r="DHN250" s="2"/>
      <c r="DHO250" s="2"/>
      <c r="DHP250" s="2"/>
      <c r="DHQ250" s="2"/>
      <c r="DHR250" s="2"/>
      <c r="DHS250" s="2"/>
      <c r="DHT250" s="2"/>
      <c r="DHU250" s="2"/>
      <c r="DHV250" s="2"/>
      <c r="DHW250" s="2"/>
      <c r="DHX250" s="2"/>
      <c r="DHY250" s="2"/>
      <c r="DHZ250" s="2"/>
      <c r="DIA250" s="2"/>
      <c r="DIB250" s="2"/>
      <c r="DIC250" s="2"/>
      <c r="DID250" s="2"/>
      <c r="DIE250" s="2"/>
      <c r="DIF250" s="2"/>
      <c r="DIG250" s="2"/>
      <c r="DIH250" s="2"/>
      <c r="DII250" s="2"/>
      <c r="DIJ250" s="2"/>
      <c r="DIK250" s="2"/>
      <c r="DIL250" s="2"/>
      <c r="DIM250" s="2"/>
      <c r="DIN250" s="2"/>
      <c r="DIO250" s="2"/>
      <c r="DIP250" s="2"/>
      <c r="DIQ250" s="2"/>
      <c r="DIR250" s="2"/>
      <c r="DIS250" s="2"/>
      <c r="DIT250" s="2"/>
      <c r="DIU250" s="2"/>
      <c r="DIV250" s="2"/>
      <c r="DIW250" s="2"/>
      <c r="DIX250" s="2"/>
      <c r="DIY250" s="2"/>
      <c r="DIZ250" s="2"/>
      <c r="DJA250" s="2"/>
      <c r="DJB250" s="2"/>
      <c r="DJC250" s="2"/>
      <c r="DJD250" s="2"/>
      <c r="DJE250" s="2"/>
      <c r="DJF250" s="2"/>
      <c r="DJG250" s="2"/>
      <c r="DJH250" s="2"/>
      <c r="DJI250" s="2"/>
      <c r="DJJ250" s="2"/>
      <c r="DJK250" s="2"/>
      <c r="DJL250" s="2"/>
      <c r="DJM250" s="2"/>
      <c r="DJN250" s="2"/>
      <c r="DJO250" s="2"/>
      <c r="DJP250" s="2"/>
      <c r="DJQ250" s="2"/>
      <c r="DJR250" s="2"/>
      <c r="DJS250" s="2"/>
      <c r="DJT250" s="2"/>
      <c r="DJU250" s="2"/>
      <c r="DJV250" s="2"/>
      <c r="DJW250" s="2"/>
      <c r="DJX250" s="2"/>
      <c r="DJY250" s="2"/>
      <c r="DJZ250" s="2"/>
      <c r="DKA250" s="2"/>
      <c r="DKB250" s="2"/>
      <c r="DKC250" s="2"/>
      <c r="DKD250" s="2"/>
      <c r="DKE250" s="2"/>
      <c r="DKF250" s="2"/>
      <c r="DKG250" s="2"/>
      <c r="DKH250" s="2"/>
      <c r="DKI250" s="2"/>
      <c r="DKJ250" s="2"/>
      <c r="DKK250" s="2"/>
      <c r="DKL250" s="2"/>
      <c r="DKM250" s="2"/>
      <c r="DKN250" s="2"/>
      <c r="DKO250" s="2"/>
      <c r="DKP250" s="2"/>
      <c r="DKQ250" s="2"/>
      <c r="DKR250" s="2"/>
      <c r="DKS250" s="2"/>
      <c r="DKT250" s="2"/>
      <c r="DKU250" s="2"/>
      <c r="DKV250" s="2"/>
      <c r="DKW250" s="2"/>
      <c r="DKX250" s="2"/>
      <c r="DKY250" s="2"/>
      <c r="DKZ250" s="2"/>
      <c r="DLA250" s="2"/>
      <c r="DLB250" s="2"/>
      <c r="DLC250" s="2"/>
      <c r="DLD250" s="2"/>
      <c r="DLE250" s="2"/>
      <c r="DLF250" s="2"/>
      <c r="DLG250" s="2"/>
      <c r="DLH250" s="2"/>
      <c r="DLI250" s="2"/>
      <c r="DLJ250" s="2"/>
      <c r="DLK250" s="2"/>
      <c r="DLL250" s="2"/>
      <c r="DLM250" s="2"/>
      <c r="DLN250" s="2"/>
      <c r="DLO250" s="2"/>
      <c r="DLP250" s="2"/>
      <c r="DLQ250" s="2"/>
      <c r="DLR250" s="2"/>
      <c r="DLS250" s="2"/>
      <c r="DLT250" s="2"/>
      <c r="DLU250" s="2"/>
      <c r="DLV250" s="2"/>
      <c r="DLW250" s="2"/>
      <c r="DLX250" s="2"/>
      <c r="DLY250" s="2"/>
      <c r="DLZ250" s="2"/>
      <c r="DMA250" s="2"/>
      <c r="DMB250" s="2"/>
      <c r="DMC250" s="2"/>
      <c r="DMD250" s="2"/>
      <c r="DME250" s="2"/>
      <c r="DMF250" s="2"/>
      <c r="DMG250" s="2"/>
      <c r="DMH250" s="2"/>
      <c r="DMI250" s="2"/>
      <c r="DMJ250" s="2"/>
      <c r="DMK250" s="2"/>
      <c r="DML250" s="2"/>
      <c r="DMM250" s="2"/>
      <c r="DMN250" s="2"/>
      <c r="DMO250" s="2"/>
      <c r="DMP250" s="2"/>
      <c r="DMQ250" s="2"/>
      <c r="DMR250" s="2"/>
      <c r="DMS250" s="2"/>
      <c r="DMT250" s="2"/>
      <c r="DMU250" s="2"/>
      <c r="DMV250" s="2"/>
      <c r="DMW250" s="2"/>
      <c r="DMX250" s="2"/>
      <c r="DMY250" s="2"/>
      <c r="DMZ250" s="2"/>
      <c r="DNA250" s="2"/>
      <c r="DNB250" s="2"/>
      <c r="DNC250" s="2"/>
      <c r="DND250" s="2"/>
      <c r="DNE250" s="2"/>
      <c r="DNF250" s="2"/>
      <c r="DNG250" s="2"/>
      <c r="DNH250" s="2"/>
      <c r="DNI250" s="2"/>
      <c r="DNJ250" s="2"/>
      <c r="DNK250" s="2"/>
      <c r="DNL250" s="2"/>
      <c r="DNM250" s="2"/>
      <c r="DNN250" s="2"/>
      <c r="DNO250" s="2"/>
      <c r="DNP250" s="2"/>
      <c r="DNQ250" s="2"/>
      <c r="DNR250" s="2"/>
      <c r="DNS250" s="2"/>
      <c r="DNT250" s="2"/>
      <c r="DNU250" s="2"/>
      <c r="DNV250" s="2"/>
      <c r="DNW250" s="2"/>
      <c r="DNX250" s="2"/>
      <c r="DNY250" s="2"/>
      <c r="DNZ250" s="2"/>
      <c r="DOA250" s="2"/>
      <c r="DOB250" s="2"/>
      <c r="DOC250" s="2"/>
      <c r="DOD250" s="2"/>
      <c r="DOE250" s="2"/>
      <c r="DOF250" s="2"/>
      <c r="DOG250" s="2"/>
      <c r="DOH250" s="2"/>
      <c r="DOI250" s="2"/>
      <c r="DOJ250" s="2"/>
      <c r="DOK250" s="2"/>
      <c r="DOL250" s="2"/>
      <c r="DOM250" s="2"/>
      <c r="DON250" s="2"/>
      <c r="DOO250" s="2"/>
      <c r="DOP250" s="2"/>
      <c r="DOQ250" s="2"/>
      <c r="DOR250" s="2"/>
      <c r="DOS250" s="2"/>
      <c r="DOT250" s="2"/>
      <c r="DOU250" s="2"/>
      <c r="DOV250" s="2"/>
      <c r="DOW250" s="2"/>
      <c r="DOX250" s="2"/>
      <c r="DOY250" s="2"/>
      <c r="DOZ250" s="2"/>
      <c r="DPA250" s="2"/>
      <c r="DPB250" s="2"/>
      <c r="DPC250" s="2"/>
      <c r="DPD250" s="2"/>
      <c r="DPE250" s="2"/>
      <c r="DPF250" s="2"/>
      <c r="DPG250" s="2"/>
      <c r="DPH250" s="2"/>
      <c r="DPI250" s="2"/>
      <c r="DPJ250" s="2"/>
      <c r="DPK250" s="2"/>
      <c r="DPL250" s="2"/>
      <c r="DPM250" s="2"/>
      <c r="DPN250" s="2"/>
      <c r="DPO250" s="2"/>
      <c r="DPP250" s="2"/>
      <c r="DPQ250" s="2"/>
      <c r="DPR250" s="2"/>
      <c r="DPS250" s="2"/>
      <c r="DPT250" s="2"/>
      <c r="DPU250" s="2"/>
      <c r="DPV250" s="2"/>
      <c r="DPW250" s="2"/>
      <c r="DPX250" s="2"/>
      <c r="DPY250" s="2"/>
      <c r="DPZ250" s="2"/>
      <c r="DQA250" s="2"/>
      <c r="DQB250" s="2"/>
      <c r="DQC250" s="2"/>
      <c r="DQD250" s="2"/>
      <c r="DQE250" s="2"/>
      <c r="DQF250" s="2"/>
      <c r="DQG250" s="2"/>
      <c r="DQH250" s="2"/>
      <c r="DQI250" s="2"/>
      <c r="DQJ250" s="2"/>
      <c r="DQK250" s="2"/>
      <c r="DQL250" s="2"/>
      <c r="DQM250" s="2"/>
      <c r="DQN250" s="2"/>
      <c r="DQO250" s="2"/>
      <c r="DQP250" s="2"/>
      <c r="DQQ250" s="2"/>
      <c r="DQR250" s="2"/>
      <c r="DQS250" s="2"/>
      <c r="DQT250" s="2"/>
      <c r="DQU250" s="2"/>
      <c r="DQV250" s="2"/>
      <c r="DQW250" s="2"/>
      <c r="DQX250" s="2"/>
      <c r="DQY250" s="2"/>
      <c r="DQZ250" s="2"/>
      <c r="DRA250" s="2"/>
      <c r="DRB250" s="2"/>
      <c r="DRC250" s="2"/>
      <c r="DRD250" s="2"/>
      <c r="DRE250" s="2"/>
      <c r="DRF250" s="2"/>
      <c r="DRG250" s="2"/>
      <c r="DRH250" s="2"/>
      <c r="DRI250" s="2"/>
      <c r="DRJ250" s="2"/>
      <c r="DRK250" s="2"/>
      <c r="DRL250" s="2"/>
      <c r="DRM250" s="2"/>
      <c r="DRN250" s="2"/>
      <c r="DRO250" s="2"/>
      <c r="DRP250" s="2"/>
      <c r="DRQ250" s="2"/>
      <c r="DRR250" s="2"/>
      <c r="DRS250" s="2"/>
      <c r="DRT250" s="2"/>
      <c r="DRU250" s="2"/>
      <c r="DRV250" s="2"/>
      <c r="DRW250" s="2"/>
      <c r="DRX250" s="2"/>
      <c r="DRY250" s="2"/>
      <c r="DRZ250" s="2"/>
      <c r="DSA250" s="2"/>
      <c r="DSB250" s="2"/>
      <c r="DSC250" s="2"/>
      <c r="DSD250" s="2"/>
      <c r="DSE250" s="2"/>
      <c r="DSF250" s="2"/>
      <c r="DSG250" s="2"/>
      <c r="DSH250" s="2"/>
      <c r="DSI250" s="2"/>
      <c r="DSJ250" s="2"/>
      <c r="DSK250" s="2"/>
      <c r="DSL250" s="2"/>
      <c r="DSM250" s="2"/>
      <c r="DSN250" s="2"/>
      <c r="DSO250" s="2"/>
      <c r="DSP250" s="2"/>
      <c r="DSQ250" s="2"/>
      <c r="DSR250" s="2"/>
      <c r="DSS250" s="2"/>
      <c r="DST250" s="2"/>
      <c r="DSU250" s="2"/>
      <c r="DSV250" s="2"/>
      <c r="DSW250" s="2"/>
      <c r="DSX250" s="2"/>
      <c r="DSY250" s="2"/>
      <c r="DSZ250" s="2"/>
      <c r="DTA250" s="2"/>
      <c r="DTB250" s="2"/>
      <c r="DTC250" s="2"/>
      <c r="DTD250" s="2"/>
      <c r="DTE250" s="2"/>
      <c r="DTF250" s="2"/>
      <c r="DTG250" s="2"/>
      <c r="DTH250" s="2"/>
      <c r="DTI250" s="2"/>
      <c r="DTJ250" s="2"/>
      <c r="DTK250" s="2"/>
      <c r="DTL250" s="2"/>
      <c r="DTM250" s="2"/>
      <c r="DTN250" s="2"/>
      <c r="DTO250" s="2"/>
      <c r="DTP250" s="2"/>
      <c r="DTQ250" s="2"/>
      <c r="DTR250" s="2"/>
      <c r="DTS250" s="2"/>
      <c r="DTT250" s="2"/>
      <c r="DTU250" s="2"/>
      <c r="DTV250" s="2"/>
      <c r="DTW250" s="2"/>
      <c r="DTX250" s="2"/>
      <c r="DTY250" s="2"/>
      <c r="DTZ250" s="2"/>
      <c r="DUA250" s="2"/>
      <c r="DUB250" s="2"/>
      <c r="DUC250" s="2"/>
      <c r="DUD250" s="2"/>
      <c r="DUE250" s="2"/>
      <c r="DUF250" s="2"/>
      <c r="DUG250" s="2"/>
      <c r="DUH250" s="2"/>
      <c r="DUI250" s="2"/>
      <c r="DUJ250" s="2"/>
      <c r="DUK250" s="2"/>
      <c r="DUL250" s="2"/>
      <c r="DUM250" s="2"/>
      <c r="DUN250" s="2"/>
      <c r="DUO250" s="2"/>
      <c r="DUP250" s="2"/>
      <c r="DUQ250" s="2"/>
      <c r="DUR250" s="2"/>
      <c r="DUS250" s="2"/>
      <c r="DUT250" s="2"/>
      <c r="DUU250" s="2"/>
      <c r="DUV250" s="2"/>
      <c r="DUW250" s="2"/>
      <c r="DUX250" s="2"/>
      <c r="DUY250" s="2"/>
      <c r="DUZ250" s="2"/>
      <c r="DVA250" s="2"/>
      <c r="DVB250" s="2"/>
      <c r="DVC250" s="2"/>
      <c r="DVD250" s="2"/>
      <c r="DVE250" s="2"/>
      <c r="DVF250" s="2"/>
      <c r="DVG250" s="2"/>
      <c r="DVH250" s="2"/>
      <c r="DVI250" s="2"/>
      <c r="DVJ250" s="2"/>
      <c r="DVK250" s="2"/>
      <c r="DVL250" s="2"/>
      <c r="DVM250" s="2"/>
      <c r="DVN250" s="2"/>
      <c r="DVO250" s="2"/>
      <c r="DVP250" s="2"/>
      <c r="DVQ250" s="2"/>
      <c r="DVR250" s="2"/>
      <c r="DVS250" s="2"/>
      <c r="DVT250" s="2"/>
      <c r="DVU250" s="2"/>
      <c r="DVV250" s="2"/>
      <c r="DVW250" s="2"/>
      <c r="DVX250" s="2"/>
      <c r="DVY250" s="2"/>
      <c r="DVZ250" s="2"/>
      <c r="DWA250" s="2"/>
      <c r="DWB250" s="2"/>
      <c r="DWC250" s="2"/>
      <c r="DWD250" s="2"/>
      <c r="DWE250" s="2"/>
      <c r="DWF250" s="2"/>
      <c r="DWG250" s="2"/>
      <c r="DWH250" s="2"/>
      <c r="DWI250" s="2"/>
      <c r="DWJ250" s="2"/>
      <c r="DWK250" s="2"/>
      <c r="DWL250" s="2"/>
      <c r="DWM250" s="2"/>
      <c r="DWN250" s="2"/>
      <c r="DWO250" s="2"/>
      <c r="DWP250" s="2"/>
      <c r="DWQ250" s="2"/>
      <c r="DWR250" s="2"/>
      <c r="DWS250" s="2"/>
      <c r="DWT250" s="2"/>
      <c r="DWU250" s="2"/>
      <c r="DWV250" s="2"/>
      <c r="DWW250" s="2"/>
      <c r="DWX250" s="2"/>
      <c r="DWY250" s="2"/>
      <c r="DWZ250" s="2"/>
      <c r="DXA250" s="2"/>
      <c r="DXB250" s="2"/>
      <c r="DXC250" s="2"/>
      <c r="DXD250" s="2"/>
      <c r="DXE250" s="2"/>
      <c r="DXF250" s="2"/>
      <c r="DXG250" s="2"/>
      <c r="DXH250" s="2"/>
      <c r="DXI250" s="2"/>
      <c r="DXJ250" s="2"/>
      <c r="DXK250" s="2"/>
      <c r="DXL250" s="2"/>
      <c r="DXM250" s="2"/>
      <c r="DXN250" s="2"/>
      <c r="DXO250" s="2"/>
      <c r="DXP250" s="2"/>
      <c r="DXQ250" s="2"/>
      <c r="DXR250" s="2"/>
      <c r="DXS250" s="2"/>
      <c r="DXT250" s="2"/>
      <c r="DXU250" s="2"/>
      <c r="DXV250" s="2"/>
      <c r="DXW250" s="2"/>
      <c r="DXX250" s="2"/>
      <c r="DXY250" s="2"/>
      <c r="DXZ250" s="2"/>
      <c r="DYA250" s="2"/>
      <c r="DYB250" s="2"/>
      <c r="DYC250" s="2"/>
      <c r="DYD250" s="2"/>
      <c r="DYE250" s="2"/>
      <c r="DYF250" s="2"/>
      <c r="DYG250" s="2"/>
      <c r="DYH250" s="2"/>
      <c r="DYI250" s="2"/>
      <c r="DYJ250" s="2"/>
      <c r="DYK250" s="2"/>
      <c r="DYL250" s="2"/>
      <c r="DYM250" s="2"/>
      <c r="DYN250" s="2"/>
      <c r="DYO250" s="2"/>
      <c r="DYP250" s="2"/>
      <c r="DYQ250" s="2"/>
      <c r="DYR250" s="2"/>
      <c r="DYS250" s="2"/>
      <c r="DYT250" s="2"/>
      <c r="DYU250" s="2"/>
      <c r="DYV250" s="2"/>
      <c r="DYW250" s="2"/>
      <c r="DYX250" s="2"/>
      <c r="DYY250" s="2"/>
      <c r="DYZ250" s="2"/>
      <c r="DZA250" s="2"/>
      <c r="DZB250" s="2"/>
      <c r="DZC250" s="2"/>
      <c r="DZD250" s="2"/>
      <c r="DZE250" s="2"/>
      <c r="DZF250" s="2"/>
      <c r="DZG250" s="2"/>
      <c r="DZH250" s="2"/>
      <c r="DZI250" s="2"/>
      <c r="DZJ250" s="2"/>
      <c r="DZK250" s="2"/>
      <c r="DZL250" s="2"/>
      <c r="DZM250" s="2"/>
      <c r="DZN250" s="2"/>
      <c r="DZO250" s="2"/>
      <c r="DZP250" s="2"/>
      <c r="DZQ250" s="2"/>
      <c r="DZR250" s="2"/>
      <c r="DZS250" s="2"/>
      <c r="DZT250" s="2"/>
      <c r="DZU250" s="2"/>
      <c r="DZV250" s="2"/>
      <c r="DZW250" s="2"/>
      <c r="DZX250" s="2"/>
      <c r="DZY250" s="2"/>
      <c r="DZZ250" s="2"/>
      <c r="EAA250" s="2"/>
      <c r="EAB250" s="2"/>
      <c r="EAC250" s="2"/>
      <c r="EAD250" s="2"/>
      <c r="EAE250" s="2"/>
      <c r="EAF250" s="2"/>
      <c r="EAG250" s="2"/>
      <c r="EAH250" s="2"/>
      <c r="EAI250" s="2"/>
      <c r="EAJ250" s="2"/>
      <c r="EAK250" s="2"/>
      <c r="EAL250" s="2"/>
      <c r="EAM250" s="2"/>
      <c r="EAN250" s="2"/>
      <c r="EAO250" s="2"/>
      <c r="EAP250" s="2"/>
      <c r="EAQ250" s="2"/>
      <c r="EAR250" s="2"/>
      <c r="EAS250" s="2"/>
      <c r="EAT250" s="2"/>
      <c r="EAU250" s="2"/>
      <c r="EAV250" s="2"/>
      <c r="EAW250" s="2"/>
      <c r="EAX250" s="2"/>
      <c r="EAY250" s="2"/>
      <c r="EAZ250" s="2"/>
      <c r="EBA250" s="2"/>
      <c r="EBB250" s="2"/>
      <c r="EBC250" s="2"/>
      <c r="EBD250" s="2"/>
      <c r="EBE250" s="2"/>
      <c r="EBF250" s="2"/>
      <c r="EBG250" s="2"/>
      <c r="EBH250" s="2"/>
      <c r="EBI250" s="2"/>
      <c r="EBJ250" s="2"/>
      <c r="EBK250" s="2"/>
      <c r="EBL250" s="2"/>
      <c r="EBM250" s="2"/>
      <c r="EBN250" s="2"/>
      <c r="EBO250" s="2"/>
      <c r="EBP250" s="2"/>
      <c r="EBQ250" s="2"/>
      <c r="EBR250" s="2"/>
      <c r="EBS250" s="2"/>
      <c r="EBT250" s="2"/>
      <c r="EBU250" s="2"/>
      <c r="EBV250" s="2"/>
      <c r="EBW250" s="2"/>
      <c r="EBX250" s="2"/>
      <c r="EBY250" s="2"/>
      <c r="EBZ250" s="2"/>
      <c r="ECA250" s="2"/>
      <c r="ECB250" s="2"/>
      <c r="ECC250" s="2"/>
      <c r="ECD250" s="2"/>
      <c r="ECE250" s="2"/>
      <c r="ECF250" s="2"/>
      <c r="ECG250" s="2"/>
      <c r="ECH250" s="2"/>
      <c r="ECI250" s="2"/>
      <c r="ECJ250" s="2"/>
      <c r="ECK250" s="2"/>
      <c r="ECL250" s="2"/>
      <c r="ECM250" s="2"/>
      <c r="ECN250" s="2"/>
      <c r="ECO250" s="2"/>
      <c r="ECP250" s="2"/>
      <c r="ECQ250" s="2"/>
      <c r="ECR250" s="2"/>
      <c r="ECS250" s="2"/>
      <c r="ECT250" s="2"/>
      <c r="ECU250" s="2"/>
      <c r="ECV250" s="2"/>
      <c r="ECW250" s="2"/>
      <c r="ECX250" s="2"/>
      <c r="ECY250" s="2"/>
      <c r="ECZ250" s="2"/>
      <c r="EDA250" s="2"/>
      <c r="EDB250" s="2"/>
      <c r="EDC250" s="2"/>
      <c r="EDD250" s="2"/>
      <c r="EDE250" s="2"/>
      <c r="EDF250" s="2"/>
      <c r="EDG250" s="2"/>
      <c r="EDH250" s="2"/>
      <c r="EDI250" s="2"/>
      <c r="EDJ250" s="2"/>
      <c r="EDK250" s="2"/>
      <c r="EDL250" s="2"/>
      <c r="EDM250" s="2"/>
      <c r="EDN250" s="2"/>
      <c r="EDO250" s="2"/>
      <c r="EDP250" s="2"/>
      <c r="EDQ250" s="2"/>
      <c r="EDR250" s="2"/>
      <c r="EDS250" s="2"/>
      <c r="EDT250" s="2"/>
      <c r="EDU250" s="2"/>
      <c r="EDV250" s="2"/>
      <c r="EDW250" s="2"/>
      <c r="EDX250" s="2"/>
      <c r="EDY250" s="2"/>
      <c r="EDZ250" s="2"/>
      <c r="EEA250" s="2"/>
      <c r="EEB250" s="2"/>
      <c r="EEC250" s="2"/>
      <c r="EED250" s="2"/>
      <c r="EEE250" s="2"/>
      <c r="EEF250" s="2"/>
      <c r="EEG250" s="2"/>
      <c r="EEH250" s="2"/>
      <c r="EEI250" s="2"/>
      <c r="EEJ250" s="2"/>
      <c r="EEK250" s="2"/>
      <c r="EEL250" s="2"/>
      <c r="EEM250" s="2"/>
      <c r="EEN250" s="2"/>
      <c r="EEO250" s="2"/>
      <c r="EEP250" s="2"/>
      <c r="EEQ250" s="2"/>
      <c r="EER250" s="2"/>
      <c r="EES250" s="2"/>
      <c r="EET250" s="2"/>
      <c r="EEU250" s="2"/>
      <c r="EEV250" s="2"/>
      <c r="EEW250" s="2"/>
      <c r="EEX250" s="2"/>
      <c r="EEY250" s="2"/>
      <c r="EEZ250" s="2"/>
      <c r="EFA250" s="2"/>
      <c r="EFB250" s="2"/>
      <c r="EFC250" s="2"/>
      <c r="EFD250" s="2"/>
      <c r="EFE250" s="2"/>
      <c r="EFF250" s="2"/>
      <c r="EFG250" s="2"/>
      <c r="EFH250" s="2"/>
      <c r="EFI250" s="2"/>
      <c r="EFJ250" s="2"/>
      <c r="EFK250" s="2"/>
      <c r="EFL250" s="2"/>
      <c r="EFM250" s="2"/>
      <c r="EFN250" s="2"/>
      <c r="EFO250" s="2"/>
      <c r="EFP250" s="2"/>
      <c r="EFQ250" s="2"/>
      <c r="EFR250" s="2"/>
      <c r="EFS250" s="2"/>
      <c r="EFT250" s="2"/>
      <c r="EFU250" s="2"/>
      <c r="EFV250" s="2"/>
      <c r="EFW250" s="2"/>
      <c r="EFX250" s="2"/>
      <c r="EFY250" s="2"/>
      <c r="EFZ250" s="2"/>
      <c r="EGA250" s="2"/>
      <c r="EGB250" s="2"/>
      <c r="EGC250" s="2"/>
      <c r="EGD250" s="2"/>
      <c r="EGE250" s="2"/>
      <c r="EGF250" s="2"/>
      <c r="EGG250" s="2"/>
      <c r="EGH250" s="2"/>
      <c r="EGI250" s="2"/>
      <c r="EGJ250" s="2"/>
      <c r="EGK250" s="2"/>
      <c r="EGL250" s="2"/>
      <c r="EGM250" s="2"/>
      <c r="EGN250" s="2"/>
      <c r="EGO250" s="2"/>
      <c r="EGP250" s="2"/>
      <c r="EGQ250" s="2"/>
      <c r="EGR250" s="2"/>
      <c r="EGS250" s="2"/>
      <c r="EGT250" s="2"/>
      <c r="EGU250" s="2"/>
      <c r="EGV250" s="2"/>
      <c r="EGW250" s="2"/>
      <c r="EGX250" s="2"/>
      <c r="EGY250" s="2"/>
      <c r="EGZ250" s="2"/>
      <c r="EHA250" s="2"/>
      <c r="EHB250" s="2"/>
      <c r="EHC250" s="2"/>
      <c r="EHD250" s="2"/>
      <c r="EHE250" s="2"/>
      <c r="EHF250" s="2"/>
      <c r="EHG250" s="2"/>
      <c r="EHH250" s="2"/>
      <c r="EHI250" s="2"/>
      <c r="EHJ250" s="2"/>
      <c r="EHK250" s="2"/>
      <c r="EHL250" s="2"/>
      <c r="EHM250" s="2"/>
      <c r="EHN250" s="2"/>
      <c r="EHO250" s="2"/>
      <c r="EHP250" s="2"/>
      <c r="EHQ250" s="2"/>
      <c r="EHR250" s="2"/>
      <c r="EHS250" s="2"/>
      <c r="EHT250" s="2"/>
      <c r="EHU250" s="2"/>
      <c r="EHV250" s="2"/>
      <c r="EHW250" s="2"/>
      <c r="EHX250" s="2"/>
      <c r="EHY250" s="2"/>
      <c r="EHZ250" s="2"/>
      <c r="EIA250" s="2"/>
      <c r="EIB250" s="2"/>
      <c r="EIC250" s="2"/>
      <c r="EID250" s="2"/>
      <c r="EIE250" s="2"/>
      <c r="EIF250" s="2"/>
      <c r="EIG250" s="2"/>
      <c r="EIH250" s="2"/>
      <c r="EII250" s="2"/>
      <c r="EIJ250" s="2"/>
      <c r="EIK250" s="2"/>
      <c r="EIL250" s="2"/>
      <c r="EIM250" s="2"/>
      <c r="EIN250" s="2"/>
      <c r="EIO250" s="2"/>
      <c r="EIP250" s="2"/>
      <c r="EIQ250" s="2"/>
      <c r="EIR250" s="2"/>
      <c r="EIS250" s="2"/>
      <c r="EIT250" s="2"/>
      <c r="EIU250" s="2"/>
      <c r="EIV250" s="2"/>
      <c r="EIW250" s="2"/>
      <c r="EIX250" s="2"/>
      <c r="EIY250" s="2"/>
      <c r="EIZ250" s="2"/>
      <c r="EJA250" s="2"/>
      <c r="EJB250" s="2"/>
      <c r="EJC250" s="2"/>
      <c r="EJD250" s="2"/>
      <c r="EJE250" s="2"/>
      <c r="EJF250" s="2"/>
      <c r="EJG250" s="2"/>
      <c r="EJH250" s="2"/>
      <c r="EJI250" s="2"/>
      <c r="EJJ250" s="2"/>
      <c r="EJK250" s="2"/>
      <c r="EJL250" s="2"/>
      <c r="EJM250" s="2"/>
      <c r="EJN250" s="2"/>
      <c r="EJO250" s="2"/>
      <c r="EJP250" s="2"/>
      <c r="EJQ250" s="2"/>
      <c r="EJR250" s="2"/>
      <c r="EJS250" s="2"/>
      <c r="EJT250" s="2"/>
      <c r="EJU250" s="2"/>
      <c r="EJV250" s="2"/>
      <c r="EJW250" s="2"/>
      <c r="EJX250" s="2"/>
      <c r="EJY250" s="2"/>
      <c r="EJZ250" s="2"/>
      <c r="EKA250" s="2"/>
      <c r="EKB250" s="2"/>
      <c r="EKC250" s="2"/>
      <c r="EKD250" s="2"/>
      <c r="EKE250" s="2"/>
      <c r="EKF250" s="2"/>
      <c r="EKG250" s="2"/>
      <c r="EKH250" s="2"/>
      <c r="EKI250" s="2"/>
      <c r="EKJ250" s="2"/>
      <c r="EKK250" s="2"/>
      <c r="EKL250" s="2"/>
      <c r="EKM250" s="2"/>
      <c r="EKN250" s="2"/>
      <c r="EKO250" s="2"/>
      <c r="EKP250" s="2"/>
      <c r="EKQ250" s="2"/>
      <c r="EKR250" s="2"/>
      <c r="EKS250" s="2"/>
      <c r="EKT250" s="2"/>
      <c r="EKU250" s="2"/>
      <c r="EKV250" s="2"/>
      <c r="EKW250" s="2"/>
      <c r="EKX250" s="2"/>
      <c r="EKY250" s="2"/>
      <c r="EKZ250" s="2"/>
      <c r="ELA250" s="2"/>
      <c r="ELB250" s="2"/>
      <c r="ELC250" s="2"/>
      <c r="ELD250" s="2"/>
      <c r="ELE250" s="2"/>
      <c r="ELF250" s="2"/>
      <c r="ELG250" s="2"/>
      <c r="ELH250" s="2"/>
      <c r="ELI250" s="2"/>
      <c r="ELJ250" s="2"/>
      <c r="ELK250" s="2"/>
      <c r="ELL250" s="2"/>
      <c r="ELM250" s="2"/>
      <c r="ELN250" s="2"/>
      <c r="ELO250" s="2"/>
      <c r="ELP250" s="2"/>
      <c r="ELQ250" s="2"/>
      <c r="ELR250" s="2"/>
      <c r="ELS250" s="2"/>
      <c r="ELT250" s="2"/>
      <c r="ELU250" s="2"/>
      <c r="ELV250" s="2"/>
      <c r="ELW250" s="2"/>
      <c r="ELX250" s="2"/>
      <c r="ELY250" s="2"/>
      <c r="ELZ250" s="2"/>
      <c r="EMA250" s="2"/>
      <c r="EMB250" s="2"/>
      <c r="EMC250" s="2"/>
      <c r="EMD250" s="2"/>
      <c r="EME250" s="2"/>
      <c r="EMF250" s="2"/>
      <c r="EMG250" s="2"/>
      <c r="EMH250" s="2"/>
      <c r="EMI250" s="2"/>
      <c r="EMJ250" s="2"/>
      <c r="EMK250" s="2"/>
      <c r="EML250" s="2"/>
      <c r="EMM250" s="2"/>
      <c r="EMN250" s="2"/>
      <c r="EMO250" s="2"/>
      <c r="EMP250" s="2"/>
      <c r="EMQ250" s="2"/>
      <c r="EMR250" s="2"/>
      <c r="EMS250" s="2"/>
      <c r="EMT250" s="2"/>
      <c r="EMU250" s="2"/>
      <c r="EMV250" s="2"/>
      <c r="EMW250" s="2"/>
      <c r="EMX250" s="2"/>
      <c r="EMY250" s="2"/>
      <c r="EMZ250" s="2"/>
      <c r="ENA250" s="2"/>
      <c r="ENB250" s="2"/>
      <c r="ENC250" s="2"/>
      <c r="END250" s="2"/>
      <c r="ENE250" s="2"/>
      <c r="ENF250" s="2"/>
      <c r="ENG250" s="2"/>
      <c r="ENH250" s="2"/>
      <c r="ENI250" s="2"/>
      <c r="ENJ250" s="2"/>
      <c r="ENK250" s="2"/>
      <c r="ENL250" s="2"/>
      <c r="ENM250" s="2"/>
      <c r="ENN250" s="2"/>
      <c r="ENO250" s="2"/>
      <c r="ENP250" s="2"/>
      <c r="ENQ250" s="2"/>
      <c r="ENR250" s="2"/>
      <c r="ENS250" s="2"/>
      <c r="ENT250" s="2"/>
      <c r="ENU250" s="2"/>
      <c r="ENV250" s="2"/>
      <c r="ENW250" s="2"/>
      <c r="ENX250" s="2"/>
      <c r="ENY250" s="2"/>
      <c r="ENZ250" s="2"/>
      <c r="EOA250" s="2"/>
      <c r="EOB250" s="2"/>
      <c r="EOC250" s="2"/>
      <c r="EOD250" s="2"/>
      <c r="EOE250" s="2"/>
      <c r="EOF250" s="2"/>
      <c r="EOG250" s="2"/>
      <c r="EOH250" s="2"/>
      <c r="EOI250" s="2"/>
      <c r="EOJ250" s="2"/>
      <c r="EOK250" s="2"/>
      <c r="EOL250" s="2"/>
      <c r="EOM250" s="2"/>
      <c r="EON250" s="2"/>
      <c r="EOO250" s="2"/>
      <c r="EOP250" s="2"/>
      <c r="EOQ250" s="2"/>
      <c r="EOR250" s="2"/>
      <c r="EOS250" s="2"/>
      <c r="EOT250" s="2"/>
      <c r="EOU250" s="2"/>
      <c r="EOV250" s="2"/>
      <c r="EOW250" s="2"/>
      <c r="EOX250" s="2"/>
      <c r="EOY250" s="2"/>
      <c r="EOZ250" s="2"/>
      <c r="EPA250" s="2"/>
      <c r="EPB250" s="2"/>
      <c r="EPC250" s="2"/>
      <c r="EPD250" s="2"/>
      <c r="EPE250" s="2"/>
      <c r="EPF250" s="2"/>
      <c r="EPG250" s="2"/>
      <c r="EPH250" s="2"/>
      <c r="EPI250" s="2"/>
      <c r="EPJ250" s="2"/>
      <c r="EPK250" s="2"/>
      <c r="EPL250" s="2"/>
      <c r="EPM250" s="2"/>
      <c r="EPN250" s="2"/>
      <c r="EPO250" s="2"/>
      <c r="EPP250" s="2"/>
      <c r="EPQ250" s="2"/>
      <c r="EPR250" s="2"/>
      <c r="EPS250" s="2"/>
      <c r="EPT250" s="2"/>
      <c r="EPU250" s="2"/>
      <c r="EPV250" s="2"/>
      <c r="EPW250" s="2"/>
      <c r="EPX250" s="2"/>
      <c r="EPY250" s="2"/>
      <c r="EPZ250" s="2"/>
      <c r="EQA250" s="2"/>
      <c r="EQB250" s="2"/>
      <c r="EQC250" s="2"/>
      <c r="EQD250" s="2"/>
      <c r="EQE250" s="2"/>
      <c r="EQF250" s="2"/>
      <c r="EQG250" s="2"/>
      <c r="EQH250" s="2"/>
      <c r="EQI250" s="2"/>
      <c r="EQJ250" s="2"/>
      <c r="EQK250" s="2"/>
      <c r="EQL250" s="2"/>
      <c r="EQM250" s="2"/>
      <c r="EQN250" s="2"/>
      <c r="EQO250" s="2"/>
      <c r="EQP250" s="2"/>
      <c r="EQQ250" s="2"/>
      <c r="EQR250" s="2"/>
      <c r="EQS250" s="2"/>
      <c r="EQT250" s="2"/>
      <c r="EQU250" s="2"/>
      <c r="EQV250" s="2"/>
      <c r="EQW250" s="2"/>
      <c r="EQX250" s="2"/>
      <c r="EQY250" s="2"/>
      <c r="EQZ250" s="2"/>
      <c r="ERA250" s="2"/>
      <c r="ERB250" s="2"/>
      <c r="ERC250" s="2"/>
      <c r="ERD250" s="2"/>
      <c r="ERE250" s="2"/>
      <c r="ERF250" s="2"/>
      <c r="ERG250" s="2"/>
      <c r="ERH250" s="2"/>
      <c r="ERI250" s="2"/>
      <c r="ERJ250" s="2"/>
      <c r="ERK250" s="2"/>
      <c r="ERL250" s="2"/>
      <c r="ERM250" s="2"/>
      <c r="ERN250" s="2"/>
      <c r="ERO250" s="2"/>
      <c r="ERP250" s="2"/>
      <c r="ERQ250" s="2"/>
      <c r="ERR250" s="2"/>
      <c r="ERS250" s="2"/>
      <c r="ERT250" s="2"/>
      <c r="ERU250" s="2"/>
      <c r="ERV250" s="2"/>
      <c r="ERW250" s="2"/>
      <c r="ERX250" s="2"/>
      <c r="ERY250" s="2"/>
      <c r="ERZ250" s="2"/>
      <c r="ESA250" s="2"/>
      <c r="ESB250" s="2"/>
      <c r="ESC250" s="2"/>
      <c r="ESD250" s="2"/>
      <c r="ESE250" s="2"/>
      <c r="ESF250" s="2"/>
      <c r="ESG250" s="2"/>
      <c r="ESH250" s="2"/>
      <c r="ESI250" s="2"/>
      <c r="ESJ250" s="2"/>
      <c r="ESK250" s="2"/>
      <c r="ESL250" s="2"/>
      <c r="ESM250" s="2"/>
      <c r="ESN250" s="2"/>
      <c r="ESO250" s="2"/>
      <c r="ESP250" s="2"/>
      <c r="ESQ250" s="2"/>
      <c r="ESR250" s="2"/>
      <c r="ESS250" s="2"/>
      <c r="EST250" s="2"/>
      <c r="ESU250" s="2"/>
      <c r="ESV250" s="2"/>
      <c r="ESW250" s="2"/>
      <c r="ESX250" s="2"/>
      <c r="ESY250" s="2"/>
      <c r="ESZ250" s="2"/>
      <c r="ETA250" s="2"/>
      <c r="ETB250" s="2"/>
      <c r="ETC250" s="2"/>
      <c r="ETD250" s="2"/>
      <c r="ETE250" s="2"/>
      <c r="ETF250" s="2"/>
      <c r="ETG250" s="2"/>
      <c r="ETH250" s="2"/>
      <c r="ETI250" s="2"/>
      <c r="ETJ250" s="2"/>
      <c r="ETK250" s="2"/>
      <c r="ETL250" s="2"/>
      <c r="ETM250" s="2"/>
      <c r="ETN250" s="2"/>
      <c r="ETO250" s="2"/>
      <c r="ETP250" s="2"/>
      <c r="ETQ250" s="2"/>
      <c r="ETR250" s="2"/>
      <c r="ETS250" s="2"/>
      <c r="ETT250" s="2"/>
      <c r="ETU250" s="2"/>
      <c r="ETV250" s="2"/>
      <c r="ETW250" s="2"/>
      <c r="ETX250" s="2"/>
      <c r="ETY250" s="2"/>
      <c r="ETZ250" s="2"/>
      <c r="EUA250" s="2"/>
      <c r="EUB250" s="2"/>
      <c r="EUC250" s="2"/>
      <c r="EUD250" s="2"/>
      <c r="EUE250" s="2"/>
      <c r="EUF250" s="2"/>
      <c r="EUG250" s="2"/>
      <c r="EUH250" s="2"/>
      <c r="EUI250" s="2"/>
      <c r="EUJ250" s="2"/>
      <c r="EUK250" s="2"/>
      <c r="EUL250" s="2"/>
      <c r="EUM250" s="2"/>
      <c r="EUN250" s="2"/>
      <c r="EUO250" s="2"/>
      <c r="EUP250" s="2"/>
      <c r="EUQ250" s="2"/>
      <c r="EUR250" s="2"/>
      <c r="EUS250" s="2"/>
      <c r="EUT250" s="2"/>
      <c r="EUU250" s="2"/>
      <c r="EUV250" s="2"/>
      <c r="EUW250" s="2"/>
      <c r="EUX250" s="2"/>
      <c r="EUY250" s="2"/>
      <c r="EUZ250" s="2"/>
      <c r="EVA250" s="2"/>
      <c r="EVB250" s="2"/>
      <c r="EVC250" s="2"/>
      <c r="EVD250" s="2"/>
      <c r="EVE250" s="2"/>
      <c r="EVF250" s="2"/>
      <c r="EVG250" s="2"/>
      <c r="EVH250" s="2"/>
      <c r="EVI250" s="2"/>
      <c r="EVJ250" s="2"/>
      <c r="EVK250" s="2"/>
      <c r="EVL250" s="2"/>
      <c r="EVM250" s="2"/>
      <c r="EVN250" s="2"/>
      <c r="EVO250" s="2"/>
      <c r="EVP250" s="2"/>
      <c r="EVQ250" s="2"/>
      <c r="EVR250" s="2"/>
      <c r="EVS250" s="2"/>
      <c r="EVT250" s="2"/>
      <c r="EVU250" s="2"/>
      <c r="EVV250" s="2"/>
      <c r="EVW250" s="2"/>
      <c r="EVX250" s="2"/>
      <c r="EVY250" s="2"/>
      <c r="EVZ250" s="2"/>
      <c r="EWA250" s="2"/>
      <c r="EWB250" s="2"/>
      <c r="EWC250" s="2"/>
      <c r="EWD250" s="2"/>
      <c r="EWE250" s="2"/>
      <c r="EWF250" s="2"/>
      <c r="EWG250" s="2"/>
      <c r="EWH250" s="2"/>
      <c r="EWI250" s="2"/>
      <c r="EWJ250" s="2"/>
      <c r="EWK250" s="2"/>
      <c r="EWL250" s="2"/>
      <c r="EWM250" s="2"/>
      <c r="EWN250" s="2"/>
      <c r="EWO250" s="2"/>
      <c r="EWP250" s="2"/>
      <c r="EWQ250" s="2"/>
      <c r="EWR250" s="2"/>
      <c r="EWS250" s="2"/>
      <c r="EWT250" s="2"/>
      <c r="EWU250" s="2"/>
      <c r="EWV250" s="2"/>
      <c r="EWW250" s="2"/>
      <c r="EWX250" s="2"/>
      <c r="EWY250" s="2"/>
      <c r="EWZ250" s="2"/>
      <c r="EXA250" s="2"/>
      <c r="EXB250" s="2"/>
      <c r="EXC250" s="2"/>
      <c r="EXD250" s="2"/>
      <c r="EXE250" s="2"/>
      <c r="EXF250" s="2"/>
      <c r="EXG250" s="2"/>
      <c r="EXH250" s="2"/>
      <c r="EXI250" s="2"/>
      <c r="EXJ250" s="2"/>
      <c r="EXK250" s="2"/>
      <c r="EXL250" s="2"/>
      <c r="EXM250" s="2"/>
      <c r="EXN250" s="2"/>
      <c r="EXO250" s="2"/>
      <c r="EXP250" s="2"/>
      <c r="EXQ250" s="2"/>
      <c r="EXR250" s="2"/>
      <c r="EXS250" s="2"/>
      <c r="EXT250" s="2"/>
      <c r="EXU250" s="2"/>
      <c r="EXV250" s="2"/>
      <c r="EXW250" s="2"/>
      <c r="EXX250" s="2"/>
      <c r="EXY250" s="2"/>
      <c r="EXZ250" s="2"/>
      <c r="EYA250" s="2"/>
      <c r="EYB250" s="2"/>
      <c r="EYC250" s="2"/>
      <c r="EYD250" s="2"/>
      <c r="EYE250" s="2"/>
      <c r="EYF250" s="2"/>
      <c r="EYG250" s="2"/>
      <c r="EYH250" s="2"/>
      <c r="EYI250" s="2"/>
      <c r="EYJ250" s="2"/>
      <c r="EYK250" s="2"/>
      <c r="EYL250" s="2"/>
      <c r="EYM250" s="2"/>
      <c r="EYN250" s="2"/>
      <c r="EYO250" s="2"/>
      <c r="EYP250" s="2"/>
      <c r="EYQ250" s="2"/>
      <c r="EYR250" s="2"/>
      <c r="EYS250" s="2"/>
      <c r="EYT250" s="2"/>
      <c r="EYU250" s="2"/>
      <c r="EYV250" s="2"/>
      <c r="EYW250" s="2"/>
      <c r="EYX250" s="2"/>
      <c r="EYY250" s="2"/>
      <c r="EYZ250" s="2"/>
      <c r="EZA250" s="2"/>
      <c r="EZB250" s="2"/>
      <c r="EZC250" s="2"/>
      <c r="EZD250" s="2"/>
      <c r="EZE250" s="2"/>
      <c r="EZF250" s="2"/>
      <c r="EZG250" s="2"/>
      <c r="EZH250" s="2"/>
      <c r="EZI250" s="2"/>
      <c r="EZJ250" s="2"/>
      <c r="EZK250" s="2"/>
      <c r="EZL250" s="2"/>
      <c r="EZM250" s="2"/>
      <c r="EZN250" s="2"/>
      <c r="EZO250" s="2"/>
      <c r="EZP250" s="2"/>
      <c r="EZQ250" s="2"/>
      <c r="EZR250" s="2"/>
      <c r="EZS250" s="2"/>
      <c r="EZT250" s="2"/>
      <c r="EZU250" s="2"/>
      <c r="EZV250" s="2"/>
      <c r="EZW250" s="2"/>
      <c r="EZX250" s="2"/>
      <c r="EZY250" s="2"/>
      <c r="EZZ250" s="2"/>
      <c r="FAA250" s="2"/>
      <c r="FAB250" s="2"/>
      <c r="FAC250" s="2"/>
      <c r="FAD250" s="2"/>
      <c r="FAE250" s="2"/>
      <c r="FAF250" s="2"/>
      <c r="FAG250" s="2"/>
      <c r="FAH250" s="2"/>
      <c r="FAI250" s="2"/>
      <c r="FAJ250" s="2"/>
      <c r="FAK250" s="2"/>
      <c r="FAL250" s="2"/>
      <c r="FAM250" s="2"/>
      <c r="FAN250" s="2"/>
      <c r="FAO250" s="2"/>
      <c r="FAP250" s="2"/>
      <c r="FAQ250" s="2"/>
      <c r="FAR250" s="2"/>
      <c r="FAS250" s="2"/>
      <c r="FAT250" s="2"/>
      <c r="FAU250" s="2"/>
      <c r="FAV250" s="2"/>
      <c r="FAW250" s="2"/>
      <c r="FAX250" s="2"/>
      <c r="FAY250" s="2"/>
      <c r="FAZ250" s="2"/>
      <c r="FBA250" s="2"/>
      <c r="FBB250" s="2"/>
      <c r="FBC250" s="2"/>
      <c r="FBD250" s="2"/>
      <c r="FBE250" s="2"/>
      <c r="FBF250" s="2"/>
      <c r="FBG250" s="2"/>
      <c r="FBH250" s="2"/>
      <c r="FBI250" s="2"/>
      <c r="FBJ250" s="2"/>
      <c r="FBK250" s="2"/>
      <c r="FBL250" s="2"/>
      <c r="FBM250" s="2"/>
      <c r="FBN250" s="2"/>
      <c r="FBO250" s="2"/>
      <c r="FBP250" s="2"/>
      <c r="FBQ250" s="2"/>
      <c r="FBR250" s="2"/>
      <c r="FBS250" s="2"/>
      <c r="FBT250" s="2"/>
      <c r="FBU250" s="2"/>
      <c r="FBV250" s="2"/>
      <c r="FBW250" s="2"/>
      <c r="FBX250" s="2"/>
      <c r="FBY250" s="2"/>
      <c r="FBZ250" s="2"/>
      <c r="FCA250" s="2"/>
      <c r="FCB250" s="2"/>
      <c r="FCC250" s="2"/>
      <c r="FCD250" s="2"/>
      <c r="FCE250" s="2"/>
      <c r="FCF250" s="2"/>
      <c r="FCG250" s="2"/>
      <c r="FCH250" s="2"/>
      <c r="FCI250" s="2"/>
      <c r="FCJ250" s="2"/>
      <c r="FCK250" s="2"/>
      <c r="FCL250" s="2"/>
      <c r="FCM250" s="2"/>
      <c r="FCN250" s="2"/>
      <c r="FCO250" s="2"/>
      <c r="FCP250" s="2"/>
      <c r="FCQ250" s="2"/>
      <c r="FCR250" s="2"/>
      <c r="FCS250" s="2"/>
      <c r="FCT250" s="2"/>
      <c r="FCU250" s="2"/>
      <c r="FCV250" s="2"/>
      <c r="FCW250" s="2"/>
      <c r="FCX250" s="2"/>
      <c r="FCY250" s="2"/>
      <c r="FCZ250" s="2"/>
      <c r="FDA250" s="2"/>
      <c r="FDB250" s="2"/>
      <c r="FDC250" s="2"/>
      <c r="FDD250" s="2"/>
      <c r="FDE250" s="2"/>
      <c r="FDF250" s="2"/>
      <c r="FDG250" s="2"/>
      <c r="FDH250" s="2"/>
      <c r="FDI250" s="2"/>
      <c r="FDJ250" s="2"/>
      <c r="FDK250" s="2"/>
      <c r="FDL250" s="2"/>
      <c r="FDM250" s="2"/>
      <c r="FDN250" s="2"/>
      <c r="FDO250" s="2"/>
      <c r="FDP250" s="2"/>
      <c r="FDQ250" s="2"/>
      <c r="FDR250" s="2"/>
      <c r="FDS250" s="2"/>
      <c r="FDT250" s="2"/>
      <c r="FDU250" s="2"/>
      <c r="FDV250" s="2"/>
      <c r="FDW250" s="2"/>
      <c r="FDX250" s="2"/>
      <c r="FDY250" s="2"/>
      <c r="FDZ250" s="2"/>
      <c r="FEA250" s="2"/>
      <c r="FEB250" s="2"/>
      <c r="FEC250" s="2"/>
      <c r="FED250" s="2"/>
      <c r="FEE250" s="2"/>
      <c r="FEF250" s="2"/>
      <c r="FEG250" s="2"/>
      <c r="FEH250" s="2"/>
      <c r="FEI250" s="2"/>
      <c r="FEJ250" s="2"/>
      <c r="FEK250" s="2"/>
      <c r="FEL250" s="2"/>
      <c r="FEM250" s="2"/>
      <c r="FEN250" s="2"/>
      <c r="FEO250" s="2"/>
      <c r="FEP250" s="2"/>
      <c r="FEQ250" s="2"/>
      <c r="FER250" s="2"/>
      <c r="FES250" s="2"/>
      <c r="FET250" s="2"/>
      <c r="FEU250" s="2"/>
      <c r="FEV250" s="2"/>
      <c r="FEW250" s="2"/>
      <c r="FEX250" s="2"/>
      <c r="FEY250" s="2"/>
      <c r="FEZ250" s="2"/>
      <c r="FFA250" s="2"/>
      <c r="FFB250" s="2"/>
      <c r="FFC250" s="2"/>
      <c r="FFD250" s="2"/>
      <c r="FFE250" s="2"/>
      <c r="FFF250" s="2"/>
      <c r="FFG250" s="2"/>
      <c r="FFH250" s="2"/>
      <c r="FFI250" s="2"/>
      <c r="FFJ250" s="2"/>
      <c r="FFK250" s="2"/>
      <c r="FFL250" s="2"/>
      <c r="FFM250" s="2"/>
      <c r="FFN250" s="2"/>
      <c r="FFO250" s="2"/>
      <c r="FFP250" s="2"/>
      <c r="FFQ250" s="2"/>
      <c r="FFR250" s="2"/>
      <c r="FFS250" s="2"/>
      <c r="FFT250" s="2"/>
      <c r="FFU250" s="2"/>
      <c r="FFV250" s="2"/>
      <c r="FFW250" s="2"/>
      <c r="FFX250" s="2"/>
      <c r="FFY250" s="2"/>
      <c r="FFZ250" s="2"/>
      <c r="FGA250" s="2"/>
      <c r="FGB250" s="2"/>
      <c r="FGC250" s="2"/>
      <c r="FGD250" s="2"/>
      <c r="FGE250" s="2"/>
      <c r="FGF250" s="2"/>
      <c r="FGG250" s="2"/>
      <c r="FGH250" s="2"/>
      <c r="FGI250" s="2"/>
      <c r="FGJ250" s="2"/>
      <c r="FGK250" s="2"/>
      <c r="FGL250" s="2"/>
      <c r="FGM250" s="2"/>
      <c r="FGN250" s="2"/>
      <c r="FGO250" s="2"/>
      <c r="FGP250" s="2"/>
      <c r="FGQ250" s="2"/>
      <c r="FGR250" s="2"/>
      <c r="FGS250" s="2"/>
      <c r="FGT250" s="2"/>
      <c r="FGU250" s="2"/>
      <c r="FGV250" s="2"/>
      <c r="FGW250" s="2"/>
      <c r="FGX250" s="2"/>
      <c r="FGY250" s="2"/>
      <c r="FGZ250" s="2"/>
      <c r="FHA250" s="2"/>
      <c r="FHB250" s="2"/>
      <c r="FHC250" s="2"/>
      <c r="FHD250" s="2"/>
      <c r="FHE250" s="2"/>
      <c r="FHF250" s="2"/>
      <c r="FHG250" s="2"/>
      <c r="FHH250" s="2"/>
      <c r="FHI250" s="2"/>
      <c r="FHJ250" s="2"/>
      <c r="FHK250" s="2"/>
      <c r="FHL250" s="2"/>
      <c r="FHM250" s="2"/>
      <c r="FHN250" s="2"/>
      <c r="FHO250" s="2"/>
      <c r="FHP250" s="2"/>
      <c r="FHQ250" s="2"/>
      <c r="FHR250" s="2"/>
      <c r="FHS250" s="2"/>
      <c r="FHT250" s="2"/>
      <c r="FHU250" s="2"/>
      <c r="FHV250" s="2"/>
      <c r="FHW250" s="2"/>
      <c r="FHX250" s="2"/>
      <c r="FHY250" s="2"/>
      <c r="FHZ250" s="2"/>
      <c r="FIA250" s="2"/>
      <c r="FIB250" s="2"/>
      <c r="FIC250" s="2"/>
      <c r="FID250" s="2"/>
      <c r="FIE250" s="2"/>
      <c r="FIF250" s="2"/>
      <c r="FIG250" s="2"/>
      <c r="FIH250" s="2"/>
      <c r="FII250" s="2"/>
      <c r="FIJ250" s="2"/>
      <c r="FIK250" s="2"/>
      <c r="FIL250" s="2"/>
      <c r="FIM250" s="2"/>
      <c r="FIN250" s="2"/>
      <c r="FIO250" s="2"/>
      <c r="FIP250" s="2"/>
      <c r="FIQ250" s="2"/>
      <c r="FIR250" s="2"/>
      <c r="FIS250" s="2"/>
      <c r="FIT250" s="2"/>
      <c r="FIU250" s="2"/>
      <c r="FIV250" s="2"/>
      <c r="FIW250" s="2"/>
      <c r="FIX250" s="2"/>
      <c r="FIY250" s="2"/>
      <c r="FIZ250" s="2"/>
      <c r="FJA250" s="2"/>
      <c r="FJB250" s="2"/>
      <c r="FJC250" s="2"/>
      <c r="FJD250" s="2"/>
      <c r="FJE250" s="2"/>
      <c r="FJF250" s="2"/>
      <c r="FJG250" s="2"/>
      <c r="FJH250" s="2"/>
      <c r="FJI250" s="2"/>
      <c r="FJJ250" s="2"/>
      <c r="FJK250" s="2"/>
      <c r="FJL250" s="2"/>
      <c r="FJM250" s="2"/>
      <c r="FJN250" s="2"/>
      <c r="FJO250" s="2"/>
      <c r="FJP250" s="2"/>
      <c r="FJQ250" s="2"/>
      <c r="FJR250" s="2"/>
      <c r="FJS250" s="2"/>
      <c r="FJT250" s="2"/>
      <c r="FJU250" s="2"/>
      <c r="FJV250" s="2"/>
      <c r="FJW250" s="2"/>
      <c r="FJX250" s="2"/>
      <c r="FJY250" s="2"/>
      <c r="FJZ250" s="2"/>
      <c r="FKA250" s="2"/>
      <c r="FKB250" s="2"/>
      <c r="FKC250" s="2"/>
      <c r="FKD250" s="2"/>
      <c r="FKE250" s="2"/>
      <c r="FKF250" s="2"/>
      <c r="FKG250" s="2"/>
      <c r="FKH250" s="2"/>
      <c r="FKI250" s="2"/>
      <c r="FKJ250" s="2"/>
      <c r="FKK250" s="2"/>
      <c r="FKL250" s="2"/>
      <c r="FKM250" s="2"/>
      <c r="FKN250" s="2"/>
      <c r="FKO250" s="2"/>
      <c r="FKP250" s="2"/>
      <c r="FKQ250" s="2"/>
      <c r="FKR250" s="2"/>
      <c r="FKS250" s="2"/>
      <c r="FKT250" s="2"/>
      <c r="FKU250" s="2"/>
      <c r="FKV250" s="2"/>
      <c r="FKW250" s="2"/>
      <c r="FKX250" s="2"/>
      <c r="FKY250" s="2"/>
      <c r="FKZ250" s="2"/>
      <c r="FLA250" s="2"/>
      <c r="FLB250" s="2"/>
      <c r="FLC250" s="2"/>
      <c r="FLD250" s="2"/>
      <c r="FLE250" s="2"/>
      <c r="FLF250" s="2"/>
      <c r="FLG250" s="2"/>
      <c r="FLH250" s="2"/>
      <c r="FLI250" s="2"/>
      <c r="FLJ250" s="2"/>
      <c r="FLK250" s="2"/>
      <c r="FLL250" s="2"/>
      <c r="FLM250" s="2"/>
      <c r="FLN250" s="2"/>
      <c r="FLO250" s="2"/>
      <c r="FLP250" s="2"/>
      <c r="FLQ250" s="2"/>
      <c r="FLR250" s="2"/>
      <c r="FLS250" s="2"/>
      <c r="FLT250" s="2"/>
      <c r="FLU250" s="2"/>
      <c r="FLV250" s="2"/>
      <c r="FLW250" s="2"/>
      <c r="FLX250" s="2"/>
      <c r="FLY250" s="2"/>
      <c r="FLZ250" s="2"/>
      <c r="FMA250" s="2"/>
      <c r="FMB250" s="2"/>
      <c r="FMC250" s="2"/>
      <c r="FMD250" s="2"/>
      <c r="FME250" s="2"/>
      <c r="FMF250" s="2"/>
      <c r="FMG250" s="2"/>
      <c r="FMH250" s="2"/>
      <c r="FMI250" s="2"/>
      <c r="FMJ250" s="2"/>
      <c r="FMK250" s="2"/>
      <c r="FML250" s="2"/>
      <c r="FMM250" s="2"/>
      <c r="FMN250" s="2"/>
      <c r="FMO250" s="2"/>
      <c r="FMP250" s="2"/>
      <c r="FMQ250" s="2"/>
      <c r="FMR250" s="2"/>
      <c r="FMS250" s="2"/>
      <c r="FMT250" s="2"/>
      <c r="FMU250" s="2"/>
      <c r="FMV250" s="2"/>
      <c r="FMW250" s="2"/>
      <c r="FMX250" s="2"/>
      <c r="FMY250" s="2"/>
      <c r="FMZ250" s="2"/>
      <c r="FNA250" s="2"/>
      <c r="FNB250" s="2"/>
      <c r="FNC250" s="2"/>
      <c r="FND250" s="2"/>
      <c r="FNE250" s="2"/>
      <c r="FNF250" s="2"/>
      <c r="FNG250" s="2"/>
      <c r="FNH250" s="2"/>
      <c r="FNI250" s="2"/>
      <c r="FNJ250" s="2"/>
      <c r="FNK250" s="2"/>
      <c r="FNL250" s="2"/>
      <c r="FNM250" s="2"/>
      <c r="FNN250" s="2"/>
      <c r="FNO250" s="2"/>
      <c r="FNP250" s="2"/>
      <c r="FNQ250" s="2"/>
      <c r="FNR250" s="2"/>
      <c r="FNS250" s="2"/>
      <c r="FNT250" s="2"/>
      <c r="FNU250" s="2"/>
      <c r="FNV250" s="2"/>
      <c r="FNW250" s="2"/>
      <c r="FNX250" s="2"/>
      <c r="FNY250" s="2"/>
      <c r="FNZ250" s="2"/>
      <c r="FOA250" s="2"/>
      <c r="FOB250" s="2"/>
      <c r="FOC250" s="2"/>
      <c r="FOD250" s="2"/>
      <c r="FOE250" s="2"/>
      <c r="FOF250" s="2"/>
      <c r="FOG250" s="2"/>
      <c r="FOH250" s="2"/>
      <c r="FOI250" s="2"/>
      <c r="FOJ250" s="2"/>
      <c r="FOK250" s="2"/>
      <c r="FOL250" s="2"/>
      <c r="FOM250" s="2"/>
      <c r="FON250" s="2"/>
      <c r="FOO250" s="2"/>
      <c r="FOP250" s="2"/>
      <c r="FOQ250" s="2"/>
      <c r="FOR250" s="2"/>
      <c r="FOS250" s="2"/>
      <c r="FOT250" s="2"/>
      <c r="FOU250" s="2"/>
      <c r="FOV250" s="2"/>
      <c r="FOW250" s="2"/>
      <c r="FOX250" s="2"/>
      <c r="FOY250" s="2"/>
      <c r="FOZ250" s="2"/>
      <c r="FPA250" s="2"/>
      <c r="FPB250" s="2"/>
      <c r="FPC250" s="2"/>
      <c r="FPD250" s="2"/>
      <c r="FPE250" s="2"/>
      <c r="FPF250" s="2"/>
      <c r="FPG250" s="2"/>
      <c r="FPH250" s="2"/>
      <c r="FPI250" s="2"/>
      <c r="FPJ250" s="2"/>
      <c r="FPK250" s="2"/>
      <c r="FPL250" s="2"/>
      <c r="FPM250" s="2"/>
      <c r="FPN250" s="2"/>
      <c r="FPO250" s="2"/>
      <c r="FPP250" s="2"/>
      <c r="FPQ250" s="2"/>
      <c r="FPR250" s="2"/>
      <c r="FPS250" s="2"/>
      <c r="FPT250" s="2"/>
      <c r="FPU250" s="2"/>
      <c r="FPV250" s="2"/>
      <c r="FPW250" s="2"/>
      <c r="FPX250" s="2"/>
      <c r="FPY250" s="2"/>
      <c r="FPZ250" s="2"/>
      <c r="FQA250" s="2"/>
      <c r="FQB250" s="2"/>
      <c r="FQC250" s="2"/>
      <c r="FQD250" s="2"/>
      <c r="FQE250" s="2"/>
      <c r="FQF250" s="2"/>
      <c r="FQG250" s="2"/>
      <c r="FQH250" s="2"/>
      <c r="FQI250" s="2"/>
      <c r="FQJ250" s="2"/>
      <c r="FQK250" s="2"/>
      <c r="FQL250" s="2"/>
      <c r="FQM250" s="2"/>
      <c r="FQN250" s="2"/>
      <c r="FQO250" s="2"/>
      <c r="FQP250" s="2"/>
      <c r="FQQ250" s="2"/>
      <c r="FQR250" s="2"/>
      <c r="FQS250" s="2"/>
      <c r="FQT250" s="2"/>
      <c r="FQU250" s="2"/>
      <c r="FQV250" s="2"/>
      <c r="FQW250" s="2"/>
      <c r="FQX250" s="2"/>
      <c r="FQY250" s="2"/>
      <c r="FQZ250" s="2"/>
      <c r="FRA250" s="2"/>
      <c r="FRB250" s="2"/>
      <c r="FRC250" s="2"/>
      <c r="FRD250" s="2"/>
      <c r="FRE250" s="2"/>
      <c r="FRF250" s="2"/>
      <c r="FRG250" s="2"/>
      <c r="FRH250" s="2"/>
      <c r="FRI250" s="2"/>
      <c r="FRJ250" s="2"/>
      <c r="FRK250" s="2"/>
      <c r="FRL250" s="2"/>
      <c r="FRM250" s="2"/>
      <c r="FRN250" s="2"/>
      <c r="FRO250" s="2"/>
      <c r="FRP250" s="2"/>
      <c r="FRQ250" s="2"/>
      <c r="FRR250" s="2"/>
      <c r="FRS250" s="2"/>
      <c r="FRT250" s="2"/>
      <c r="FRU250" s="2"/>
      <c r="FRV250" s="2"/>
      <c r="FRW250" s="2"/>
      <c r="FRX250" s="2"/>
      <c r="FRY250" s="2"/>
      <c r="FRZ250" s="2"/>
      <c r="FSA250" s="2"/>
      <c r="FSB250" s="2"/>
      <c r="FSC250" s="2"/>
      <c r="FSD250" s="2"/>
      <c r="FSE250" s="2"/>
      <c r="FSF250" s="2"/>
      <c r="FSG250" s="2"/>
      <c r="FSH250" s="2"/>
      <c r="FSI250" s="2"/>
      <c r="FSJ250" s="2"/>
      <c r="FSK250" s="2"/>
      <c r="FSL250" s="2"/>
      <c r="FSM250" s="2"/>
      <c r="FSN250" s="2"/>
      <c r="FSO250" s="2"/>
      <c r="FSP250" s="2"/>
      <c r="FSQ250" s="2"/>
      <c r="FSR250" s="2"/>
      <c r="FSS250" s="2"/>
      <c r="FST250" s="2"/>
      <c r="FSU250" s="2"/>
      <c r="FSV250" s="2"/>
      <c r="FSW250" s="2"/>
      <c r="FSX250" s="2"/>
      <c r="FSY250" s="2"/>
      <c r="FSZ250" s="2"/>
      <c r="FTA250" s="2"/>
      <c r="FTB250" s="2"/>
      <c r="FTC250" s="2"/>
      <c r="FTD250" s="2"/>
      <c r="FTE250" s="2"/>
      <c r="FTF250" s="2"/>
      <c r="FTG250" s="2"/>
      <c r="FTH250" s="2"/>
      <c r="FTI250" s="2"/>
      <c r="FTJ250" s="2"/>
      <c r="FTK250" s="2"/>
      <c r="FTL250" s="2"/>
      <c r="FTM250" s="2"/>
      <c r="FTN250" s="2"/>
      <c r="FTO250" s="2"/>
      <c r="FTP250" s="2"/>
      <c r="FTQ250" s="2"/>
      <c r="FTR250" s="2"/>
      <c r="FTS250" s="2"/>
      <c r="FTT250" s="2"/>
      <c r="FTU250" s="2"/>
      <c r="FTV250" s="2"/>
      <c r="FTW250" s="2"/>
      <c r="FTX250" s="2"/>
      <c r="FTY250" s="2"/>
      <c r="FTZ250" s="2"/>
      <c r="FUA250" s="2"/>
      <c r="FUB250" s="2"/>
      <c r="FUC250" s="2"/>
      <c r="FUD250" s="2"/>
      <c r="FUE250" s="2"/>
      <c r="FUF250" s="2"/>
      <c r="FUG250" s="2"/>
      <c r="FUH250" s="2"/>
      <c r="FUI250" s="2"/>
      <c r="FUJ250" s="2"/>
      <c r="FUK250" s="2"/>
      <c r="FUL250" s="2"/>
      <c r="FUM250" s="2"/>
      <c r="FUN250" s="2"/>
      <c r="FUO250" s="2"/>
      <c r="FUP250" s="2"/>
      <c r="FUQ250" s="2"/>
      <c r="FUR250" s="2"/>
      <c r="FUS250" s="2"/>
      <c r="FUT250" s="2"/>
      <c r="FUU250" s="2"/>
      <c r="FUV250" s="2"/>
      <c r="FUW250" s="2"/>
      <c r="FUX250" s="2"/>
      <c r="FUY250" s="2"/>
      <c r="FUZ250" s="2"/>
      <c r="FVA250" s="2"/>
      <c r="FVB250" s="2"/>
      <c r="FVC250" s="2"/>
      <c r="FVD250" s="2"/>
      <c r="FVE250" s="2"/>
      <c r="FVF250" s="2"/>
      <c r="FVG250" s="2"/>
      <c r="FVH250" s="2"/>
      <c r="FVI250" s="2"/>
      <c r="FVJ250" s="2"/>
      <c r="FVK250" s="2"/>
      <c r="FVL250" s="2"/>
      <c r="FVM250" s="2"/>
      <c r="FVN250" s="2"/>
      <c r="FVO250" s="2"/>
      <c r="FVP250" s="2"/>
      <c r="FVQ250" s="2"/>
      <c r="FVR250" s="2"/>
      <c r="FVS250" s="2"/>
      <c r="FVT250" s="2"/>
      <c r="FVU250" s="2"/>
      <c r="FVV250" s="2"/>
      <c r="FVW250" s="2"/>
      <c r="FVX250" s="2"/>
      <c r="FVY250" s="2"/>
      <c r="FVZ250" s="2"/>
      <c r="FWA250" s="2"/>
      <c r="FWB250" s="2"/>
      <c r="FWC250" s="2"/>
      <c r="FWD250" s="2"/>
      <c r="FWE250" s="2"/>
      <c r="FWF250" s="2"/>
      <c r="FWG250" s="2"/>
      <c r="FWH250" s="2"/>
      <c r="FWI250" s="2"/>
      <c r="FWJ250" s="2"/>
      <c r="FWK250" s="2"/>
      <c r="FWL250" s="2"/>
      <c r="FWM250" s="2"/>
      <c r="FWN250" s="2"/>
      <c r="FWO250" s="2"/>
      <c r="FWP250" s="2"/>
      <c r="FWQ250" s="2"/>
      <c r="FWR250" s="2"/>
      <c r="FWS250" s="2"/>
      <c r="FWT250" s="2"/>
      <c r="FWU250" s="2"/>
      <c r="FWV250" s="2"/>
      <c r="FWW250" s="2"/>
      <c r="FWX250" s="2"/>
      <c r="FWY250" s="2"/>
      <c r="FWZ250" s="2"/>
      <c r="FXA250" s="2"/>
      <c r="FXB250" s="2"/>
      <c r="FXC250" s="2"/>
      <c r="FXD250" s="2"/>
      <c r="FXE250" s="2"/>
      <c r="FXF250" s="2"/>
      <c r="FXG250" s="2"/>
      <c r="FXH250" s="2"/>
      <c r="FXI250" s="2"/>
      <c r="FXJ250" s="2"/>
      <c r="FXK250" s="2"/>
      <c r="FXL250" s="2"/>
      <c r="FXM250" s="2"/>
      <c r="FXN250" s="2"/>
      <c r="FXO250" s="2"/>
      <c r="FXP250" s="2"/>
      <c r="FXQ250" s="2"/>
      <c r="FXR250" s="2"/>
      <c r="FXS250" s="2"/>
      <c r="FXT250" s="2"/>
      <c r="FXU250" s="2"/>
      <c r="FXV250" s="2"/>
      <c r="FXW250" s="2"/>
      <c r="FXX250" s="2"/>
      <c r="FXY250" s="2"/>
      <c r="FXZ250" s="2"/>
      <c r="FYA250" s="2"/>
      <c r="FYB250" s="2"/>
      <c r="FYC250" s="2"/>
      <c r="FYD250" s="2"/>
      <c r="FYE250" s="2"/>
      <c r="FYF250" s="2"/>
      <c r="FYG250" s="2"/>
      <c r="FYH250" s="2"/>
      <c r="FYI250" s="2"/>
      <c r="FYJ250" s="2"/>
      <c r="FYK250" s="2"/>
      <c r="FYL250" s="2"/>
      <c r="FYM250" s="2"/>
      <c r="FYN250" s="2"/>
      <c r="FYO250" s="2"/>
      <c r="FYP250" s="2"/>
      <c r="FYQ250" s="2"/>
      <c r="FYR250" s="2"/>
      <c r="FYS250" s="2"/>
      <c r="FYT250" s="2"/>
      <c r="FYU250" s="2"/>
      <c r="FYV250" s="2"/>
      <c r="FYW250" s="2"/>
      <c r="FYX250" s="2"/>
      <c r="FYY250" s="2"/>
      <c r="FYZ250" s="2"/>
      <c r="FZA250" s="2"/>
      <c r="FZB250" s="2"/>
      <c r="FZC250" s="2"/>
      <c r="FZD250" s="2"/>
      <c r="FZE250" s="2"/>
      <c r="FZF250" s="2"/>
      <c r="FZG250" s="2"/>
      <c r="FZH250" s="2"/>
      <c r="FZI250" s="2"/>
      <c r="FZJ250" s="2"/>
      <c r="FZK250" s="2"/>
      <c r="FZL250" s="2"/>
      <c r="FZM250" s="2"/>
      <c r="FZN250" s="2"/>
      <c r="FZO250" s="2"/>
      <c r="FZP250" s="2"/>
      <c r="FZQ250" s="2"/>
      <c r="FZR250" s="2"/>
      <c r="FZS250" s="2"/>
      <c r="FZT250" s="2"/>
      <c r="FZU250" s="2"/>
      <c r="FZV250" s="2"/>
      <c r="FZW250" s="2"/>
      <c r="FZX250" s="2"/>
      <c r="FZY250" s="2"/>
      <c r="FZZ250" s="2"/>
      <c r="GAA250" s="2"/>
      <c r="GAB250" s="2"/>
      <c r="GAC250" s="2"/>
      <c r="GAD250" s="2"/>
      <c r="GAE250" s="2"/>
      <c r="GAF250" s="2"/>
      <c r="GAG250" s="2"/>
      <c r="GAH250" s="2"/>
      <c r="GAI250" s="2"/>
      <c r="GAJ250" s="2"/>
      <c r="GAK250" s="2"/>
      <c r="GAL250" s="2"/>
      <c r="GAM250" s="2"/>
      <c r="GAN250" s="2"/>
      <c r="GAO250" s="2"/>
      <c r="GAP250" s="2"/>
      <c r="GAQ250" s="2"/>
      <c r="GAR250" s="2"/>
      <c r="GAS250" s="2"/>
      <c r="GAT250" s="2"/>
      <c r="GAU250" s="2"/>
      <c r="GAV250" s="2"/>
      <c r="GAW250" s="2"/>
      <c r="GAX250" s="2"/>
      <c r="GAY250" s="2"/>
      <c r="GAZ250" s="2"/>
      <c r="GBA250" s="2"/>
      <c r="GBB250" s="2"/>
      <c r="GBC250" s="2"/>
      <c r="GBD250" s="2"/>
      <c r="GBE250" s="2"/>
      <c r="GBF250" s="2"/>
      <c r="GBG250" s="2"/>
      <c r="GBH250" s="2"/>
      <c r="GBI250" s="2"/>
      <c r="GBJ250" s="2"/>
      <c r="GBK250" s="2"/>
      <c r="GBL250" s="2"/>
      <c r="GBM250" s="2"/>
      <c r="GBN250" s="2"/>
      <c r="GBO250" s="2"/>
      <c r="GBP250" s="2"/>
      <c r="GBQ250" s="2"/>
      <c r="GBR250" s="2"/>
      <c r="GBS250" s="2"/>
      <c r="GBT250" s="2"/>
      <c r="GBU250" s="2"/>
      <c r="GBV250" s="2"/>
      <c r="GBW250" s="2"/>
      <c r="GBX250" s="2"/>
      <c r="GBY250" s="2"/>
      <c r="GBZ250" s="2"/>
      <c r="GCA250" s="2"/>
      <c r="GCB250" s="2"/>
      <c r="GCC250" s="2"/>
      <c r="GCD250" s="2"/>
      <c r="GCE250" s="2"/>
      <c r="GCF250" s="2"/>
      <c r="GCG250" s="2"/>
      <c r="GCH250" s="2"/>
      <c r="GCI250" s="2"/>
      <c r="GCJ250" s="2"/>
      <c r="GCK250" s="2"/>
      <c r="GCL250" s="2"/>
      <c r="GCM250" s="2"/>
      <c r="GCN250" s="2"/>
      <c r="GCO250" s="2"/>
      <c r="GCP250" s="2"/>
      <c r="GCQ250" s="2"/>
      <c r="GCR250" s="2"/>
      <c r="GCS250" s="2"/>
      <c r="GCT250" s="2"/>
      <c r="GCU250" s="2"/>
      <c r="GCV250" s="2"/>
      <c r="GCW250" s="2"/>
      <c r="GCX250" s="2"/>
      <c r="GCY250" s="2"/>
      <c r="GCZ250" s="2"/>
      <c r="GDA250" s="2"/>
      <c r="GDB250" s="2"/>
      <c r="GDC250" s="2"/>
      <c r="GDD250" s="2"/>
      <c r="GDE250" s="2"/>
      <c r="GDF250" s="2"/>
      <c r="GDG250" s="2"/>
      <c r="GDH250" s="2"/>
      <c r="GDI250" s="2"/>
      <c r="GDJ250" s="2"/>
      <c r="GDK250" s="2"/>
      <c r="GDL250" s="2"/>
      <c r="GDM250" s="2"/>
      <c r="GDN250" s="2"/>
      <c r="GDO250" s="2"/>
      <c r="GDP250" s="2"/>
      <c r="GDQ250" s="2"/>
      <c r="GDR250" s="2"/>
      <c r="GDS250" s="2"/>
      <c r="GDT250" s="2"/>
      <c r="GDU250" s="2"/>
      <c r="GDV250" s="2"/>
      <c r="GDW250" s="2"/>
      <c r="GDX250" s="2"/>
      <c r="GDY250" s="2"/>
      <c r="GDZ250" s="2"/>
      <c r="GEA250" s="2"/>
      <c r="GEB250" s="2"/>
      <c r="GEC250" s="2"/>
      <c r="GED250" s="2"/>
      <c r="GEE250" s="2"/>
      <c r="GEF250" s="2"/>
      <c r="GEG250" s="2"/>
      <c r="GEH250" s="2"/>
      <c r="GEI250" s="2"/>
      <c r="GEJ250" s="2"/>
      <c r="GEK250" s="2"/>
      <c r="GEL250" s="2"/>
      <c r="GEM250" s="2"/>
      <c r="GEN250" s="2"/>
      <c r="GEO250" s="2"/>
      <c r="GEP250" s="2"/>
      <c r="GEQ250" s="2"/>
      <c r="GER250" s="2"/>
      <c r="GES250" s="2"/>
      <c r="GET250" s="2"/>
      <c r="GEU250" s="2"/>
      <c r="GEV250" s="2"/>
      <c r="GEW250" s="2"/>
      <c r="GEX250" s="2"/>
      <c r="GEY250" s="2"/>
      <c r="GEZ250" s="2"/>
      <c r="GFA250" s="2"/>
      <c r="GFB250" s="2"/>
      <c r="GFC250" s="2"/>
      <c r="GFD250" s="2"/>
      <c r="GFE250" s="2"/>
      <c r="GFF250" s="2"/>
      <c r="GFG250" s="2"/>
      <c r="GFH250" s="2"/>
      <c r="GFI250" s="2"/>
      <c r="GFJ250" s="2"/>
      <c r="GFK250" s="2"/>
      <c r="GFL250" s="2"/>
      <c r="GFM250" s="2"/>
      <c r="GFN250" s="2"/>
      <c r="GFO250" s="2"/>
      <c r="GFP250" s="2"/>
      <c r="GFQ250" s="2"/>
      <c r="GFR250" s="2"/>
      <c r="GFS250" s="2"/>
      <c r="GFT250" s="2"/>
      <c r="GFU250" s="2"/>
      <c r="GFV250" s="2"/>
      <c r="GFW250" s="2"/>
      <c r="GFX250" s="2"/>
      <c r="GFY250" s="2"/>
      <c r="GFZ250" s="2"/>
      <c r="GGA250" s="2"/>
      <c r="GGB250" s="2"/>
      <c r="GGC250" s="2"/>
      <c r="GGD250" s="2"/>
      <c r="GGE250" s="2"/>
      <c r="GGF250" s="2"/>
      <c r="GGG250" s="2"/>
      <c r="GGH250" s="2"/>
      <c r="GGI250" s="2"/>
      <c r="GGJ250" s="2"/>
      <c r="GGK250" s="2"/>
      <c r="GGL250" s="2"/>
      <c r="GGM250" s="2"/>
      <c r="GGN250" s="2"/>
      <c r="GGO250" s="2"/>
      <c r="GGP250" s="2"/>
      <c r="GGQ250" s="2"/>
      <c r="GGR250" s="2"/>
      <c r="GGS250" s="2"/>
      <c r="GGT250" s="2"/>
      <c r="GGU250" s="2"/>
      <c r="GGV250" s="2"/>
      <c r="GGW250" s="2"/>
      <c r="GGX250" s="2"/>
      <c r="GGY250" s="2"/>
      <c r="GGZ250" s="2"/>
      <c r="GHA250" s="2"/>
      <c r="GHB250" s="2"/>
      <c r="GHC250" s="2"/>
      <c r="GHD250" s="2"/>
      <c r="GHE250" s="2"/>
      <c r="GHF250" s="2"/>
      <c r="GHG250" s="2"/>
      <c r="GHH250" s="2"/>
      <c r="GHI250" s="2"/>
      <c r="GHJ250" s="2"/>
      <c r="GHK250" s="2"/>
      <c r="GHL250" s="2"/>
      <c r="GHM250" s="2"/>
      <c r="GHN250" s="2"/>
      <c r="GHO250" s="2"/>
      <c r="GHP250" s="2"/>
      <c r="GHQ250" s="2"/>
      <c r="GHR250" s="2"/>
      <c r="GHS250" s="2"/>
      <c r="GHT250" s="2"/>
      <c r="GHU250" s="2"/>
      <c r="GHV250" s="2"/>
      <c r="GHW250" s="2"/>
      <c r="GHX250" s="2"/>
      <c r="GHY250" s="2"/>
      <c r="GHZ250" s="2"/>
      <c r="GIA250" s="2"/>
      <c r="GIB250" s="2"/>
      <c r="GIC250" s="2"/>
      <c r="GID250" s="2"/>
      <c r="GIE250" s="2"/>
      <c r="GIF250" s="2"/>
      <c r="GIG250" s="2"/>
      <c r="GIH250" s="2"/>
      <c r="GII250" s="2"/>
      <c r="GIJ250" s="2"/>
      <c r="GIK250" s="2"/>
      <c r="GIL250" s="2"/>
      <c r="GIM250" s="2"/>
      <c r="GIN250" s="2"/>
      <c r="GIO250" s="2"/>
      <c r="GIP250" s="2"/>
      <c r="GIQ250" s="2"/>
      <c r="GIR250" s="2"/>
      <c r="GIS250" s="2"/>
      <c r="GIT250" s="2"/>
      <c r="GIU250" s="2"/>
      <c r="GIV250" s="2"/>
      <c r="GIW250" s="2"/>
      <c r="GIX250" s="2"/>
      <c r="GIY250" s="2"/>
      <c r="GIZ250" s="2"/>
      <c r="GJA250" s="2"/>
      <c r="GJB250" s="2"/>
      <c r="GJC250" s="2"/>
      <c r="GJD250" s="2"/>
      <c r="GJE250" s="2"/>
      <c r="GJF250" s="2"/>
      <c r="GJG250" s="2"/>
      <c r="GJH250" s="2"/>
      <c r="GJI250" s="2"/>
      <c r="GJJ250" s="2"/>
      <c r="GJK250" s="2"/>
      <c r="GJL250" s="2"/>
      <c r="GJM250" s="2"/>
      <c r="GJN250" s="2"/>
      <c r="GJO250" s="2"/>
      <c r="GJP250" s="2"/>
      <c r="GJQ250" s="2"/>
      <c r="GJR250" s="2"/>
      <c r="GJS250" s="2"/>
      <c r="GJT250" s="2"/>
      <c r="GJU250" s="2"/>
      <c r="GJV250" s="2"/>
      <c r="GJW250" s="2"/>
      <c r="GJX250" s="2"/>
      <c r="GJY250" s="2"/>
      <c r="GJZ250" s="2"/>
      <c r="GKA250" s="2"/>
      <c r="GKB250" s="2"/>
      <c r="GKC250" s="2"/>
      <c r="GKD250" s="2"/>
      <c r="GKE250" s="2"/>
      <c r="GKF250" s="2"/>
      <c r="GKG250" s="2"/>
      <c r="GKH250" s="2"/>
      <c r="GKI250" s="2"/>
      <c r="GKJ250" s="2"/>
      <c r="GKK250" s="2"/>
      <c r="GKL250" s="2"/>
      <c r="GKM250" s="2"/>
      <c r="GKN250" s="2"/>
      <c r="GKO250" s="2"/>
      <c r="GKP250" s="2"/>
      <c r="GKQ250" s="2"/>
      <c r="GKR250" s="2"/>
      <c r="GKS250" s="2"/>
      <c r="GKT250" s="2"/>
      <c r="GKU250" s="2"/>
      <c r="GKV250" s="2"/>
      <c r="GKW250" s="2"/>
      <c r="GKX250" s="2"/>
      <c r="GKY250" s="2"/>
      <c r="GKZ250" s="2"/>
      <c r="GLA250" s="2"/>
      <c r="GLB250" s="2"/>
      <c r="GLC250" s="2"/>
      <c r="GLD250" s="2"/>
      <c r="GLE250" s="2"/>
      <c r="GLF250" s="2"/>
      <c r="GLG250" s="2"/>
      <c r="GLH250" s="2"/>
      <c r="GLI250" s="2"/>
      <c r="GLJ250" s="2"/>
      <c r="GLK250" s="2"/>
      <c r="GLL250" s="2"/>
      <c r="GLM250" s="2"/>
      <c r="GLN250" s="2"/>
      <c r="GLO250" s="2"/>
      <c r="GLP250" s="2"/>
      <c r="GLQ250" s="2"/>
      <c r="GLR250" s="2"/>
      <c r="GLS250" s="2"/>
      <c r="GLT250" s="2"/>
      <c r="GLU250" s="2"/>
      <c r="GLV250" s="2"/>
      <c r="GLW250" s="2"/>
      <c r="GLX250" s="2"/>
      <c r="GLY250" s="2"/>
      <c r="GLZ250" s="2"/>
      <c r="GMA250" s="2"/>
      <c r="GMB250" s="2"/>
      <c r="GMC250" s="2"/>
      <c r="GMD250" s="2"/>
      <c r="GME250" s="2"/>
      <c r="GMF250" s="2"/>
      <c r="GMG250" s="2"/>
      <c r="GMH250" s="2"/>
      <c r="GMI250" s="2"/>
      <c r="GMJ250" s="2"/>
      <c r="GMK250" s="2"/>
      <c r="GML250" s="2"/>
      <c r="GMM250" s="2"/>
      <c r="GMN250" s="2"/>
      <c r="GMO250" s="2"/>
      <c r="GMP250" s="2"/>
      <c r="GMQ250" s="2"/>
      <c r="GMR250" s="2"/>
      <c r="GMS250" s="2"/>
      <c r="GMT250" s="2"/>
      <c r="GMU250" s="2"/>
      <c r="GMV250" s="2"/>
      <c r="GMW250" s="2"/>
      <c r="GMX250" s="2"/>
      <c r="GMY250" s="2"/>
      <c r="GMZ250" s="2"/>
      <c r="GNA250" s="2"/>
      <c r="GNB250" s="2"/>
      <c r="GNC250" s="2"/>
      <c r="GND250" s="2"/>
      <c r="GNE250" s="2"/>
      <c r="GNF250" s="2"/>
      <c r="GNG250" s="2"/>
      <c r="GNH250" s="2"/>
      <c r="GNI250" s="2"/>
      <c r="GNJ250" s="2"/>
      <c r="GNK250" s="2"/>
      <c r="GNL250" s="2"/>
      <c r="GNM250" s="2"/>
      <c r="GNN250" s="2"/>
      <c r="GNO250" s="2"/>
      <c r="GNP250" s="2"/>
      <c r="GNQ250" s="2"/>
      <c r="GNR250" s="2"/>
      <c r="GNS250" s="2"/>
      <c r="GNT250" s="2"/>
      <c r="GNU250" s="2"/>
      <c r="GNV250" s="2"/>
      <c r="GNW250" s="2"/>
      <c r="GNX250" s="2"/>
      <c r="GNY250" s="2"/>
      <c r="GNZ250" s="2"/>
      <c r="GOA250" s="2"/>
      <c r="GOB250" s="2"/>
      <c r="GOC250" s="2"/>
      <c r="GOD250" s="2"/>
      <c r="GOE250" s="2"/>
      <c r="GOF250" s="2"/>
      <c r="GOG250" s="2"/>
      <c r="GOH250" s="2"/>
      <c r="GOI250" s="2"/>
      <c r="GOJ250" s="2"/>
      <c r="GOK250" s="2"/>
      <c r="GOL250" s="2"/>
      <c r="GOM250" s="2"/>
      <c r="GON250" s="2"/>
      <c r="GOO250" s="2"/>
      <c r="GOP250" s="2"/>
      <c r="GOQ250" s="2"/>
      <c r="GOR250" s="2"/>
      <c r="GOS250" s="2"/>
      <c r="GOT250" s="2"/>
      <c r="GOU250" s="2"/>
      <c r="GOV250" s="2"/>
      <c r="GOW250" s="2"/>
      <c r="GOX250" s="2"/>
      <c r="GOY250" s="2"/>
      <c r="GOZ250" s="2"/>
      <c r="GPA250" s="2"/>
      <c r="GPB250" s="2"/>
      <c r="GPC250" s="2"/>
      <c r="GPD250" s="2"/>
      <c r="GPE250" s="2"/>
      <c r="GPF250" s="2"/>
      <c r="GPG250" s="2"/>
      <c r="GPH250" s="2"/>
      <c r="GPI250" s="2"/>
      <c r="GPJ250" s="2"/>
      <c r="GPK250" s="2"/>
      <c r="GPL250" s="2"/>
      <c r="GPM250" s="2"/>
      <c r="GPN250" s="2"/>
      <c r="GPO250" s="2"/>
      <c r="GPP250" s="2"/>
      <c r="GPQ250" s="2"/>
      <c r="GPR250" s="2"/>
      <c r="GPS250" s="2"/>
      <c r="GPT250" s="2"/>
      <c r="GPU250" s="2"/>
      <c r="GPV250" s="2"/>
      <c r="GPW250" s="2"/>
      <c r="GPX250" s="2"/>
      <c r="GPY250" s="2"/>
      <c r="GPZ250" s="2"/>
      <c r="GQA250" s="2"/>
      <c r="GQB250" s="2"/>
      <c r="GQC250" s="2"/>
      <c r="GQD250" s="2"/>
      <c r="GQE250" s="2"/>
      <c r="GQF250" s="2"/>
      <c r="GQG250" s="2"/>
      <c r="GQH250" s="2"/>
      <c r="GQI250" s="2"/>
      <c r="GQJ250" s="2"/>
      <c r="GQK250" s="2"/>
      <c r="GQL250" s="2"/>
      <c r="GQM250" s="2"/>
      <c r="GQN250" s="2"/>
      <c r="GQO250" s="2"/>
      <c r="GQP250" s="2"/>
      <c r="GQQ250" s="2"/>
      <c r="GQR250" s="2"/>
      <c r="GQS250" s="2"/>
      <c r="GQT250" s="2"/>
      <c r="GQU250" s="2"/>
      <c r="GQV250" s="2"/>
      <c r="GQW250" s="2"/>
      <c r="GQX250" s="2"/>
      <c r="GQY250" s="2"/>
      <c r="GQZ250" s="2"/>
      <c r="GRA250" s="2"/>
      <c r="GRB250" s="2"/>
      <c r="GRC250" s="2"/>
      <c r="GRD250" s="2"/>
      <c r="GRE250" s="2"/>
      <c r="GRF250" s="2"/>
      <c r="GRG250" s="2"/>
      <c r="GRH250" s="2"/>
      <c r="GRI250" s="2"/>
      <c r="GRJ250" s="2"/>
      <c r="GRK250" s="2"/>
      <c r="GRL250" s="2"/>
      <c r="GRM250" s="2"/>
      <c r="GRN250" s="2"/>
      <c r="GRO250" s="2"/>
      <c r="GRP250" s="2"/>
      <c r="GRQ250" s="2"/>
      <c r="GRR250" s="2"/>
      <c r="GRS250" s="2"/>
      <c r="GRT250" s="2"/>
      <c r="GRU250" s="2"/>
      <c r="GRV250" s="2"/>
      <c r="GRW250" s="2"/>
      <c r="GRX250" s="2"/>
      <c r="GRY250" s="2"/>
      <c r="GRZ250" s="2"/>
      <c r="GSA250" s="2"/>
      <c r="GSB250" s="2"/>
      <c r="GSC250" s="2"/>
      <c r="GSD250" s="2"/>
      <c r="GSE250" s="2"/>
      <c r="GSF250" s="2"/>
      <c r="GSG250" s="2"/>
      <c r="GSH250" s="2"/>
      <c r="GSI250" s="2"/>
      <c r="GSJ250" s="2"/>
      <c r="GSK250" s="2"/>
      <c r="GSL250" s="2"/>
      <c r="GSM250" s="2"/>
      <c r="GSN250" s="2"/>
      <c r="GSO250" s="2"/>
      <c r="GSP250" s="2"/>
      <c r="GSQ250" s="2"/>
      <c r="GSR250" s="2"/>
      <c r="GSS250" s="2"/>
      <c r="GST250" s="2"/>
      <c r="GSU250" s="2"/>
      <c r="GSV250" s="2"/>
      <c r="GSW250" s="2"/>
      <c r="GSX250" s="2"/>
      <c r="GSY250" s="2"/>
      <c r="GSZ250" s="2"/>
      <c r="GTA250" s="2"/>
      <c r="GTB250" s="2"/>
      <c r="GTC250" s="2"/>
      <c r="GTD250" s="2"/>
      <c r="GTE250" s="2"/>
      <c r="GTF250" s="2"/>
      <c r="GTG250" s="2"/>
      <c r="GTH250" s="2"/>
      <c r="GTI250" s="2"/>
      <c r="GTJ250" s="2"/>
      <c r="GTK250" s="2"/>
      <c r="GTL250" s="2"/>
      <c r="GTM250" s="2"/>
      <c r="GTN250" s="2"/>
      <c r="GTO250" s="2"/>
      <c r="GTP250" s="2"/>
      <c r="GTQ250" s="2"/>
      <c r="GTR250" s="2"/>
      <c r="GTS250" s="2"/>
      <c r="GTT250" s="2"/>
      <c r="GTU250" s="2"/>
      <c r="GTV250" s="2"/>
      <c r="GTW250" s="2"/>
      <c r="GTX250" s="2"/>
      <c r="GTY250" s="2"/>
      <c r="GTZ250" s="2"/>
      <c r="GUA250" s="2"/>
      <c r="GUB250" s="2"/>
      <c r="GUC250" s="2"/>
      <c r="GUD250" s="2"/>
      <c r="GUE250" s="2"/>
      <c r="GUF250" s="2"/>
      <c r="GUG250" s="2"/>
      <c r="GUH250" s="2"/>
      <c r="GUI250" s="2"/>
      <c r="GUJ250" s="2"/>
      <c r="GUK250" s="2"/>
      <c r="GUL250" s="2"/>
      <c r="GUM250" s="2"/>
      <c r="GUN250" s="2"/>
      <c r="GUO250" s="2"/>
      <c r="GUP250" s="2"/>
      <c r="GUQ250" s="2"/>
      <c r="GUR250" s="2"/>
      <c r="GUS250" s="2"/>
      <c r="GUT250" s="2"/>
      <c r="GUU250" s="2"/>
      <c r="GUV250" s="2"/>
      <c r="GUW250" s="2"/>
      <c r="GUX250" s="2"/>
      <c r="GUY250" s="2"/>
      <c r="GUZ250" s="2"/>
      <c r="GVA250" s="2"/>
      <c r="GVB250" s="2"/>
      <c r="GVC250" s="2"/>
      <c r="GVD250" s="2"/>
      <c r="GVE250" s="2"/>
      <c r="GVF250" s="2"/>
      <c r="GVG250" s="2"/>
      <c r="GVH250" s="2"/>
      <c r="GVI250" s="2"/>
      <c r="GVJ250" s="2"/>
      <c r="GVK250" s="2"/>
      <c r="GVL250" s="2"/>
      <c r="GVM250" s="2"/>
      <c r="GVN250" s="2"/>
      <c r="GVO250" s="2"/>
      <c r="GVP250" s="2"/>
      <c r="GVQ250" s="2"/>
      <c r="GVR250" s="2"/>
      <c r="GVS250" s="2"/>
      <c r="GVT250" s="2"/>
      <c r="GVU250" s="2"/>
      <c r="GVV250" s="2"/>
      <c r="GVW250" s="2"/>
      <c r="GVX250" s="2"/>
      <c r="GVY250" s="2"/>
      <c r="GVZ250" s="2"/>
      <c r="GWA250" s="2"/>
      <c r="GWB250" s="2"/>
      <c r="GWC250" s="2"/>
      <c r="GWD250" s="2"/>
      <c r="GWE250" s="2"/>
      <c r="GWF250" s="2"/>
      <c r="GWG250" s="2"/>
      <c r="GWH250" s="2"/>
      <c r="GWI250" s="2"/>
      <c r="GWJ250" s="2"/>
      <c r="GWK250" s="2"/>
      <c r="GWL250" s="2"/>
      <c r="GWM250" s="2"/>
      <c r="GWN250" s="2"/>
      <c r="GWO250" s="2"/>
      <c r="GWP250" s="2"/>
      <c r="GWQ250" s="2"/>
      <c r="GWR250" s="2"/>
      <c r="GWS250" s="2"/>
      <c r="GWT250" s="2"/>
      <c r="GWU250" s="2"/>
      <c r="GWV250" s="2"/>
      <c r="GWW250" s="2"/>
      <c r="GWX250" s="2"/>
      <c r="GWY250" s="2"/>
      <c r="GWZ250" s="2"/>
      <c r="GXA250" s="2"/>
      <c r="GXB250" s="2"/>
      <c r="GXC250" s="2"/>
      <c r="GXD250" s="2"/>
      <c r="GXE250" s="2"/>
      <c r="GXF250" s="2"/>
      <c r="GXG250" s="2"/>
      <c r="GXH250" s="2"/>
      <c r="GXI250" s="2"/>
      <c r="GXJ250" s="2"/>
      <c r="GXK250" s="2"/>
      <c r="GXL250" s="2"/>
      <c r="GXM250" s="2"/>
      <c r="GXN250" s="2"/>
      <c r="GXO250" s="2"/>
      <c r="GXP250" s="2"/>
      <c r="GXQ250" s="2"/>
      <c r="GXR250" s="2"/>
      <c r="GXS250" s="2"/>
      <c r="GXT250" s="2"/>
      <c r="GXU250" s="2"/>
      <c r="GXV250" s="2"/>
      <c r="GXW250" s="2"/>
      <c r="GXX250" s="2"/>
      <c r="GXY250" s="2"/>
      <c r="GXZ250" s="2"/>
      <c r="GYA250" s="2"/>
      <c r="GYB250" s="2"/>
      <c r="GYC250" s="2"/>
      <c r="GYD250" s="2"/>
      <c r="GYE250" s="2"/>
      <c r="GYF250" s="2"/>
      <c r="GYG250" s="2"/>
      <c r="GYH250" s="2"/>
      <c r="GYI250" s="2"/>
      <c r="GYJ250" s="2"/>
      <c r="GYK250" s="2"/>
      <c r="GYL250" s="2"/>
      <c r="GYM250" s="2"/>
      <c r="GYN250" s="2"/>
      <c r="GYO250" s="2"/>
      <c r="GYP250" s="2"/>
      <c r="GYQ250" s="2"/>
      <c r="GYR250" s="2"/>
      <c r="GYS250" s="2"/>
      <c r="GYT250" s="2"/>
      <c r="GYU250" s="2"/>
      <c r="GYV250" s="2"/>
      <c r="GYW250" s="2"/>
      <c r="GYX250" s="2"/>
      <c r="GYY250" s="2"/>
      <c r="GYZ250" s="2"/>
      <c r="GZA250" s="2"/>
      <c r="GZB250" s="2"/>
      <c r="GZC250" s="2"/>
      <c r="GZD250" s="2"/>
      <c r="GZE250" s="2"/>
      <c r="GZF250" s="2"/>
      <c r="GZG250" s="2"/>
      <c r="GZH250" s="2"/>
      <c r="GZI250" s="2"/>
      <c r="GZJ250" s="2"/>
      <c r="GZK250" s="2"/>
      <c r="GZL250" s="2"/>
      <c r="GZM250" s="2"/>
      <c r="GZN250" s="2"/>
      <c r="GZO250" s="2"/>
      <c r="GZP250" s="2"/>
      <c r="GZQ250" s="2"/>
      <c r="GZR250" s="2"/>
      <c r="GZS250" s="2"/>
      <c r="GZT250" s="2"/>
      <c r="GZU250" s="2"/>
      <c r="GZV250" s="2"/>
      <c r="GZW250" s="2"/>
      <c r="GZX250" s="2"/>
      <c r="GZY250" s="2"/>
      <c r="GZZ250" s="2"/>
      <c r="HAA250" s="2"/>
      <c r="HAB250" s="2"/>
      <c r="HAC250" s="2"/>
      <c r="HAD250" s="2"/>
      <c r="HAE250" s="2"/>
      <c r="HAF250" s="2"/>
      <c r="HAG250" s="2"/>
      <c r="HAH250" s="2"/>
      <c r="HAI250" s="2"/>
      <c r="HAJ250" s="2"/>
      <c r="HAK250" s="2"/>
      <c r="HAL250" s="2"/>
      <c r="HAM250" s="2"/>
      <c r="HAN250" s="2"/>
      <c r="HAO250" s="2"/>
      <c r="HAP250" s="2"/>
      <c r="HAQ250" s="2"/>
      <c r="HAR250" s="2"/>
      <c r="HAS250" s="2"/>
      <c r="HAT250" s="2"/>
      <c r="HAU250" s="2"/>
      <c r="HAV250" s="2"/>
      <c r="HAW250" s="2"/>
      <c r="HAX250" s="2"/>
      <c r="HAY250" s="2"/>
      <c r="HAZ250" s="2"/>
      <c r="HBA250" s="2"/>
      <c r="HBB250" s="2"/>
      <c r="HBC250" s="2"/>
      <c r="HBD250" s="2"/>
      <c r="HBE250" s="2"/>
      <c r="HBF250" s="2"/>
      <c r="HBG250" s="2"/>
      <c r="HBH250" s="2"/>
      <c r="HBI250" s="2"/>
      <c r="HBJ250" s="2"/>
      <c r="HBK250" s="2"/>
      <c r="HBL250" s="2"/>
      <c r="HBM250" s="2"/>
      <c r="HBN250" s="2"/>
      <c r="HBO250" s="2"/>
      <c r="HBP250" s="2"/>
      <c r="HBQ250" s="2"/>
      <c r="HBR250" s="2"/>
      <c r="HBS250" s="2"/>
      <c r="HBT250" s="2"/>
      <c r="HBU250" s="2"/>
      <c r="HBV250" s="2"/>
      <c r="HBW250" s="2"/>
      <c r="HBX250" s="2"/>
      <c r="HBY250" s="2"/>
      <c r="HBZ250" s="2"/>
      <c r="HCA250" s="2"/>
      <c r="HCB250" s="2"/>
      <c r="HCC250" s="2"/>
      <c r="HCD250" s="2"/>
      <c r="HCE250" s="2"/>
      <c r="HCF250" s="2"/>
      <c r="HCG250" s="2"/>
      <c r="HCH250" s="2"/>
      <c r="HCI250" s="2"/>
      <c r="HCJ250" s="2"/>
      <c r="HCK250" s="2"/>
      <c r="HCL250" s="2"/>
      <c r="HCM250" s="2"/>
      <c r="HCN250" s="2"/>
      <c r="HCO250" s="2"/>
      <c r="HCP250" s="2"/>
      <c r="HCQ250" s="2"/>
      <c r="HCR250" s="2"/>
      <c r="HCS250" s="2"/>
      <c r="HCT250" s="2"/>
      <c r="HCU250" s="2"/>
      <c r="HCV250" s="2"/>
      <c r="HCW250" s="2"/>
      <c r="HCX250" s="2"/>
      <c r="HCY250" s="2"/>
      <c r="HCZ250" s="2"/>
      <c r="HDA250" s="2"/>
      <c r="HDB250" s="2"/>
      <c r="HDC250" s="2"/>
      <c r="HDD250" s="2"/>
      <c r="HDE250" s="2"/>
      <c r="HDF250" s="2"/>
      <c r="HDG250" s="2"/>
      <c r="HDH250" s="2"/>
      <c r="HDI250" s="2"/>
      <c r="HDJ250" s="2"/>
      <c r="HDK250" s="2"/>
      <c r="HDL250" s="2"/>
      <c r="HDM250" s="2"/>
      <c r="HDN250" s="2"/>
      <c r="HDO250" s="2"/>
      <c r="HDP250" s="2"/>
      <c r="HDQ250" s="2"/>
      <c r="HDR250" s="2"/>
      <c r="HDS250" s="2"/>
      <c r="HDT250" s="2"/>
      <c r="HDU250" s="2"/>
      <c r="HDV250" s="2"/>
      <c r="HDW250" s="2"/>
      <c r="HDX250" s="2"/>
      <c r="HDY250" s="2"/>
      <c r="HDZ250" s="2"/>
      <c r="HEA250" s="2"/>
      <c r="HEB250" s="2"/>
      <c r="HEC250" s="2"/>
      <c r="HED250" s="2"/>
      <c r="HEE250" s="2"/>
      <c r="HEF250" s="2"/>
      <c r="HEG250" s="2"/>
      <c r="HEH250" s="2"/>
      <c r="HEI250" s="2"/>
      <c r="HEJ250" s="2"/>
      <c r="HEK250" s="2"/>
      <c r="HEL250" s="2"/>
      <c r="HEM250" s="2"/>
      <c r="HEN250" s="2"/>
      <c r="HEO250" s="2"/>
      <c r="HEP250" s="2"/>
      <c r="HEQ250" s="2"/>
      <c r="HER250" s="2"/>
      <c r="HES250" s="2"/>
      <c r="HET250" s="2"/>
      <c r="HEU250" s="2"/>
      <c r="HEV250" s="2"/>
      <c r="HEW250" s="2"/>
      <c r="HEX250" s="2"/>
      <c r="HEY250" s="2"/>
      <c r="HEZ250" s="2"/>
      <c r="HFA250" s="2"/>
      <c r="HFB250" s="2"/>
      <c r="HFC250" s="2"/>
      <c r="HFD250" s="2"/>
      <c r="HFE250" s="2"/>
      <c r="HFF250" s="2"/>
      <c r="HFG250" s="2"/>
      <c r="HFH250" s="2"/>
      <c r="HFI250" s="2"/>
      <c r="HFJ250" s="2"/>
      <c r="HFK250" s="2"/>
      <c r="HFL250" s="2"/>
      <c r="HFM250" s="2"/>
      <c r="HFN250" s="2"/>
      <c r="HFO250" s="2"/>
      <c r="HFP250" s="2"/>
      <c r="HFQ250" s="2"/>
      <c r="HFR250" s="2"/>
      <c r="HFS250" s="2"/>
      <c r="HFT250" s="2"/>
      <c r="HFU250" s="2"/>
      <c r="HFV250" s="2"/>
      <c r="HFW250" s="2"/>
      <c r="HFX250" s="2"/>
      <c r="HFY250" s="2"/>
      <c r="HFZ250" s="2"/>
      <c r="HGA250" s="2"/>
      <c r="HGB250" s="2"/>
      <c r="HGC250" s="2"/>
      <c r="HGD250" s="2"/>
      <c r="HGE250" s="2"/>
      <c r="HGF250" s="2"/>
      <c r="HGG250" s="2"/>
      <c r="HGH250" s="2"/>
      <c r="HGI250" s="2"/>
      <c r="HGJ250" s="2"/>
      <c r="HGK250" s="2"/>
      <c r="HGL250" s="2"/>
      <c r="HGM250" s="2"/>
      <c r="HGN250" s="2"/>
      <c r="HGO250" s="2"/>
      <c r="HGP250" s="2"/>
      <c r="HGQ250" s="2"/>
      <c r="HGR250" s="2"/>
      <c r="HGS250" s="2"/>
      <c r="HGT250" s="2"/>
      <c r="HGU250" s="2"/>
      <c r="HGV250" s="2"/>
      <c r="HGW250" s="2"/>
      <c r="HGX250" s="2"/>
      <c r="HGY250" s="2"/>
      <c r="HGZ250" s="2"/>
      <c r="HHA250" s="2"/>
      <c r="HHB250" s="2"/>
      <c r="HHC250" s="2"/>
      <c r="HHD250" s="2"/>
      <c r="HHE250" s="2"/>
      <c r="HHF250" s="2"/>
      <c r="HHG250" s="2"/>
      <c r="HHH250" s="2"/>
      <c r="HHI250" s="2"/>
      <c r="HHJ250" s="2"/>
      <c r="HHK250" s="2"/>
      <c r="HHL250" s="2"/>
      <c r="HHM250" s="2"/>
      <c r="HHN250" s="2"/>
      <c r="HHO250" s="2"/>
      <c r="HHP250" s="2"/>
      <c r="HHQ250" s="2"/>
      <c r="HHR250" s="2"/>
      <c r="HHS250" s="2"/>
      <c r="HHT250" s="2"/>
      <c r="HHU250" s="2"/>
      <c r="HHV250" s="2"/>
      <c r="HHW250" s="2"/>
      <c r="HHX250" s="2"/>
      <c r="HHY250" s="2"/>
      <c r="HHZ250" s="2"/>
      <c r="HIA250" s="2"/>
      <c r="HIB250" s="2"/>
      <c r="HIC250" s="2"/>
      <c r="HID250" s="2"/>
      <c r="HIE250" s="2"/>
      <c r="HIF250" s="2"/>
      <c r="HIG250" s="2"/>
      <c r="HIH250" s="2"/>
      <c r="HII250" s="2"/>
      <c r="HIJ250" s="2"/>
      <c r="HIK250" s="2"/>
      <c r="HIL250" s="2"/>
      <c r="HIM250" s="2"/>
      <c r="HIN250" s="2"/>
      <c r="HIO250" s="2"/>
      <c r="HIP250" s="2"/>
      <c r="HIQ250" s="2"/>
      <c r="HIR250" s="2"/>
      <c r="HIS250" s="2"/>
      <c r="HIT250" s="2"/>
      <c r="HIU250" s="2"/>
      <c r="HIV250" s="2"/>
      <c r="HIW250" s="2"/>
      <c r="HIX250" s="2"/>
      <c r="HIY250" s="2"/>
      <c r="HIZ250" s="2"/>
      <c r="HJA250" s="2"/>
      <c r="HJB250" s="2"/>
      <c r="HJC250" s="2"/>
      <c r="HJD250" s="2"/>
      <c r="HJE250" s="2"/>
      <c r="HJF250" s="2"/>
      <c r="HJG250" s="2"/>
      <c r="HJH250" s="2"/>
      <c r="HJI250" s="2"/>
      <c r="HJJ250" s="2"/>
      <c r="HJK250" s="2"/>
      <c r="HJL250" s="2"/>
      <c r="HJM250" s="2"/>
      <c r="HJN250" s="2"/>
      <c r="HJO250" s="2"/>
      <c r="HJP250" s="2"/>
      <c r="HJQ250" s="2"/>
      <c r="HJR250" s="2"/>
      <c r="HJS250" s="2"/>
      <c r="HJT250" s="2"/>
      <c r="HJU250" s="2"/>
      <c r="HJV250" s="2"/>
      <c r="HJW250" s="2"/>
      <c r="HJX250" s="2"/>
      <c r="HJY250" s="2"/>
      <c r="HJZ250" s="2"/>
      <c r="HKA250" s="2"/>
      <c r="HKB250" s="2"/>
      <c r="HKC250" s="2"/>
      <c r="HKD250" s="2"/>
      <c r="HKE250" s="2"/>
      <c r="HKF250" s="2"/>
      <c r="HKG250" s="2"/>
      <c r="HKH250" s="2"/>
      <c r="HKI250" s="2"/>
      <c r="HKJ250" s="2"/>
      <c r="HKK250" s="2"/>
      <c r="HKL250" s="2"/>
      <c r="HKM250" s="2"/>
      <c r="HKN250" s="2"/>
      <c r="HKO250" s="2"/>
      <c r="HKP250" s="2"/>
      <c r="HKQ250" s="2"/>
      <c r="HKR250" s="2"/>
      <c r="HKS250" s="2"/>
      <c r="HKT250" s="2"/>
      <c r="HKU250" s="2"/>
      <c r="HKV250" s="2"/>
      <c r="HKW250" s="2"/>
      <c r="HKX250" s="2"/>
      <c r="HKY250" s="2"/>
      <c r="HKZ250" s="2"/>
      <c r="HLA250" s="2"/>
      <c r="HLB250" s="2"/>
      <c r="HLC250" s="2"/>
      <c r="HLD250" s="2"/>
      <c r="HLE250" s="2"/>
      <c r="HLF250" s="2"/>
      <c r="HLG250" s="2"/>
      <c r="HLH250" s="2"/>
      <c r="HLI250" s="2"/>
      <c r="HLJ250" s="2"/>
      <c r="HLK250" s="2"/>
      <c r="HLL250" s="2"/>
      <c r="HLM250" s="2"/>
      <c r="HLN250" s="2"/>
      <c r="HLO250" s="2"/>
      <c r="HLP250" s="2"/>
      <c r="HLQ250" s="2"/>
      <c r="HLR250" s="2"/>
      <c r="HLS250" s="2"/>
      <c r="HLT250" s="2"/>
      <c r="HLU250" s="2"/>
      <c r="HLV250" s="2"/>
      <c r="HLW250" s="2"/>
      <c r="HLX250" s="2"/>
      <c r="HLY250" s="2"/>
      <c r="HLZ250" s="2"/>
      <c r="HMA250" s="2"/>
      <c r="HMB250" s="2"/>
      <c r="HMC250" s="2"/>
      <c r="HMD250" s="2"/>
      <c r="HME250" s="2"/>
      <c r="HMF250" s="2"/>
      <c r="HMG250" s="2"/>
      <c r="HMH250" s="2"/>
      <c r="HMI250" s="2"/>
      <c r="HMJ250" s="2"/>
      <c r="HMK250" s="2"/>
      <c r="HML250" s="2"/>
      <c r="HMM250" s="2"/>
      <c r="HMN250" s="2"/>
      <c r="HMO250" s="2"/>
      <c r="HMP250" s="2"/>
      <c r="HMQ250" s="2"/>
      <c r="HMR250" s="2"/>
      <c r="HMS250" s="2"/>
      <c r="HMT250" s="2"/>
      <c r="HMU250" s="2"/>
      <c r="HMV250" s="2"/>
      <c r="HMW250" s="2"/>
      <c r="HMX250" s="2"/>
      <c r="HMY250" s="2"/>
      <c r="HMZ250" s="2"/>
      <c r="HNA250" s="2"/>
      <c r="HNB250" s="2"/>
      <c r="HNC250" s="2"/>
      <c r="HND250" s="2"/>
      <c r="HNE250" s="2"/>
      <c r="HNF250" s="2"/>
      <c r="HNG250" s="2"/>
      <c r="HNH250" s="2"/>
      <c r="HNI250" s="2"/>
      <c r="HNJ250" s="2"/>
      <c r="HNK250" s="2"/>
      <c r="HNL250" s="2"/>
      <c r="HNM250" s="2"/>
      <c r="HNN250" s="2"/>
      <c r="HNO250" s="2"/>
      <c r="HNP250" s="2"/>
      <c r="HNQ250" s="2"/>
      <c r="HNR250" s="2"/>
      <c r="HNS250" s="2"/>
      <c r="HNT250" s="2"/>
      <c r="HNU250" s="2"/>
      <c r="HNV250" s="2"/>
      <c r="HNW250" s="2"/>
      <c r="HNX250" s="2"/>
      <c r="HNY250" s="2"/>
      <c r="HNZ250" s="2"/>
      <c r="HOA250" s="2"/>
      <c r="HOB250" s="2"/>
      <c r="HOC250" s="2"/>
      <c r="HOD250" s="2"/>
      <c r="HOE250" s="2"/>
      <c r="HOF250" s="2"/>
      <c r="HOG250" s="2"/>
      <c r="HOH250" s="2"/>
      <c r="HOI250" s="2"/>
      <c r="HOJ250" s="2"/>
      <c r="HOK250" s="2"/>
      <c r="HOL250" s="2"/>
      <c r="HOM250" s="2"/>
      <c r="HON250" s="2"/>
      <c r="HOO250" s="2"/>
      <c r="HOP250" s="2"/>
      <c r="HOQ250" s="2"/>
      <c r="HOR250" s="2"/>
      <c r="HOS250" s="2"/>
      <c r="HOT250" s="2"/>
      <c r="HOU250" s="2"/>
      <c r="HOV250" s="2"/>
      <c r="HOW250" s="2"/>
      <c r="HOX250" s="2"/>
      <c r="HOY250" s="2"/>
      <c r="HOZ250" s="2"/>
      <c r="HPA250" s="2"/>
      <c r="HPB250" s="2"/>
      <c r="HPC250" s="2"/>
      <c r="HPD250" s="2"/>
      <c r="HPE250" s="2"/>
      <c r="HPF250" s="2"/>
      <c r="HPG250" s="2"/>
      <c r="HPH250" s="2"/>
      <c r="HPI250" s="2"/>
      <c r="HPJ250" s="2"/>
      <c r="HPK250" s="2"/>
      <c r="HPL250" s="2"/>
      <c r="HPM250" s="2"/>
      <c r="HPN250" s="2"/>
      <c r="HPO250" s="2"/>
      <c r="HPP250" s="2"/>
      <c r="HPQ250" s="2"/>
      <c r="HPR250" s="2"/>
      <c r="HPS250" s="2"/>
      <c r="HPT250" s="2"/>
      <c r="HPU250" s="2"/>
      <c r="HPV250" s="2"/>
      <c r="HPW250" s="2"/>
      <c r="HPX250" s="2"/>
      <c r="HPY250" s="2"/>
      <c r="HPZ250" s="2"/>
      <c r="HQA250" s="2"/>
      <c r="HQB250" s="2"/>
      <c r="HQC250" s="2"/>
      <c r="HQD250" s="2"/>
      <c r="HQE250" s="2"/>
      <c r="HQF250" s="2"/>
      <c r="HQG250" s="2"/>
      <c r="HQH250" s="2"/>
      <c r="HQI250" s="2"/>
      <c r="HQJ250" s="2"/>
      <c r="HQK250" s="2"/>
      <c r="HQL250" s="2"/>
      <c r="HQM250" s="2"/>
      <c r="HQN250" s="2"/>
      <c r="HQO250" s="2"/>
      <c r="HQP250" s="2"/>
      <c r="HQQ250" s="2"/>
      <c r="HQR250" s="2"/>
      <c r="HQS250" s="2"/>
      <c r="HQT250" s="2"/>
      <c r="HQU250" s="2"/>
      <c r="HQV250" s="2"/>
      <c r="HQW250" s="2"/>
      <c r="HQX250" s="2"/>
      <c r="HQY250" s="2"/>
      <c r="HQZ250" s="2"/>
      <c r="HRA250" s="2"/>
      <c r="HRB250" s="2"/>
      <c r="HRC250" s="2"/>
      <c r="HRD250" s="2"/>
      <c r="HRE250" s="2"/>
      <c r="HRF250" s="2"/>
      <c r="HRG250" s="2"/>
      <c r="HRH250" s="2"/>
      <c r="HRI250" s="2"/>
      <c r="HRJ250" s="2"/>
      <c r="HRK250" s="2"/>
      <c r="HRL250" s="2"/>
      <c r="HRM250" s="2"/>
      <c r="HRN250" s="2"/>
      <c r="HRO250" s="2"/>
      <c r="HRP250" s="2"/>
      <c r="HRQ250" s="2"/>
      <c r="HRR250" s="2"/>
      <c r="HRS250" s="2"/>
      <c r="HRT250" s="2"/>
      <c r="HRU250" s="2"/>
      <c r="HRV250" s="2"/>
      <c r="HRW250" s="2"/>
      <c r="HRX250" s="2"/>
      <c r="HRY250" s="2"/>
      <c r="HRZ250" s="2"/>
      <c r="HSA250" s="2"/>
      <c r="HSB250" s="2"/>
      <c r="HSC250" s="2"/>
      <c r="HSD250" s="2"/>
      <c r="HSE250" s="2"/>
      <c r="HSF250" s="2"/>
      <c r="HSG250" s="2"/>
      <c r="HSH250" s="2"/>
      <c r="HSI250" s="2"/>
      <c r="HSJ250" s="2"/>
      <c r="HSK250" s="2"/>
      <c r="HSL250" s="2"/>
      <c r="HSM250" s="2"/>
      <c r="HSN250" s="2"/>
      <c r="HSO250" s="2"/>
      <c r="HSP250" s="2"/>
      <c r="HSQ250" s="2"/>
      <c r="HSR250" s="2"/>
      <c r="HSS250" s="2"/>
      <c r="HST250" s="2"/>
      <c r="HSU250" s="2"/>
      <c r="HSV250" s="2"/>
      <c r="HSW250" s="2"/>
      <c r="HSX250" s="2"/>
      <c r="HSY250" s="2"/>
      <c r="HSZ250" s="2"/>
      <c r="HTA250" s="2"/>
      <c r="HTB250" s="2"/>
      <c r="HTC250" s="2"/>
      <c r="HTD250" s="2"/>
      <c r="HTE250" s="2"/>
      <c r="HTF250" s="2"/>
      <c r="HTG250" s="2"/>
      <c r="HTH250" s="2"/>
      <c r="HTI250" s="2"/>
      <c r="HTJ250" s="2"/>
      <c r="HTK250" s="2"/>
      <c r="HTL250" s="2"/>
      <c r="HTM250" s="2"/>
      <c r="HTN250" s="2"/>
      <c r="HTO250" s="2"/>
      <c r="HTP250" s="2"/>
      <c r="HTQ250" s="2"/>
      <c r="HTR250" s="2"/>
      <c r="HTS250" s="2"/>
      <c r="HTT250" s="2"/>
      <c r="HTU250" s="2"/>
      <c r="HTV250" s="2"/>
      <c r="HTW250" s="2"/>
      <c r="HTX250" s="2"/>
      <c r="HTY250" s="2"/>
      <c r="HTZ250" s="2"/>
      <c r="HUA250" s="2"/>
      <c r="HUB250" s="2"/>
      <c r="HUC250" s="2"/>
      <c r="HUD250" s="2"/>
      <c r="HUE250" s="2"/>
      <c r="HUF250" s="2"/>
      <c r="HUG250" s="2"/>
      <c r="HUH250" s="2"/>
      <c r="HUI250" s="2"/>
      <c r="HUJ250" s="2"/>
      <c r="HUK250" s="2"/>
      <c r="HUL250" s="2"/>
      <c r="HUM250" s="2"/>
      <c r="HUN250" s="2"/>
      <c r="HUO250" s="2"/>
      <c r="HUP250" s="2"/>
      <c r="HUQ250" s="2"/>
      <c r="HUR250" s="2"/>
      <c r="HUS250" s="2"/>
      <c r="HUT250" s="2"/>
      <c r="HUU250" s="2"/>
      <c r="HUV250" s="2"/>
      <c r="HUW250" s="2"/>
      <c r="HUX250" s="2"/>
      <c r="HUY250" s="2"/>
      <c r="HUZ250" s="2"/>
      <c r="HVA250" s="2"/>
      <c r="HVB250" s="2"/>
      <c r="HVC250" s="2"/>
      <c r="HVD250" s="2"/>
      <c r="HVE250" s="2"/>
      <c r="HVF250" s="2"/>
      <c r="HVG250" s="2"/>
      <c r="HVH250" s="2"/>
      <c r="HVI250" s="2"/>
      <c r="HVJ250" s="2"/>
      <c r="HVK250" s="2"/>
      <c r="HVL250" s="2"/>
      <c r="HVM250" s="2"/>
      <c r="HVN250" s="2"/>
      <c r="HVO250" s="2"/>
      <c r="HVP250" s="2"/>
      <c r="HVQ250" s="2"/>
      <c r="HVR250" s="2"/>
      <c r="HVS250" s="2"/>
      <c r="HVT250" s="2"/>
      <c r="HVU250" s="2"/>
      <c r="HVV250" s="2"/>
      <c r="HVW250" s="2"/>
      <c r="HVX250" s="2"/>
      <c r="HVY250" s="2"/>
      <c r="HVZ250" s="2"/>
      <c r="HWA250" s="2"/>
      <c r="HWB250" s="2"/>
      <c r="HWC250" s="2"/>
      <c r="HWD250" s="2"/>
      <c r="HWE250" s="2"/>
      <c r="HWF250" s="2"/>
      <c r="HWG250" s="2"/>
      <c r="HWH250" s="2"/>
      <c r="HWI250" s="2"/>
      <c r="HWJ250" s="2"/>
      <c r="HWK250" s="2"/>
      <c r="HWL250" s="2"/>
      <c r="HWM250" s="2"/>
      <c r="HWN250" s="2"/>
      <c r="HWO250" s="2"/>
      <c r="HWP250" s="2"/>
      <c r="HWQ250" s="2"/>
      <c r="HWR250" s="2"/>
      <c r="HWS250" s="2"/>
      <c r="HWT250" s="2"/>
      <c r="HWU250" s="2"/>
      <c r="HWV250" s="2"/>
      <c r="HWW250" s="2"/>
      <c r="HWX250" s="2"/>
      <c r="HWY250" s="2"/>
      <c r="HWZ250" s="2"/>
      <c r="HXA250" s="2"/>
      <c r="HXB250" s="2"/>
      <c r="HXC250" s="2"/>
      <c r="HXD250" s="2"/>
      <c r="HXE250" s="2"/>
      <c r="HXF250" s="2"/>
      <c r="HXG250" s="2"/>
      <c r="HXH250" s="2"/>
      <c r="HXI250" s="2"/>
      <c r="HXJ250" s="2"/>
      <c r="HXK250" s="2"/>
      <c r="HXL250" s="2"/>
      <c r="HXM250" s="2"/>
      <c r="HXN250" s="2"/>
      <c r="HXO250" s="2"/>
      <c r="HXP250" s="2"/>
      <c r="HXQ250" s="2"/>
      <c r="HXR250" s="2"/>
      <c r="HXS250" s="2"/>
      <c r="HXT250" s="2"/>
      <c r="HXU250" s="2"/>
      <c r="HXV250" s="2"/>
      <c r="HXW250" s="2"/>
      <c r="HXX250" s="2"/>
      <c r="HXY250" s="2"/>
      <c r="HXZ250" s="2"/>
      <c r="HYA250" s="2"/>
      <c r="HYB250" s="2"/>
      <c r="HYC250" s="2"/>
      <c r="HYD250" s="2"/>
      <c r="HYE250" s="2"/>
      <c r="HYF250" s="2"/>
      <c r="HYG250" s="2"/>
      <c r="HYH250" s="2"/>
      <c r="HYI250" s="2"/>
      <c r="HYJ250" s="2"/>
      <c r="HYK250" s="2"/>
      <c r="HYL250" s="2"/>
      <c r="HYM250" s="2"/>
      <c r="HYN250" s="2"/>
      <c r="HYO250" s="2"/>
      <c r="HYP250" s="2"/>
      <c r="HYQ250" s="2"/>
      <c r="HYR250" s="2"/>
      <c r="HYS250" s="2"/>
      <c r="HYT250" s="2"/>
      <c r="HYU250" s="2"/>
      <c r="HYV250" s="2"/>
      <c r="HYW250" s="2"/>
      <c r="HYX250" s="2"/>
      <c r="HYY250" s="2"/>
      <c r="HYZ250" s="2"/>
      <c r="HZA250" s="2"/>
      <c r="HZB250" s="2"/>
      <c r="HZC250" s="2"/>
      <c r="HZD250" s="2"/>
      <c r="HZE250" s="2"/>
      <c r="HZF250" s="2"/>
      <c r="HZG250" s="2"/>
      <c r="HZH250" s="2"/>
      <c r="HZI250" s="2"/>
      <c r="HZJ250" s="2"/>
      <c r="HZK250" s="2"/>
      <c r="HZL250" s="2"/>
      <c r="HZM250" s="2"/>
      <c r="HZN250" s="2"/>
      <c r="HZO250" s="2"/>
      <c r="HZP250" s="2"/>
      <c r="HZQ250" s="2"/>
      <c r="HZR250" s="2"/>
      <c r="HZS250" s="2"/>
      <c r="HZT250" s="2"/>
      <c r="HZU250" s="2"/>
      <c r="HZV250" s="2"/>
      <c r="HZW250" s="2"/>
      <c r="HZX250" s="2"/>
      <c r="HZY250" s="2"/>
      <c r="HZZ250" s="2"/>
      <c r="IAA250" s="2"/>
      <c r="IAB250" s="2"/>
      <c r="IAC250" s="2"/>
      <c r="IAD250" s="2"/>
      <c r="IAE250" s="2"/>
      <c r="IAF250" s="2"/>
      <c r="IAG250" s="2"/>
      <c r="IAH250" s="2"/>
      <c r="IAI250" s="2"/>
      <c r="IAJ250" s="2"/>
      <c r="IAK250" s="2"/>
      <c r="IAL250" s="2"/>
      <c r="IAM250" s="2"/>
      <c r="IAN250" s="2"/>
      <c r="IAO250" s="2"/>
      <c r="IAP250" s="2"/>
      <c r="IAQ250" s="2"/>
      <c r="IAR250" s="2"/>
      <c r="IAS250" s="2"/>
      <c r="IAT250" s="2"/>
      <c r="IAU250" s="2"/>
      <c r="IAV250" s="2"/>
      <c r="IAW250" s="2"/>
      <c r="IAX250" s="2"/>
      <c r="IAY250" s="2"/>
      <c r="IAZ250" s="2"/>
      <c r="IBA250" s="2"/>
      <c r="IBB250" s="2"/>
      <c r="IBC250" s="2"/>
      <c r="IBD250" s="2"/>
      <c r="IBE250" s="2"/>
      <c r="IBF250" s="2"/>
      <c r="IBG250" s="2"/>
      <c r="IBH250" s="2"/>
      <c r="IBI250" s="2"/>
      <c r="IBJ250" s="2"/>
      <c r="IBK250" s="2"/>
      <c r="IBL250" s="2"/>
      <c r="IBM250" s="2"/>
      <c r="IBN250" s="2"/>
      <c r="IBO250" s="2"/>
      <c r="IBP250" s="2"/>
      <c r="IBQ250" s="2"/>
      <c r="IBR250" s="2"/>
      <c r="IBS250" s="2"/>
      <c r="IBT250" s="2"/>
      <c r="IBU250" s="2"/>
      <c r="IBV250" s="2"/>
      <c r="IBW250" s="2"/>
      <c r="IBX250" s="2"/>
      <c r="IBY250" s="2"/>
      <c r="IBZ250" s="2"/>
      <c r="ICA250" s="2"/>
      <c r="ICB250" s="2"/>
      <c r="ICC250" s="2"/>
      <c r="ICD250" s="2"/>
      <c r="ICE250" s="2"/>
      <c r="ICF250" s="2"/>
      <c r="ICG250" s="2"/>
      <c r="ICH250" s="2"/>
      <c r="ICI250" s="2"/>
      <c r="ICJ250" s="2"/>
      <c r="ICK250" s="2"/>
      <c r="ICL250" s="2"/>
      <c r="ICM250" s="2"/>
      <c r="ICN250" s="2"/>
      <c r="ICO250" s="2"/>
      <c r="ICP250" s="2"/>
      <c r="ICQ250" s="2"/>
      <c r="ICR250" s="2"/>
      <c r="ICS250" s="2"/>
      <c r="ICT250" s="2"/>
      <c r="ICU250" s="2"/>
      <c r="ICV250" s="2"/>
      <c r="ICW250" s="2"/>
      <c r="ICX250" s="2"/>
      <c r="ICY250" s="2"/>
      <c r="ICZ250" s="2"/>
      <c r="IDA250" s="2"/>
      <c r="IDB250" s="2"/>
      <c r="IDC250" s="2"/>
      <c r="IDD250" s="2"/>
      <c r="IDE250" s="2"/>
      <c r="IDF250" s="2"/>
      <c r="IDG250" s="2"/>
      <c r="IDH250" s="2"/>
      <c r="IDI250" s="2"/>
      <c r="IDJ250" s="2"/>
      <c r="IDK250" s="2"/>
      <c r="IDL250" s="2"/>
      <c r="IDM250" s="2"/>
      <c r="IDN250" s="2"/>
      <c r="IDO250" s="2"/>
      <c r="IDP250" s="2"/>
      <c r="IDQ250" s="2"/>
      <c r="IDR250" s="2"/>
      <c r="IDS250" s="2"/>
      <c r="IDT250" s="2"/>
      <c r="IDU250" s="2"/>
      <c r="IDV250" s="2"/>
      <c r="IDW250" s="2"/>
      <c r="IDX250" s="2"/>
      <c r="IDY250" s="2"/>
      <c r="IDZ250" s="2"/>
      <c r="IEA250" s="2"/>
      <c r="IEB250" s="2"/>
      <c r="IEC250" s="2"/>
      <c r="IED250" s="2"/>
      <c r="IEE250" s="2"/>
      <c r="IEF250" s="2"/>
      <c r="IEG250" s="2"/>
      <c r="IEH250" s="2"/>
      <c r="IEI250" s="2"/>
      <c r="IEJ250" s="2"/>
      <c r="IEK250" s="2"/>
      <c r="IEL250" s="2"/>
      <c r="IEM250" s="2"/>
      <c r="IEN250" s="2"/>
      <c r="IEO250" s="2"/>
      <c r="IEP250" s="2"/>
      <c r="IEQ250" s="2"/>
      <c r="IER250" s="2"/>
      <c r="IES250" s="2"/>
      <c r="IET250" s="2"/>
      <c r="IEU250" s="2"/>
      <c r="IEV250" s="2"/>
      <c r="IEW250" s="2"/>
      <c r="IEX250" s="2"/>
      <c r="IEY250" s="2"/>
      <c r="IEZ250" s="2"/>
      <c r="IFA250" s="2"/>
      <c r="IFB250" s="2"/>
      <c r="IFC250" s="2"/>
      <c r="IFD250" s="2"/>
      <c r="IFE250" s="2"/>
      <c r="IFF250" s="2"/>
      <c r="IFG250" s="2"/>
      <c r="IFH250" s="2"/>
      <c r="IFI250" s="2"/>
      <c r="IFJ250" s="2"/>
      <c r="IFK250" s="2"/>
      <c r="IFL250" s="2"/>
      <c r="IFM250" s="2"/>
      <c r="IFN250" s="2"/>
      <c r="IFO250" s="2"/>
      <c r="IFP250" s="2"/>
      <c r="IFQ250" s="2"/>
      <c r="IFR250" s="2"/>
      <c r="IFS250" s="2"/>
      <c r="IFT250" s="2"/>
      <c r="IFU250" s="2"/>
      <c r="IFV250" s="2"/>
      <c r="IFW250" s="2"/>
      <c r="IFX250" s="2"/>
      <c r="IFY250" s="2"/>
      <c r="IFZ250" s="2"/>
      <c r="IGA250" s="2"/>
      <c r="IGB250" s="2"/>
      <c r="IGC250" s="2"/>
      <c r="IGD250" s="2"/>
      <c r="IGE250" s="2"/>
      <c r="IGF250" s="2"/>
      <c r="IGG250" s="2"/>
      <c r="IGH250" s="2"/>
      <c r="IGI250" s="2"/>
      <c r="IGJ250" s="2"/>
      <c r="IGK250" s="2"/>
      <c r="IGL250" s="2"/>
      <c r="IGM250" s="2"/>
      <c r="IGN250" s="2"/>
      <c r="IGO250" s="2"/>
      <c r="IGP250" s="2"/>
      <c r="IGQ250" s="2"/>
      <c r="IGR250" s="2"/>
      <c r="IGS250" s="2"/>
      <c r="IGT250" s="2"/>
      <c r="IGU250" s="2"/>
      <c r="IGV250" s="2"/>
      <c r="IGW250" s="2"/>
      <c r="IGX250" s="2"/>
      <c r="IGY250" s="2"/>
      <c r="IGZ250" s="2"/>
      <c r="IHA250" s="2"/>
      <c r="IHB250" s="2"/>
      <c r="IHC250" s="2"/>
      <c r="IHD250" s="2"/>
      <c r="IHE250" s="2"/>
      <c r="IHF250" s="2"/>
      <c r="IHG250" s="2"/>
      <c r="IHH250" s="2"/>
      <c r="IHI250" s="2"/>
      <c r="IHJ250" s="2"/>
      <c r="IHK250" s="2"/>
      <c r="IHL250" s="2"/>
      <c r="IHM250" s="2"/>
      <c r="IHN250" s="2"/>
      <c r="IHO250" s="2"/>
      <c r="IHP250" s="2"/>
      <c r="IHQ250" s="2"/>
      <c r="IHR250" s="2"/>
      <c r="IHS250" s="2"/>
      <c r="IHT250" s="2"/>
      <c r="IHU250" s="2"/>
      <c r="IHV250" s="2"/>
      <c r="IHW250" s="2"/>
      <c r="IHX250" s="2"/>
      <c r="IHY250" s="2"/>
      <c r="IHZ250" s="2"/>
      <c r="IIA250" s="2"/>
      <c r="IIB250" s="2"/>
      <c r="IIC250" s="2"/>
      <c r="IID250" s="2"/>
      <c r="IIE250" s="2"/>
      <c r="IIF250" s="2"/>
      <c r="IIG250" s="2"/>
      <c r="IIH250" s="2"/>
      <c r="III250" s="2"/>
      <c r="IIJ250" s="2"/>
      <c r="IIK250" s="2"/>
      <c r="IIL250" s="2"/>
      <c r="IIM250" s="2"/>
      <c r="IIN250" s="2"/>
      <c r="IIO250" s="2"/>
      <c r="IIP250" s="2"/>
      <c r="IIQ250" s="2"/>
      <c r="IIR250" s="2"/>
      <c r="IIS250" s="2"/>
      <c r="IIT250" s="2"/>
      <c r="IIU250" s="2"/>
      <c r="IIV250" s="2"/>
      <c r="IIW250" s="2"/>
      <c r="IIX250" s="2"/>
      <c r="IIY250" s="2"/>
      <c r="IIZ250" s="2"/>
      <c r="IJA250" s="2"/>
      <c r="IJB250" s="2"/>
      <c r="IJC250" s="2"/>
      <c r="IJD250" s="2"/>
      <c r="IJE250" s="2"/>
      <c r="IJF250" s="2"/>
      <c r="IJG250" s="2"/>
      <c r="IJH250" s="2"/>
      <c r="IJI250" s="2"/>
      <c r="IJJ250" s="2"/>
      <c r="IJK250" s="2"/>
      <c r="IJL250" s="2"/>
      <c r="IJM250" s="2"/>
      <c r="IJN250" s="2"/>
      <c r="IJO250" s="2"/>
      <c r="IJP250" s="2"/>
      <c r="IJQ250" s="2"/>
      <c r="IJR250" s="2"/>
      <c r="IJS250" s="2"/>
      <c r="IJT250" s="2"/>
      <c r="IJU250" s="2"/>
      <c r="IJV250" s="2"/>
      <c r="IJW250" s="2"/>
      <c r="IJX250" s="2"/>
      <c r="IJY250" s="2"/>
      <c r="IJZ250" s="2"/>
      <c r="IKA250" s="2"/>
      <c r="IKB250" s="2"/>
      <c r="IKC250" s="2"/>
      <c r="IKD250" s="2"/>
      <c r="IKE250" s="2"/>
      <c r="IKF250" s="2"/>
      <c r="IKG250" s="2"/>
      <c r="IKH250" s="2"/>
      <c r="IKI250" s="2"/>
      <c r="IKJ250" s="2"/>
      <c r="IKK250" s="2"/>
      <c r="IKL250" s="2"/>
      <c r="IKM250" s="2"/>
      <c r="IKN250" s="2"/>
      <c r="IKO250" s="2"/>
      <c r="IKP250" s="2"/>
      <c r="IKQ250" s="2"/>
      <c r="IKR250" s="2"/>
      <c r="IKS250" s="2"/>
      <c r="IKT250" s="2"/>
      <c r="IKU250" s="2"/>
      <c r="IKV250" s="2"/>
      <c r="IKW250" s="2"/>
      <c r="IKX250" s="2"/>
      <c r="IKY250" s="2"/>
      <c r="IKZ250" s="2"/>
      <c r="ILA250" s="2"/>
      <c r="ILB250" s="2"/>
      <c r="ILC250" s="2"/>
      <c r="ILD250" s="2"/>
      <c r="ILE250" s="2"/>
      <c r="ILF250" s="2"/>
      <c r="ILG250" s="2"/>
      <c r="ILH250" s="2"/>
      <c r="ILI250" s="2"/>
      <c r="ILJ250" s="2"/>
      <c r="ILK250" s="2"/>
      <c r="ILL250" s="2"/>
      <c r="ILM250" s="2"/>
      <c r="ILN250" s="2"/>
      <c r="ILO250" s="2"/>
      <c r="ILP250" s="2"/>
      <c r="ILQ250" s="2"/>
      <c r="ILR250" s="2"/>
      <c r="ILS250" s="2"/>
      <c r="ILT250" s="2"/>
      <c r="ILU250" s="2"/>
      <c r="ILV250" s="2"/>
      <c r="ILW250" s="2"/>
      <c r="ILX250" s="2"/>
      <c r="ILY250" s="2"/>
      <c r="ILZ250" s="2"/>
      <c r="IMA250" s="2"/>
      <c r="IMB250" s="2"/>
      <c r="IMC250" s="2"/>
      <c r="IMD250" s="2"/>
      <c r="IME250" s="2"/>
      <c r="IMF250" s="2"/>
      <c r="IMG250" s="2"/>
      <c r="IMH250" s="2"/>
      <c r="IMI250" s="2"/>
      <c r="IMJ250" s="2"/>
      <c r="IMK250" s="2"/>
      <c r="IML250" s="2"/>
      <c r="IMM250" s="2"/>
      <c r="IMN250" s="2"/>
      <c r="IMO250" s="2"/>
      <c r="IMP250" s="2"/>
      <c r="IMQ250" s="2"/>
      <c r="IMR250" s="2"/>
      <c r="IMS250" s="2"/>
      <c r="IMT250" s="2"/>
      <c r="IMU250" s="2"/>
      <c r="IMV250" s="2"/>
      <c r="IMW250" s="2"/>
      <c r="IMX250" s="2"/>
      <c r="IMY250" s="2"/>
      <c r="IMZ250" s="2"/>
      <c r="INA250" s="2"/>
      <c r="INB250" s="2"/>
      <c r="INC250" s="2"/>
      <c r="IND250" s="2"/>
      <c r="INE250" s="2"/>
      <c r="INF250" s="2"/>
      <c r="ING250" s="2"/>
      <c r="INH250" s="2"/>
      <c r="INI250" s="2"/>
      <c r="INJ250" s="2"/>
      <c r="INK250" s="2"/>
      <c r="INL250" s="2"/>
      <c r="INM250" s="2"/>
      <c r="INN250" s="2"/>
      <c r="INO250" s="2"/>
      <c r="INP250" s="2"/>
      <c r="INQ250" s="2"/>
      <c r="INR250" s="2"/>
      <c r="INS250" s="2"/>
      <c r="INT250" s="2"/>
      <c r="INU250" s="2"/>
      <c r="INV250" s="2"/>
      <c r="INW250" s="2"/>
      <c r="INX250" s="2"/>
      <c r="INY250" s="2"/>
      <c r="INZ250" s="2"/>
      <c r="IOA250" s="2"/>
      <c r="IOB250" s="2"/>
      <c r="IOC250" s="2"/>
      <c r="IOD250" s="2"/>
      <c r="IOE250" s="2"/>
      <c r="IOF250" s="2"/>
      <c r="IOG250" s="2"/>
      <c r="IOH250" s="2"/>
      <c r="IOI250" s="2"/>
      <c r="IOJ250" s="2"/>
      <c r="IOK250" s="2"/>
      <c r="IOL250" s="2"/>
      <c r="IOM250" s="2"/>
      <c r="ION250" s="2"/>
      <c r="IOO250" s="2"/>
      <c r="IOP250" s="2"/>
      <c r="IOQ250" s="2"/>
      <c r="IOR250" s="2"/>
      <c r="IOS250" s="2"/>
      <c r="IOT250" s="2"/>
      <c r="IOU250" s="2"/>
      <c r="IOV250" s="2"/>
      <c r="IOW250" s="2"/>
      <c r="IOX250" s="2"/>
      <c r="IOY250" s="2"/>
      <c r="IOZ250" s="2"/>
      <c r="IPA250" s="2"/>
      <c r="IPB250" s="2"/>
      <c r="IPC250" s="2"/>
      <c r="IPD250" s="2"/>
      <c r="IPE250" s="2"/>
      <c r="IPF250" s="2"/>
      <c r="IPG250" s="2"/>
      <c r="IPH250" s="2"/>
      <c r="IPI250" s="2"/>
      <c r="IPJ250" s="2"/>
      <c r="IPK250" s="2"/>
      <c r="IPL250" s="2"/>
      <c r="IPM250" s="2"/>
      <c r="IPN250" s="2"/>
      <c r="IPO250" s="2"/>
      <c r="IPP250" s="2"/>
      <c r="IPQ250" s="2"/>
      <c r="IPR250" s="2"/>
      <c r="IPS250" s="2"/>
      <c r="IPT250" s="2"/>
      <c r="IPU250" s="2"/>
      <c r="IPV250" s="2"/>
      <c r="IPW250" s="2"/>
      <c r="IPX250" s="2"/>
      <c r="IPY250" s="2"/>
      <c r="IPZ250" s="2"/>
      <c r="IQA250" s="2"/>
      <c r="IQB250" s="2"/>
      <c r="IQC250" s="2"/>
      <c r="IQD250" s="2"/>
      <c r="IQE250" s="2"/>
      <c r="IQF250" s="2"/>
      <c r="IQG250" s="2"/>
      <c r="IQH250" s="2"/>
      <c r="IQI250" s="2"/>
      <c r="IQJ250" s="2"/>
      <c r="IQK250" s="2"/>
      <c r="IQL250" s="2"/>
      <c r="IQM250" s="2"/>
      <c r="IQN250" s="2"/>
      <c r="IQO250" s="2"/>
      <c r="IQP250" s="2"/>
      <c r="IQQ250" s="2"/>
      <c r="IQR250" s="2"/>
      <c r="IQS250" s="2"/>
      <c r="IQT250" s="2"/>
      <c r="IQU250" s="2"/>
      <c r="IQV250" s="2"/>
      <c r="IQW250" s="2"/>
      <c r="IQX250" s="2"/>
      <c r="IQY250" s="2"/>
      <c r="IQZ250" s="2"/>
      <c r="IRA250" s="2"/>
      <c r="IRB250" s="2"/>
      <c r="IRC250" s="2"/>
      <c r="IRD250" s="2"/>
      <c r="IRE250" s="2"/>
      <c r="IRF250" s="2"/>
      <c r="IRG250" s="2"/>
      <c r="IRH250" s="2"/>
      <c r="IRI250" s="2"/>
      <c r="IRJ250" s="2"/>
      <c r="IRK250" s="2"/>
      <c r="IRL250" s="2"/>
      <c r="IRM250" s="2"/>
      <c r="IRN250" s="2"/>
      <c r="IRO250" s="2"/>
      <c r="IRP250" s="2"/>
      <c r="IRQ250" s="2"/>
      <c r="IRR250" s="2"/>
      <c r="IRS250" s="2"/>
      <c r="IRT250" s="2"/>
      <c r="IRU250" s="2"/>
      <c r="IRV250" s="2"/>
      <c r="IRW250" s="2"/>
      <c r="IRX250" s="2"/>
      <c r="IRY250" s="2"/>
      <c r="IRZ250" s="2"/>
      <c r="ISA250" s="2"/>
      <c r="ISB250" s="2"/>
      <c r="ISC250" s="2"/>
      <c r="ISD250" s="2"/>
      <c r="ISE250" s="2"/>
      <c r="ISF250" s="2"/>
      <c r="ISG250" s="2"/>
      <c r="ISH250" s="2"/>
      <c r="ISI250" s="2"/>
      <c r="ISJ250" s="2"/>
      <c r="ISK250" s="2"/>
      <c r="ISL250" s="2"/>
      <c r="ISM250" s="2"/>
      <c r="ISN250" s="2"/>
      <c r="ISO250" s="2"/>
      <c r="ISP250" s="2"/>
      <c r="ISQ250" s="2"/>
      <c r="ISR250" s="2"/>
      <c r="ISS250" s="2"/>
      <c r="IST250" s="2"/>
      <c r="ISU250" s="2"/>
      <c r="ISV250" s="2"/>
      <c r="ISW250" s="2"/>
      <c r="ISX250" s="2"/>
      <c r="ISY250" s="2"/>
      <c r="ISZ250" s="2"/>
      <c r="ITA250" s="2"/>
      <c r="ITB250" s="2"/>
      <c r="ITC250" s="2"/>
      <c r="ITD250" s="2"/>
      <c r="ITE250" s="2"/>
      <c r="ITF250" s="2"/>
      <c r="ITG250" s="2"/>
      <c r="ITH250" s="2"/>
      <c r="ITI250" s="2"/>
      <c r="ITJ250" s="2"/>
      <c r="ITK250" s="2"/>
      <c r="ITL250" s="2"/>
      <c r="ITM250" s="2"/>
      <c r="ITN250" s="2"/>
      <c r="ITO250" s="2"/>
      <c r="ITP250" s="2"/>
      <c r="ITQ250" s="2"/>
      <c r="ITR250" s="2"/>
      <c r="ITS250" s="2"/>
      <c r="ITT250" s="2"/>
      <c r="ITU250" s="2"/>
      <c r="ITV250" s="2"/>
      <c r="ITW250" s="2"/>
      <c r="ITX250" s="2"/>
      <c r="ITY250" s="2"/>
      <c r="ITZ250" s="2"/>
      <c r="IUA250" s="2"/>
      <c r="IUB250" s="2"/>
      <c r="IUC250" s="2"/>
      <c r="IUD250" s="2"/>
      <c r="IUE250" s="2"/>
      <c r="IUF250" s="2"/>
      <c r="IUG250" s="2"/>
      <c r="IUH250" s="2"/>
      <c r="IUI250" s="2"/>
      <c r="IUJ250" s="2"/>
      <c r="IUK250" s="2"/>
      <c r="IUL250" s="2"/>
      <c r="IUM250" s="2"/>
      <c r="IUN250" s="2"/>
      <c r="IUO250" s="2"/>
      <c r="IUP250" s="2"/>
      <c r="IUQ250" s="2"/>
      <c r="IUR250" s="2"/>
      <c r="IUS250" s="2"/>
      <c r="IUT250" s="2"/>
      <c r="IUU250" s="2"/>
      <c r="IUV250" s="2"/>
      <c r="IUW250" s="2"/>
      <c r="IUX250" s="2"/>
      <c r="IUY250" s="2"/>
      <c r="IUZ250" s="2"/>
      <c r="IVA250" s="2"/>
      <c r="IVB250" s="2"/>
      <c r="IVC250" s="2"/>
      <c r="IVD250" s="2"/>
      <c r="IVE250" s="2"/>
      <c r="IVF250" s="2"/>
      <c r="IVG250" s="2"/>
      <c r="IVH250" s="2"/>
      <c r="IVI250" s="2"/>
      <c r="IVJ250" s="2"/>
      <c r="IVK250" s="2"/>
      <c r="IVL250" s="2"/>
      <c r="IVM250" s="2"/>
      <c r="IVN250" s="2"/>
      <c r="IVO250" s="2"/>
      <c r="IVP250" s="2"/>
      <c r="IVQ250" s="2"/>
      <c r="IVR250" s="2"/>
      <c r="IVS250" s="2"/>
      <c r="IVT250" s="2"/>
      <c r="IVU250" s="2"/>
      <c r="IVV250" s="2"/>
      <c r="IVW250" s="2"/>
      <c r="IVX250" s="2"/>
      <c r="IVY250" s="2"/>
      <c r="IVZ250" s="2"/>
      <c r="IWA250" s="2"/>
      <c r="IWB250" s="2"/>
      <c r="IWC250" s="2"/>
      <c r="IWD250" s="2"/>
      <c r="IWE250" s="2"/>
      <c r="IWF250" s="2"/>
      <c r="IWG250" s="2"/>
      <c r="IWH250" s="2"/>
      <c r="IWI250" s="2"/>
      <c r="IWJ250" s="2"/>
      <c r="IWK250" s="2"/>
      <c r="IWL250" s="2"/>
      <c r="IWM250" s="2"/>
      <c r="IWN250" s="2"/>
      <c r="IWO250" s="2"/>
      <c r="IWP250" s="2"/>
      <c r="IWQ250" s="2"/>
      <c r="IWR250" s="2"/>
      <c r="IWS250" s="2"/>
      <c r="IWT250" s="2"/>
      <c r="IWU250" s="2"/>
      <c r="IWV250" s="2"/>
      <c r="IWW250" s="2"/>
      <c r="IWX250" s="2"/>
      <c r="IWY250" s="2"/>
      <c r="IWZ250" s="2"/>
      <c r="IXA250" s="2"/>
      <c r="IXB250" s="2"/>
      <c r="IXC250" s="2"/>
      <c r="IXD250" s="2"/>
      <c r="IXE250" s="2"/>
      <c r="IXF250" s="2"/>
      <c r="IXG250" s="2"/>
      <c r="IXH250" s="2"/>
      <c r="IXI250" s="2"/>
      <c r="IXJ250" s="2"/>
      <c r="IXK250" s="2"/>
      <c r="IXL250" s="2"/>
      <c r="IXM250" s="2"/>
      <c r="IXN250" s="2"/>
      <c r="IXO250" s="2"/>
      <c r="IXP250" s="2"/>
      <c r="IXQ250" s="2"/>
      <c r="IXR250" s="2"/>
      <c r="IXS250" s="2"/>
      <c r="IXT250" s="2"/>
      <c r="IXU250" s="2"/>
      <c r="IXV250" s="2"/>
      <c r="IXW250" s="2"/>
      <c r="IXX250" s="2"/>
      <c r="IXY250" s="2"/>
      <c r="IXZ250" s="2"/>
      <c r="IYA250" s="2"/>
      <c r="IYB250" s="2"/>
      <c r="IYC250" s="2"/>
      <c r="IYD250" s="2"/>
      <c r="IYE250" s="2"/>
      <c r="IYF250" s="2"/>
      <c r="IYG250" s="2"/>
      <c r="IYH250" s="2"/>
      <c r="IYI250" s="2"/>
      <c r="IYJ250" s="2"/>
      <c r="IYK250" s="2"/>
      <c r="IYL250" s="2"/>
      <c r="IYM250" s="2"/>
      <c r="IYN250" s="2"/>
      <c r="IYO250" s="2"/>
      <c r="IYP250" s="2"/>
      <c r="IYQ250" s="2"/>
      <c r="IYR250" s="2"/>
      <c r="IYS250" s="2"/>
      <c r="IYT250" s="2"/>
      <c r="IYU250" s="2"/>
      <c r="IYV250" s="2"/>
      <c r="IYW250" s="2"/>
      <c r="IYX250" s="2"/>
      <c r="IYY250" s="2"/>
      <c r="IYZ250" s="2"/>
      <c r="IZA250" s="2"/>
      <c r="IZB250" s="2"/>
      <c r="IZC250" s="2"/>
      <c r="IZD250" s="2"/>
      <c r="IZE250" s="2"/>
      <c r="IZF250" s="2"/>
      <c r="IZG250" s="2"/>
      <c r="IZH250" s="2"/>
      <c r="IZI250" s="2"/>
      <c r="IZJ250" s="2"/>
      <c r="IZK250" s="2"/>
      <c r="IZL250" s="2"/>
      <c r="IZM250" s="2"/>
      <c r="IZN250" s="2"/>
      <c r="IZO250" s="2"/>
      <c r="IZP250" s="2"/>
      <c r="IZQ250" s="2"/>
      <c r="IZR250" s="2"/>
      <c r="IZS250" s="2"/>
      <c r="IZT250" s="2"/>
      <c r="IZU250" s="2"/>
      <c r="IZV250" s="2"/>
      <c r="IZW250" s="2"/>
      <c r="IZX250" s="2"/>
      <c r="IZY250" s="2"/>
      <c r="IZZ250" s="2"/>
      <c r="JAA250" s="2"/>
      <c r="JAB250" s="2"/>
      <c r="JAC250" s="2"/>
      <c r="JAD250" s="2"/>
      <c r="JAE250" s="2"/>
      <c r="JAF250" s="2"/>
      <c r="JAG250" s="2"/>
      <c r="JAH250" s="2"/>
      <c r="JAI250" s="2"/>
      <c r="JAJ250" s="2"/>
      <c r="JAK250" s="2"/>
      <c r="JAL250" s="2"/>
      <c r="JAM250" s="2"/>
      <c r="JAN250" s="2"/>
      <c r="JAO250" s="2"/>
      <c r="JAP250" s="2"/>
      <c r="JAQ250" s="2"/>
      <c r="JAR250" s="2"/>
      <c r="JAS250" s="2"/>
      <c r="JAT250" s="2"/>
      <c r="JAU250" s="2"/>
      <c r="JAV250" s="2"/>
      <c r="JAW250" s="2"/>
      <c r="JAX250" s="2"/>
      <c r="JAY250" s="2"/>
      <c r="JAZ250" s="2"/>
      <c r="JBA250" s="2"/>
      <c r="JBB250" s="2"/>
      <c r="JBC250" s="2"/>
      <c r="JBD250" s="2"/>
      <c r="JBE250" s="2"/>
      <c r="JBF250" s="2"/>
      <c r="JBG250" s="2"/>
      <c r="JBH250" s="2"/>
      <c r="JBI250" s="2"/>
      <c r="JBJ250" s="2"/>
      <c r="JBK250" s="2"/>
      <c r="JBL250" s="2"/>
      <c r="JBM250" s="2"/>
      <c r="JBN250" s="2"/>
      <c r="JBO250" s="2"/>
      <c r="JBP250" s="2"/>
      <c r="JBQ250" s="2"/>
      <c r="JBR250" s="2"/>
      <c r="JBS250" s="2"/>
      <c r="JBT250" s="2"/>
      <c r="JBU250" s="2"/>
      <c r="JBV250" s="2"/>
      <c r="JBW250" s="2"/>
      <c r="JBX250" s="2"/>
      <c r="JBY250" s="2"/>
      <c r="JBZ250" s="2"/>
      <c r="JCA250" s="2"/>
      <c r="JCB250" s="2"/>
      <c r="JCC250" s="2"/>
      <c r="JCD250" s="2"/>
      <c r="JCE250" s="2"/>
      <c r="JCF250" s="2"/>
      <c r="JCG250" s="2"/>
      <c r="JCH250" s="2"/>
      <c r="JCI250" s="2"/>
      <c r="JCJ250" s="2"/>
      <c r="JCK250" s="2"/>
      <c r="JCL250" s="2"/>
      <c r="JCM250" s="2"/>
      <c r="JCN250" s="2"/>
      <c r="JCO250" s="2"/>
      <c r="JCP250" s="2"/>
      <c r="JCQ250" s="2"/>
      <c r="JCR250" s="2"/>
      <c r="JCS250" s="2"/>
      <c r="JCT250" s="2"/>
      <c r="JCU250" s="2"/>
      <c r="JCV250" s="2"/>
      <c r="JCW250" s="2"/>
      <c r="JCX250" s="2"/>
      <c r="JCY250" s="2"/>
      <c r="JCZ250" s="2"/>
      <c r="JDA250" s="2"/>
      <c r="JDB250" s="2"/>
      <c r="JDC250" s="2"/>
      <c r="JDD250" s="2"/>
      <c r="JDE250" s="2"/>
      <c r="JDF250" s="2"/>
      <c r="JDG250" s="2"/>
      <c r="JDH250" s="2"/>
      <c r="JDI250" s="2"/>
      <c r="JDJ250" s="2"/>
      <c r="JDK250" s="2"/>
      <c r="JDL250" s="2"/>
      <c r="JDM250" s="2"/>
      <c r="JDN250" s="2"/>
      <c r="JDO250" s="2"/>
      <c r="JDP250" s="2"/>
      <c r="JDQ250" s="2"/>
      <c r="JDR250" s="2"/>
      <c r="JDS250" s="2"/>
      <c r="JDT250" s="2"/>
      <c r="JDU250" s="2"/>
      <c r="JDV250" s="2"/>
      <c r="JDW250" s="2"/>
      <c r="JDX250" s="2"/>
      <c r="JDY250" s="2"/>
      <c r="JDZ250" s="2"/>
      <c r="JEA250" s="2"/>
      <c r="JEB250" s="2"/>
      <c r="JEC250" s="2"/>
      <c r="JED250" s="2"/>
      <c r="JEE250" s="2"/>
      <c r="JEF250" s="2"/>
      <c r="JEG250" s="2"/>
      <c r="JEH250" s="2"/>
      <c r="JEI250" s="2"/>
      <c r="JEJ250" s="2"/>
      <c r="JEK250" s="2"/>
      <c r="JEL250" s="2"/>
      <c r="JEM250" s="2"/>
      <c r="JEN250" s="2"/>
      <c r="JEO250" s="2"/>
      <c r="JEP250" s="2"/>
      <c r="JEQ250" s="2"/>
      <c r="JER250" s="2"/>
      <c r="JES250" s="2"/>
      <c r="JET250" s="2"/>
      <c r="JEU250" s="2"/>
      <c r="JEV250" s="2"/>
      <c r="JEW250" s="2"/>
      <c r="JEX250" s="2"/>
      <c r="JEY250" s="2"/>
      <c r="JEZ250" s="2"/>
      <c r="JFA250" s="2"/>
      <c r="JFB250" s="2"/>
      <c r="JFC250" s="2"/>
      <c r="JFD250" s="2"/>
      <c r="JFE250" s="2"/>
      <c r="JFF250" s="2"/>
      <c r="JFG250" s="2"/>
      <c r="JFH250" s="2"/>
      <c r="JFI250" s="2"/>
      <c r="JFJ250" s="2"/>
      <c r="JFK250" s="2"/>
      <c r="JFL250" s="2"/>
      <c r="JFM250" s="2"/>
      <c r="JFN250" s="2"/>
      <c r="JFO250" s="2"/>
      <c r="JFP250" s="2"/>
      <c r="JFQ250" s="2"/>
      <c r="JFR250" s="2"/>
      <c r="JFS250" s="2"/>
      <c r="JFT250" s="2"/>
      <c r="JFU250" s="2"/>
      <c r="JFV250" s="2"/>
      <c r="JFW250" s="2"/>
      <c r="JFX250" s="2"/>
      <c r="JFY250" s="2"/>
      <c r="JFZ250" s="2"/>
      <c r="JGA250" s="2"/>
      <c r="JGB250" s="2"/>
      <c r="JGC250" s="2"/>
      <c r="JGD250" s="2"/>
      <c r="JGE250" s="2"/>
      <c r="JGF250" s="2"/>
      <c r="JGG250" s="2"/>
      <c r="JGH250" s="2"/>
      <c r="JGI250" s="2"/>
      <c r="JGJ250" s="2"/>
      <c r="JGK250" s="2"/>
      <c r="JGL250" s="2"/>
      <c r="JGM250" s="2"/>
      <c r="JGN250" s="2"/>
      <c r="JGO250" s="2"/>
      <c r="JGP250" s="2"/>
      <c r="JGQ250" s="2"/>
      <c r="JGR250" s="2"/>
      <c r="JGS250" s="2"/>
      <c r="JGT250" s="2"/>
      <c r="JGU250" s="2"/>
      <c r="JGV250" s="2"/>
      <c r="JGW250" s="2"/>
      <c r="JGX250" s="2"/>
      <c r="JGY250" s="2"/>
      <c r="JGZ250" s="2"/>
      <c r="JHA250" s="2"/>
      <c r="JHB250" s="2"/>
      <c r="JHC250" s="2"/>
      <c r="JHD250" s="2"/>
      <c r="JHE250" s="2"/>
      <c r="JHF250" s="2"/>
      <c r="JHG250" s="2"/>
      <c r="JHH250" s="2"/>
      <c r="JHI250" s="2"/>
      <c r="JHJ250" s="2"/>
      <c r="JHK250" s="2"/>
      <c r="JHL250" s="2"/>
      <c r="JHM250" s="2"/>
      <c r="JHN250" s="2"/>
      <c r="JHO250" s="2"/>
      <c r="JHP250" s="2"/>
      <c r="JHQ250" s="2"/>
      <c r="JHR250" s="2"/>
      <c r="JHS250" s="2"/>
      <c r="JHT250" s="2"/>
      <c r="JHU250" s="2"/>
      <c r="JHV250" s="2"/>
      <c r="JHW250" s="2"/>
      <c r="JHX250" s="2"/>
      <c r="JHY250" s="2"/>
      <c r="JHZ250" s="2"/>
      <c r="JIA250" s="2"/>
      <c r="JIB250" s="2"/>
      <c r="JIC250" s="2"/>
      <c r="JID250" s="2"/>
      <c r="JIE250" s="2"/>
      <c r="JIF250" s="2"/>
      <c r="JIG250" s="2"/>
      <c r="JIH250" s="2"/>
      <c r="JII250" s="2"/>
      <c r="JIJ250" s="2"/>
      <c r="JIK250" s="2"/>
      <c r="JIL250" s="2"/>
      <c r="JIM250" s="2"/>
      <c r="JIN250" s="2"/>
      <c r="JIO250" s="2"/>
      <c r="JIP250" s="2"/>
      <c r="JIQ250" s="2"/>
      <c r="JIR250" s="2"/>
      <c r="JIS250" s="2"/>
      <c r="JIT250" s="2"/>
      <c r="JIU250" s="2"/>
      <c r="JIV250" s="2"/>
      <c r="JIW250" s="2"/>
      <c r="JIX250" s="2"/>
      <c r="JIY250" s="2"/>
      <c r="JIZ250" s="2"/>
      <c r="JJA250" s="2"/>
      <c r="JJB250" s="2"/>
      <c r="JJC250" s="2"/>
      <c r="JJD250" s="2"/>
      <c r="JJE250" s="2"/>
      <c r="JJF250" s="2"/>
      <c r="JJG250" s="2"/>
      <c r="JJH250" s="2"/>
      <c r="JJI250" s="2"/>
      <c r="JJJ250" s="2"/>
      <c r="JJK250" s="2"/>
      <c r="JJL250" s="2"/>
      <c r="JJM250" s="2"/>
      <c r="JJN250" s="2"/>
      <c r="JJO250" s="2"/>
      <c r="JJP250" s="2"/>
      <c r="JJQ250" s="2"/>
      <c r="JJR250" s="2"/>
      <c r="JJS250" s="2"/>
      <c r="JJT250" s="2"/>
      <c r="JJU250" s="2"/>
      <c r="JJV250" s="2"/>
      <c r="JJW250" s="2"/>
      <c r="JJX250" s="2"/>
      <c r="JJY250" s="2"/>
      <c r="JJZ250" s="2"/>
      <c r="JKA250" s="2"/>
      <c r="JKB250" s="2"/>
      <c r="JKC250" s="2"/>
      <c r="JKD250" s="2"/>
      <c r="JKE250" s="2"/>
      <c r="JKF250" s="2"/>
      <c r="JKG250" s="2"/>
      <c r="JKH250" s="2"/>
      <c r="JKI250" s="2"/>
      <c r="JKJ250" s="2"/>
      <c r="JKK250" s="2"/>
      <c r="JKL250" s="2"/>
      <c r="JKM250" s="2"/>
      <c r="JKN250" s="2"/>
      <c r="JKO250" s="2"/>
      <c r="JKP250" s="2"/>
      <c r="JKQ250" s="2"/>
      <c r="JKR250" s="2"/>
      <c r="JKS250" s="2"/>
      <c r="JKT250" s="2"/>
      <c r="JKU250" s="2"/>
      <c r="JKV250" s="2"/>
      <c r="JKW250" s="2"/>
      <c r="JKX250" s="2"/>
      <c r="JKY250" s="2"/>
      <c r="JKZ250" s="2"/>
      <c r="JLA250" s="2"/>
      <c r="JLB250" s="2"/>
      <c r="JLC250" s="2"/>
      <c r="JLD250" s="2"/>
      <c r="JLE250" s="2"/>
      <c r="JLF250" s="2"/>
      <c r="JLG250" s="2"/>
      <c r="JLH250" s="2"/>
      <c r="JLI250" s="2"/>
      <c r="JLJ250" s="2"/>
      <c r="JLK250" s="2"/>
      <c r="JLL250" s="2"/>
      <c r="JLM250" s="2"/>
      <c r="JLN250" s="2"/>
      <c r="JLO250" s="2"/>
      <c r="JLP250" s="2"/>
      <c r="JLQ250" s="2"/>
      <c r="JLR250" s="2"/>
      <c r="JLS250" s="2"/>
      <c r="JLT250" s="2"/>
      <c r="JLU250" s="2"/>
      <c r="JLV250" s="2"/>
      <c r="JLW250" s="2"/>
      <c r="JLX250" s="2"/>
      <c r="JLY250" s="2"/>
      <c r="JLZ250" s="2"/>
      <c r="JMA250" s="2"/>
      <c r="JMB250" s="2"/>
      <c r="JMC250" s="2"/>
      <c r="JMD250" s="2"/>
      <c r="JME250" s="2"/>
      <c r="JMF250" s="2"/>
      <c r="JMG250" s="2"/>
      <c r="JMH250" s="2"/>
      <c r="JMI250" s="2"/>
      <c r="JMJ250" s="2"/>
      <c r="JMK250" s="2"/>
      <c r="JML250" s="2"/>
      <c r="JMM250" s="2"/>
      <c r="JMN250" s="2"/>
      <c r="JMO250" s="2"/>
      <c r="JMP250" s="2"/>
      <c r="JMQ250" s="2"/>
      <c r="JMR250" s="2"/>
      <c r="JMS250" s="2"/>
      <c r="JMT250" s="2"/>
      <c r="JMU250" s="2"/>
      <c r="JMV250" s="2"/>
      <c r="JMW250" s="2"/>
      <c r="JMX250" s="2"/>
      <c r="JMY250" s="2"/>
      <c r="JMZ250" s="2"/>
      <c r="JNA250" s="2"/>
      <c r="JNB250" s="2"/>
      <c r="JNC250" s="2"/>
      <c r="JND250" s="2"/>
      <c r="JNE250" s="2"/>
      <c r="JNF250" s="2"/>
      <c r="JNG250" s="2"/>
      <c r="JNH250" s="2"/>
      <c r="JNI250" s="2"/>
      <c r="JNJ250" s="2"/>
      <c r="JNK250" s="2"/>
      <c r="JNL250" s="2"/>
      <c r="JNM250" s="2"/>
      <c r="JNN250" s="2"/>
      <c r="JNO250" s="2"/>
      <c r="JNP250" s="2"/>
      <c r="JNQ250" s="2"/>
      <c r="JNR250" s="2"/>
      <c r="JNS250" s="2"/>
      <c r="JNT250" s="2"/>
      <c r="JNU250" s="2"/>
      <c r="JNV250" s="2"/>
      <c r="JNW250" s="2"/>
      <c r="JNX250" s="2"/>
      <c r="JNY250" s="2"/>
      <c r="JNZ250" s="2"/>
      <c r="JOA250" s="2"/>
      <c r="JOB250" s="2"/>
      <c r="JOC250" s="2"/>
      <c r="JOD250" s="2"/>
      <c r="JOE250" s="2"/>
      <c r="JOF250" s="2"/>
      <c r="JOG250" s="2"/>
      <c r="JOH250" s="2"/>
      <c r="JOI250" s="2"/>
      <c r="JOJ250" s="2"/>
      <c r="JOK250" s="2"/>
      <c r="JOL250" s="2"/>
      <c r="JOM250" s="2"/>
      <c r="JON250" s="2"/>
      <c r="JOO250" s="2"/>
      <c r="JOP250" s="2"/>
      <c r="JOQ250" s="2"/>
      <c r="JOR250" s="2"/>
      <c r="JOS250" s="2"/>
      <c r="JOT250" s="2"/>
      <c r="JOU250" s="2"/>
      <c r="JOV250" s="2"/>
      <c r="JOW250" s="2"/>
      <c r="JOX250" s="2"/>
      <c r="JOY250" s="2"/>
      <c r="JOZ250" s="2"/>
      <c r="JPA250" s="2"/>
      <c r="JPB250" s="2"/>
      <c r="JPC250" s="2"/>
      <c r="JPD250" s="2"/>
      <c r="JPE250" s="2"/>
      <c r="JPF250" s="2"/>
      <c r="JPG250" s="2"/>
      <c r="JPH250" s="2"/>
      <c r="JPI250" s="2"/>
      <c r="JPJ250" s="2"/>
      <c r="JPK250" s="2"/>
      <c r="JPL250" s="2"/>
      <c r="JPM250" s="2"/>
      <c r="JPN250" s="2"/>
      <c r="JPO250" s="2"/>
      <c r="JPP250" s="2"/>
      <c r="JPQ250" s="2"/>
      <c r="JPR250" s="2"/>
      <c r="JPS250" s="2"/>
      <c r="JPT250" s="2"/>
      <c r="JPU250" s="2"/>
      <c r="JPV250" s="2"/>
      <c r="JPW250" s="2"/>
      <c r="JPX250" s="2"/>
      <c r="JPY250" s="2"/>
      <c r="JPZ250" s="2"/>
      <c r="JQA250" s="2"/>
      <c r="JQB250" s="2"/>
      <c r="JQC250" s="2"/>
      <c r="JQD250" s="2"/>
      <c r="JQE250" s="2"/>
      <c r="JQF250" s="2"/>
      <c r="JQG250" s="2"/>
      <c r="JQH250" s="2"/>
      <c r="JQI250" s="2"/>
      <c r="JQJ250" s="2"/>
      <c r="JQK250" s="2"/>
      <c r="JQL250" s="2"/>
      <c r="JQM250" s="2"/>
      <c r="JQN250" s="2"/>
      <c r="JQO250" s="2"/>
      <c r="JQP250" s="2"/>
      <c r="JQQ250" s="2"/>
      <c r="JQR250" s="2"/>
      <c r="JQS250" s="2"/>
      <c r="JQT250" s="2"/>
      <c r="JQU250" s="2"/>
      <c r="JQV250" s="2"/>
      <c r="JQW250" s="2"/>
      <c r="JQX250" s="2"/>
      <c r="JQY250" s="2"/>
      <c r="JQZ250" s="2"/>
      <c r="JRA250" s="2"/>
      <c r="JRB250" s="2"/>
      <c r="JRC250" s="2"/>
      <c r="JRD250" s="2"/>
      <c r="JRE250" s="2"/>
      <c r="JRF250" s="2"/>
      <c r="JRG250" s="2"/>
      <c r="JRH250" s="2"/>
      <c r="JRI250" s="2"/>
      <c r="JRJ250" s="2"/>
      <c r="JRK250" s="2"/>
      <c r="JRL250" s="2"/>
      <c r="JRM250" s="2"/>
      <c r="JRN250" s="2"/>
      <c r="JRO250" s="2"/>
      <c r="JRP250" s="2"/>
      <c r="JRQ250" s="2"/>
      <c r="JRR250" s="2"/>
      <c r="JRS250" s="2"/>
      <c r="JRT250" s="2"/>
      <c r="JRU250" s="2"/>
      <c r="JRV250" s="2"/>
      <c r="JRW250" s="2"/>
      <c r="JRX250" s="2"/>
      <c r="JRY250" s="2"/>
      <c r="JRZ250" s="2"/>
      <c r="JSA250" s="2"/>
      <c r="JSB250" s="2"/>
      <c r="JSC250" s="2"/>
      <c r="JSD250" s="2"/>
      <c r="JSE250" s="2"/>
      <c r="JSF250" s="2"/>
      <c r="JSG250" s="2"/>
      <c r="JSH250" s="2"/>
      <c r="JSI250" s="2"/>
      <c r="JSJ250" s="2"/>
      <c r="JSK250" s="2"/>
      <c r="JSL250" s="2"/>
      <c r="JSM250" s="2"/>
      <c r="JSN250" s="2"/>
      <c r="JSO250" s="2"/>
      <c r="JSP250" s="2"/>
      <c r="JSQ250" s="2"/>
      <c r="JSR250" s="2"/>
      <c r="JSS250" s="2"/>
      <c r="JST250" s="2"/>
      <c r="JSU250" s="2"/>
      <c r="JSV250" s="2"/>
      <c r="JSW250" s="2"/>
      <c r="JSX250" s="2"/>
      <c r="JSY250" s="2"/>
      <c r="JSZ250" s="2"/>
      <c r="JTA250" s="2"/>
      <c r="JTB250" s="2"/>
      <c r="JTC250" s="2"/>
      <c r="JTD250" s="2"/>
      <c r="JTE250" s="2"/>
      <c r="JTF250" s="2"/>
      <c r="JTG250" s="2"/>
      <c r="JTH250" s="2"/>
      <c r="JTI250" s="2"/>
      <c r="JTJ250" s="2"/>
      <c r="JTK250" s="2"/>
      <c r="JTL250" s="2"/>
      <c r="JTM250" s="2"/>
      <c r="JTN250" s="2"/>
      <c r="JTO250" s="2"/>
      <c r="JTP250" s="2"/>
      <c r="JTQ250" s="2"/>
      <c r="JTR250" s="2"/>
      <c r="JTS250" s="2"/>
      <c r="JTT250" s="2"/>
      <c r="JTU250" s="2"/>
      <c r="JTV250" s="2"/>
      <c r="JTW250" s="2"/>
      <c r="JTX250" s="2"/>
      <c r="JTY250" s="2"/>
      <c r="JTZ250" s="2"/>
      <c r="JUA250" s="2"/>
      <c r="JUB250" s="2"/>
      <c r="JUC250" s="2"/>
      <c r="JUD250" s="2"/>
      <c r="JUE250" s="2"/>
      <c r="JUF250" s="2"/>
      <c r="JUG250" s="2"/>
      <c r="JUH250" s="2"/>
      <c r="JUI250" s="2"/>
      <c r="JUJ250" s="2"/>
      <c r="JUK250" s="2"/>
      <c r="JUL250" s="2"/>
      <c r="JUM250" s="2"/>
      <c r="JUN250" s="2"/>
      <c r="JUO250" s="2"/>
      <c r="JUP250" s="2"/>
      <c r="JUQ250" s="2"/>
      <c r="JUR250" s="2"/>
      <c r="JUS250" s="2"/>
      <c r="JUT250" s="2"/>
      <c r="JUU250" s="2"/>
      <c r="JUV250" s="2"/>
      <c r="JUW250" s="2"/>
      <c r="JUX250" s="2"/>
      <c r="JUY250" s="2"/>
      <c r="JUZ250" s="2"/>
      <c r="JVA250" s="2"/>
      <c r="JVB250" s="2"/>
      <c r="JVC250" s="2"/>
      <c r="JVD250" s="2"/>
      <c r="JVE250" s="2"/>
      <c r="JVF250" s="2"/>
      <c r="JVG250" s="2"/>
      <c r="JVH250" s="2"/>
      <c r="JVI250" s="2"/>
      <c r="JVJ250" s="2"/>
      <c r="JVK250" s="2"/>
      <c r="JVL250" s="2"/>
      <c r="JVM250" s="2"/>
      <c r="JVN250" s="2"/>
      <c r="JVO250" s="2"/>
      <c r="JVP250" s="2"/>
      <c r="JVQ250" s="2"/>
      <c r="JVR250" s="2"/>
      <c r="JVS250" s="2"/>
      <c r="JVT250" s="2"/>
      <c r="JVU250" s="2"/>
      <c r="JVV250" s="2"/>
      <c r="JVW250" s="2"/>
      <c r="JVX250" s="2"/>
      <c r="JVY250" s="2"/>
      <c r="JVZ250" s="2"/>
      <c r="JWA250" s="2"/>
      <c r="JWB250" s="2"/>
      <c r="JWC250" s="2"/>
      <c r="JWD250" s="2"/>
      <c r="JWE250" s="2"/>
      <c r="JWF250" s="2"/>
      <c r="JWG250" s="2"/>
      <c r="JWH250" s="2"/>
      <c r="JWI250" s="2"/>
      <c r="JWJ250" s="2"/>
      <c r="JWK250" s="2"/>
      <c r="JWL250" s="2"/>
      <c r="JWM250" s="2"/>
      <c r="JWN250" s="2"/>
      <c r="JWO250" s="2"/>
      <c r="JWP250" s="2"/>
      <c r="JWQ250" s="2"/>
      <c r="JWR250" s="2"/>
      <c r="JWS250" s="2"/>
      <c r="JWT250" s="2"/>
      <c r="JWU250" s="2"/>
      <c r="JWV250" s="2"/>
      <c r="JWW250" s="2"/>
      <c r="JWX250" s="2"/>
      <c r="JWY250" s="2"/>
      <c r="JWZ250" s="2"/>
      <c r="JXA250" s="2"/>
      <c r="JXB250" s="2"/>
      <c r="JXC250" s="2"/>
      <c r="JXD250" s="2"/>
      <c r="JXE250" s="2"/>
      <c r="JXF250" s="2"/>
      <c r="JXG250" s="2"/>
      <c r="JXH250" s="2"/>
      <c r="JXI250" s="2"/>
      <c r="JXJ250" s="2"/>
      <c r="JXK250" s="2"/>
      <c r="JXL250" s="2"/>
      <c r="JXM250" s="2"/>
      <c r="JXN250" s="2"/>
      <c r="JXO250" s="2"/>
      <c r="JXP250" s="2"/>
      <c r="JXQ250" s="2"/>
      <c r="JXR250" s="2"/>
      <c r="JXS250" s="2"/>
      <c r="JXT250" s="2"/>
      <c r="JXU250" s="2"/>
      <c r="JXV250" s="2"/>
      <c r="JXW250" s="2"/>
      <c r="JXX250" s="2"/>
      <c r="JXY250" s="2"/>
      <c r="JXZ250" s="2"/>
      <c r="JYA250" s="2"/>
      <c r="JYB250" s="2"/>
      <c r="JYC250" s="2"/>
      <c r="JYD250" s="2"/>
      <c r="JYE250" s="2"/>
      <c r="JYF250" s="2"/>
      <c r="JYG250" s="2"/>
      <c r="JYH250" s="2"/>
      <c r="JYI250" s="2"/>
      <c r="JYJ250" s="2"/>
      <c r="JYK250" s="2"/>
      <c r="JYL250" s="2"/>
      <c r="JYM250" s="2"/>
      <c r="JYN250" s="2"/>
      <c r="JYO250" s="2"/>
      <c r="JYP250" s="2"/>
      <c r="JYQ250" s="2"/>
      <c r="JYR250" s="2"/>
      <c r="JYS250" s="2"/>
      <c r="JYT250" s="2"/>
      <c r="JYU250" s="2"/>
      <c r="JYV250" s="2"/>
      <c r="JYW250" s="2"/>
      <c r="JYX250" s="2"/>
      <c r="JYY250" s="2"/>
      <c r="JYZ250" s="2"/>
      <c r="JZA250" s="2"/>
      <c r="JZB250" s="2"/>
      <c r="JZC250" s="2"/>
      <c r="JZD250" s="2"/>
      <c r="JZE250" s="2"/>
      <c r="JZF250" s="2"/>
      <c r="JZG250" s="2"/>
      <c r="JZH250" s="2"/>
      <c r="JZI250" s="2"/>
      <c r="JZJ250" s="2"/>
      <c r="JZK250" s="2"/>
      <c r="JZL250" s="2"/>
      <c r="JZM250" s="2"/>
      <c r="JZN250" s="2"/>
      <c r="JZO250" s="2"/>
      <c r="JZP250" s="2"/>
      <c r="JZQ250" s="2"/>
      <c r="JZR250" s="2"/>
      <c r="JZS250" s="2"/>
      <c r="JZT250" s="2"/>
      <c r="JZU250" s="2"/>
      <c r="JZV250" s="2"/>
      <c r="JZW250" s="2"/>
      <c r="JZX250" s="2"/>
      <c r="JZY250" s="2"/>
      <c r="JZZ250" s="2"/>
      <c r="KAA250" s="2"/>
      <c r="KAB250" s="2"/>
      <c r="KAC250" s="2"/>
      <c r="KAD250" s="2"/>
      <c r="KAE250" s="2"/>
      <c r="KAF250" s="2"/>
      <c r="KAG250" s="2"/>
      <c r="KAH250" s="2"/>
      <c r="KAI250" s="2"/>
      <c r="KAJ250" s="2"/>
      <c r="KAK250" s="2"/>
      <c r="KAL250" s="2"/>
      <c r="KAM250" s="2"/>
      <c r="KAN250" s="2"/>
      <c r="KAO250" s="2"/>
      <c r="KAP250" s="2"/>
      <c r="KAQ250" s="2"/>
      <c r="KAR250" s="2"/>
      <c r="KAS250" s="2"/>
      <c r="KAT250" s="2"/>
      <c r="KAU250" s="2"/>
      <c r="KAV250" s="2"/>
      <c r="KAW250" s="2"/>
      <c r="KAX250" s="2"/>
      <c r="KAY250" s="2"/>
      <c r="KAZ250" s="2"/>
      <c r="KBA250" s="2"/>
      <c r="KBB250" s="2"/>
      <c r="KBC250" s="2"/>
      <c r="KBD250" s="2"/>
      <c r="KBE250" s="2"/>
      <c r="KBF250" s="2"/>
      <c r="KBG250" s="2"/>
      <c r="KBH250" s="2"/>
      <c r="KBI250" s="2"/>
      <c r="KBJ250" s="2"/>
      <c r="KBK250" s="2"/>
      <c r="KBL250" s="2"/>
      <c r="KBM250" s="2"/>
      <c r="KBN250" s="2"/>
      <c r="KBO250" s="2"/>
      <c r="KBP250" s="2"/>
      <c r="KBQ250" s="2"/>
      <c r="KBR250" s="2"/>
      <c r="KBS250" s="2"/>
      <c r="KBT250" s="2"/>
      <c r="KBU250" s="2"/>
      <c r="KBV250" s="2"/>
      <c r="KBW250" s="2"/>
      <c r="KBX250" s="2"/>
      <c r="KBY250" s="2"/>
      <c r="KBZ250" s="2"/>
      <c r="KCA250" s="2"/>
      <c r="KCB250" s="2"/>
      <c r="KCC250" s="2"/>
      <c r="KCD250" s="2"/>
      <c r="KCE250" s="2"/>
      <c r="KCF250" s="2"/>
      <c r="KCG250" s="2"/>
      <c r="KCH250" s="2"/>
      <c r="KCI250" s="2"/>
      <c r="KCJ250" s="2"/>
      <c r="KCK250" s="2"/>
      <c r="KCL250" s="2"/>
      <c r="KCM250" s="2"/>
      <c r="KCN250" s="2"/>
      <c r="KCO250" s="2"/>
      <c r="KCP250" s="2"/>
      <c r="KCQ250" s="2"/>
      <c r="KCR250" s="2"/>
      <c r="KCS250" s="2"/>
      <c r="KCT250" s="2"/>
      <c r="KCU250" s="2"/>
      <c r="KCV250" s="2"/>
      <c r="KCW250" s="2"/>
      <c r="KCX250" s="2"/>
      <c r="KCY250" s="2"/>
      <c r="KCZ250" s="2"/>
      <c r="KDA250" s="2"/>
      <c r="KDB250" s="2"/>
      <c r="KDC250" s="2"/>
      <c r="KDD250" s="2"/>
      <c r="KDE250" s="2"/>
      <c r="KDF250" s="2"/>
      <c r="KDG250" s="2"/>
      <c r="KDH250" s="2"/>
      <c r="KDI250" s="2"/>
      <c r="KDJ250" s="2"/>
      <c r="KDK250" s="2"/>
      <c r="KDL250" s="2"/>
      <c r="KDM250" s="2"/>
      <c r="KDN250" s="2"/>
      <c r="KDO250" s="2"/>
      <c r="KDP250" s="2"/>
      <c r="KDQ250" s="2"/>
      <c r="KDR250" s="2"/>
      <c r="KDS250" s="2"/>
      <c r="KDT250" s="2"/>
      <c r="KDU250" s="2"/>
      <c r="KDV250" s="2"/>
      <c r="KDW250" s="2"/>
      <c r="KDX250" s="2"/>
      <c r="KDY250" s="2"/>
      <c r="KDZ250" s="2"/>
      <c r="KEA250" s="2"/>
      <c r="KEB250" s="2"/>
      <c r="KEC250" s="2"/>
      <c r="KED250" s="2"/>
      <c r="KEE250" s="2"/>
      <c r="KEF250" s="2"/>
      <c r="KEG250" s="2"/>
      <c r="KEH250" s="2"/>
      <c r="KEI250" s="2"/>
      <c r="KEJ250" s="2"/>
      <c r="KEK250" s="2"/>
      <c r="KEL250" s="2"/>
      <c r="KEM250" s="2"/>
      <c r="KEN250" s="2"/>
      <c r="KEO250" s="2"/>
      <c r="KEP250" s="2"/>
      <c r="KEQ250" s="2"/>
      <c r="KER250" s="2"/>
      <c r="KES250" s="2"/>
      <c r="KET250" s="2"/>
      <c r="KEU250" s="2"/>
      <c r="KEV250" s="2"/>
      <c r="KEW250" s="2"/>
      <c r="KEX250" s="2"/>
      <c r="KEY250" s="2"/>
      <c r="KEZ250" s="2"/>
      <c r="KFA250" s="2"/>
      <c r="KFB250" s="2"/>
      <c r="KFC250" s="2"/>
      <c r="KFD250" s="2"/>
      <c r="KFE250" s="2"/>
      <c r="KFF250" s="2"/>
      <c r="KFG250" s="2"/>
      <c r="KFH250" s="2"/>
      <c r="KFI250" s="2"/>
      <c r="KFJ250" s="2"/>
      <c r="KFK250" s="2"/>
      <c r="KFL250" s="2"/>
      <c r="KFM250" s="2"/>
      <c r="KFN250" s="2"/>
      <c r="KFO250" s="2"/>
      <c r="KFP250" s="2"/>
      <c r="KFQ250" s="2"/>
      <c r="KFR250" s="2"/>
      <c r="KFS250" s="2"/>
      <c r="KFT250" s="2"/>
      <c r="KFU250" s="2"/>
      <c r="KFV250" s="2"/>
      <c r="KFW250" s="2"/>
      <c r="KFX250" s="2"/>
      <c r="KFY250" s="2"/>
      <c r="KFZ250" s="2"/>
      <c r="KGA250" s="2"/>
      <c r="KGB250" s="2"/>
      <c r="KGC250" s="2"/>
      <c r="KGD250" s="2"/>
      <c r="KGE250" s="2"/>
      <c r="KGF250" s="2"/>
      <c r="KGG250" s="2"/>
      <c r="KGH250" s="2"/>
      <c r="KGI250" s="2"/>
      <c r="KGJ250" s="2"/>
      <c r="KGK250" s="2"/>
      <c r="KGL250" s="2"/>
      <c r="KGM250" s="2"/>
      <c r="KGN250" s="2"/>
      <c r="KGO250" s="2"/>
      <c r="KGP250" s="2"/>
      <c r="KGQ250" s="2"/>
      <c r="KGR250" s="2"/>
      <c r="KGS250" s="2"/>
      <c r="KGT250" s="2"/>
      <c r="KGU250" s="2"/>
      <c r="KGV250" s="2"/>
      <c r="KGW250" s="2"/>
      <c r="KGX250" s="2"/>
      <c r="KGY250" s="2"/>
      <c r="KGZ250" s="2"/>
      <c r="KHA250" s="2"/>
      <c r="KHB250" s="2"/>
      <c r="KHC250" s="2"/>
      <c r="KHD250" s="2"/>
      <c r="KHE250" s="2"/>
      <c r="KHF250" s="2"/>
      <c r="KHG250" s="2"/>
      <c r="KHH250" s="2"/>
      <c r="KHI250" s="2"/>
      <c r="KHJ250" s="2"/>
      <c r="KHK250" s="2"/>
      <c r="KHL250" s="2"/>
      <c r="KHM250" s="2"/>
      <c r="KHN250" s="2"/>
      <c r="KHO250" s="2"/>
      <c r="KHP250" s="2"/>
      <c r="KHQ250" s="2"/>
      <c r="KHR250" s="2"/>
      <c r="KHS250" s="2"/>
      <c r="KHT250" s="2"/>
      <c r="KHU250" s="2"/>
      <c r="KHV250" s="2"/>
      <c r="KHW250" s="2"/>
      <c r="KHX250" s="2"/>
      <c r="KHY250" s="2"/>
      <c r="KHZ250" s="2"/>
      <c r="KIA250" s="2"/>
      <c r="KIB250" s="2"/>
      <c r="KIC250" s="2"/>
      <c r="KID250" s="2"/>
      <c r="KIE250" s="2"/>
      <c r="KIF250" s="2"/>
      <c r="KIG250" s="2"/>
      <c r="KIH250" s="2"/>
      <c r="KII250" s="2"/>
      <c r="KIJ250" s="2"/>
      <c r="KIK250" s="2"/>
      <c r="KIL250" s="2"/>
      <c r="KIM250" s="2"/>
      <c r="KIN250" s="2"/>
      <c r="KIO250" s="2"/>
      <c r="KIP250" s="2"/>
      <c r="KIQ250" s="2"/>
      <c r="KIR250" s="2"/>
      <c r="KIS250" s="2"/>
      <c r="KIT250" s="2"/>
      <c r="KIU250" s="2"/>
      <c r="KIV250" s="2"/>
      <c r="KIW250" s="2"/>
      <c r="KIX250" s="2"/>
      <c r="KIY250" s="2"/>
      <c r="KIZ250" s="2"/>
      <c r="KJA250" s="2"/>
      <c r="KJB250" s="2"/>
      <c r="KJC250" s="2"/>
      <c r="KJD250" s="2"/>
      <c r="KJE250" s="2"/>
      <c r="KJF250" s="2"/>
      <c r="KJG250" s="2"/>
      <c r="KJH250" s="2"/>
      <c r="KJI250" s="2"/>
      <c r="KJJ250" s="2"/>
      <c r="KJK250" s="2"/>
      <c r="KJL250" s="2"/>
      <c r="KJM250" s="2"/>
      <c r="KJN250" s="2"/>
      <c r="KJO250" s="2"/>
      <c r="KJP250" s="2"/>
      <c r="KJQ250" s="2"/>
      <c r="KJR250" s="2"/>
      <c r="KJS250" s="2"/>
      <c r="KJT250" s="2"/>
      <c r="KJU250" s="2"/>
      <c r="KJV250" s="2"/>
      <c r="KJW250" s="2"/>
      <c r="KJX250" s="2"/>
      <c r="KJY250" s="2"/>
      <c r="KJZ250" s="2"/>
      <c r="KKA250" s="2"/>
      <c r="KKB250" s="2"/>
      <c r="KKC250" s="2"/>
      <c r="KKD250" s="2"/>
      <c r="KKE250" s="2"/>
      <c r="KKF250" s="2"/>
      <c r="KKG250" s="2"/>
      <c r="KKH250" s="2"/>
      <c r="KKI250" s="2"/>
      <c r="KKJ250" s="2"/>
      <c r="KKK250" s="2"/>
      <c r="KKL250" s="2"/>
      <c r="KKM250" s="2"/>
      <c r="KKN250" s="2"/>
      <c r="KKO250" s="2"/>
      <c r="KKP250" s="2"/>
      <c r="KKQ250" s="2"/>
      <c r="KKR250" s="2"/>
      <c r="KKS250" s="2"/>
      <c r="KKT250" s="2"/>
      <c r="KKU250" s="2"/>
      <c r="KKV250" s="2"/>
      <c r="KKW250" s="2"/>
      <c r="KKX250" s="2"/>
      <c r="KKY250" s="2"/>
      <c r="KKZ250" s="2"/>
      <c r="KLA250" s="2"/>
      <c r="KLB250" s="2"/>
      <c r="KLC250" s="2"/>
      <c r="KLD250" s="2"/>
      <c r="KLE250" s="2"/>
      <c r="KLF250" s="2"/>
      <c r="KLG250" s="2"/>
      <c r="KLH250" s="2"/>
      <c r="KLI250" s="2"/>
      <c r="KLJ250" s="2"/>
      <c r="KLK250" s="2"/>
      <c r="KLL250" s="2"/>
      <c r="KLM250" s="2"/>
      <c r="KLN250" s="2"/>
      <c r="KLO250" s="2"/>
      <c r="KLP250" s="2"/>
      <c r="KLQ250" s="2"/>
      <c r="KLR250" s="2"/>
      <c r="KLS250" s="2"/>
      <c r="KLT250" s="2"/>
      <c r="KLU250" s="2"/>
      <c r="KLV250" s="2"/>
      <c r="KLW250" s="2"/>
      <c r="KLX250" s="2"/>
      <c r="KLY250" s="2"/>
      <c r="KLZ250" s="2"/>
      <c r="KMA250" s="2"/>
      <c r="KMB250" s="2"/>
      <c r="KMC250" s="2"/>
      <c r="KMD250" s="2"/>
      <c r="KME250" s="2"/>
      <c r="KMF250" s="2"/>
      <c r="KMG250" s="2"/>
      <c r="KMH250" s="2"/>
      <c r="KMI250" s="2"/>
      <c r="KMJ250" s="2"/>
      <c r="KMK250" s="2"/>
      <c r="KML250" s="2"/>
      <c r="KMM250" s="2"/>
      <c r="KMN250" s="2"/>
      <c r="KMO250" s="2"/>
      <c r="KMP250" s="2"/>
      <c r="KMQ250" s="2"/>
      <c r="KMR250" s="2"/>
      <c r="KMS250" s="2"/>
      <c r="KMT250" s="2"/>
      <c r="KMU250" s="2"/>
      <c r="KMV250" s="2"/>
      <c r="KMW250" s="2"/>
      <c r="KMX250" s="2"/>
      <c r="KMY250" s="2"/>
      <c r="KMZ250" s="2"/>
      <c r="KNA250" s="2"/>
      <c r="KNB250" s="2"/>
      <c r="KNC250" s="2"/>
      <c r="KND250" s="2"/>
      <c r="KNE250" s="2"/>
      <c r="KNF250" s="2"/>
      <c r="KNG250" s="2"/>
      <c r="KNH250" s="2"/>
      <c r="KNI250" s="2"/>
      <c r="KNJ250" s="2"/>
      <c r="KNK250" s="2"/>
      <c r="KNL250" s="2"/>
      <c r="KNM250" s="2"/>
      <c r="KNN250" s="2"/>
      <c r="KNO250" s="2"/>
      <c r="KNP250" s="2"/>
      <c r="KNQ250" s="2"/>
      <c r="KNR250" s="2"/>
      <c r="KNS250" s="2"/>
      <c r="KNT250" s="2"/>
      <c r="KNU250" s="2"/>
      <c r="KNV250" s="2"/>
      <c r="KNW250" s="2"/>
      <c r="KNX250" s="2"/>
      <c r="KNY250" s="2"/>
      <c r="KNZ250" s="2"/>
      <c r="KOA250" s="2"/>
      <c r="KOB250" s="2"/>
      <c r="KOC250" s="2"/>
      <c r="KOD250" s="2"/>
      <c r="KOE250" s="2"/>
      <c r="KOF250" s="2"/>
      <c r="KOG250" s="2"/>
      <c r="KOH250" s="2"/>
      <c r="KOI250" s="2"/>
      <c r="KOJ250" s="2"/>
      <c r="KOK250" s="2"/>
      <c r="KOL250" s="2"/>
      <c r="KOM250" s="2"/>
      <c r="KON250" s="2"/>
      <c r="KOO250" s="2"/>
      <c r="KOP250" s="2"/>
      <c r="KOQ250" s="2"/>
      <c r="KOR250" s="2"/>
      <c r="KOS250" s="2"/>
      <c r="KOT250" s="2"/>
      <c r="KOU250" s="2"/>
      <c r="KOV250" s="2"/>
      <c r="KOW250" s="2"/>
      <c r="KOX250" s="2"/>
      <c r="KOY250" s="2"/>
      <c r="KOZ250" s="2"/>
      <c r="KPA250" s="2"/>
      <c r="KPB250" s="2"/>
      <c r="KPC250" s="2"/>
      <c r="KPD250" s="2"/>
      <c r="KPE250" s="2"/>
      <c r="KPF250" s="2"/>
      <c r="KPG250" s="2"/>
      <c r="KPH250" s="2"/>
      <c r="KPI250" s="2"/>
      <c r="KPJ250" s="2"/>
      <c r="KPK250" s="2"/>
      <c r="KPL250" s="2"/>
      <c r="KPM250" s="2"/>
      <c r="KPN250" s="2"/>
      <c r="KPO250" s="2"/>
      <c r="KPP250" s="2"/>
      <c r="KPQ250" s="2"/>
      <c r="KPR250" s="2"/>
      <c r="KPS250" s="2"/>
      <c r="KPT250" s="2"/>
      <c r="KPU250" s="2"/>
      <c r="KPV250" s="2"/>
      <c r="KPW250" s="2"/>
      <c r="KPX250" s="2"/>
      <c r="KPY250" s="2"/>
      <c r="KPZ250" s="2"/>
      <c r="KQA250" s="2"/>
      <c r="KQB250" s="2"/>
      <c r="KQC250" s="2"/>
      <c r="KQD250" s="2"/>
      <c r="KQE250" s="2"/>
      <c r="KQF250" s="2"/>
      <c r="KQG250" s="2"/>
      <c r="KQH250" s="2"/>
      <c r="KQI250" s="2"/>
      <c r="KQJ250" s="2"/>
      <c r="KQK250" s="2"/>
      <c r="KQL250" s="2"/>
      <c r="KQM250" s="2"/>
      <c r="KQN250" s="2"/>
      <c r="KQO250" s="2"/>
      <c r="KQP250" s="2"/>
      <c r="KQQ250" s="2"/>
      <c r="KQR250" s="2"/>
      <c r="KQS250" s="2"/>
      <c r="KQT250" s="2"/>
      <c r="KQU250" s="2"/>
      <c r="KQV250" s="2"/>
      <c r="KQW250" s="2"/>
      <c r="KQX250" s="2"/>
      <c r="KQY250" s="2"/>
      <c r="KQZ250" s="2"/>
      <c r="KRA250" s="2"/>
      <c r="KRB250" s="2"/>
      <c r="KRC250" s="2"/>
      <c r="KRD250" s="2"/>
      <c r="KRE250" s="2"/>
      <c r="KRF250" s="2"/>
      <c r="KRG250" s="2"/>
      <c r="KRH250" s="2"/>
      <c r="KRI250" s="2"/>
      <c r="KRJ250" s="2"/>
      <c r="KRK250" s="2"/>
      <c r="KRL250" s="2"/>
      <c r="KRM250" s="2"/>
      <c r="KRN250" s="2"/>
      <c r="KRO250" s="2"/>
      <c r="KRP250" s="2"/>
      <c r="KRQ250" s="2"/>
      <c r="KRR250" s="2"/>
      <c r="KRS250" s="2"/>
      <c r="KRT250" s="2"/>
      <c r="KRU250" s="2"/>
      <c r="KRV250" s="2"/>
      <c r="KRW250" s="2"/>
      <c r="KRX250" s="2"/>
      <c r="KRY250" s="2"/>
      <c r="KRZ250" s="2"/>
      <c r="KSA250" s="2"/>
      <c r="KSB250" s="2"/>
      <c r="KSC250" s="2"/>
      <c r="KSD250" s="2"/>
      <c r="KSE250" s="2"/>
      <c r="KSF250" s="2"/>
      <c r="KSG250" s="2"/>
      <c r="KSH250" s="2"/>
      <c r="KSI250" s="2"/>
      <c r="KSJ250" s="2"/>
      <c r="KSK250" s="2"/>
      <c r="KSL250" s="2"/>
      <c r="KSM250" s="2"/>
      <c r="KSN250" s="2"/>
      <c r="KSO250" s="2"/>
      <c r="KSP250" s="2"/>
      <c r="KSQ250" s="2"/>
      <c r="KSR250" s="2"/>
      <c r="KSS250" s="2"/>
      <c r="KST250" s="2"/>
      <c r="KSU250" s="2"/>
      <c r="KSV250" s="2"/>
      <c r="KSW250" s="2"/>
      <c r="KSX250" s="2"/>
      <c r="KSY250" s="2"/>
      <c r="KSZ250" s="2"/>
      <c r="KTA250" s="2"/>
      <c r="KTB250" s="2"/>
      <c r="KTC250" s="2"/>
      <c r="KTD250" s="2"/>
      <c r="KTE250" s="2"/>
      <c r="KTF250" s="2"/>
      <c r="KTG250" s="2"/>
      <c r="KTH250" s="2"/>
      <c r="KTI250" s="2"/>
      <c r="KTJ250" s="2"/>
      <c r="KTK250" s="2"/>
      <c r="KTL250" s="2"/>
      <c r="KTM250" s="2"/>
      <c r="KTN250" s="2"/>
      <c r="KTO250" s="2"/>
      <c r="KTP250" s="2"/>
      <c r="KTQ250" s="2"/>
      <c r="KTR250" s="2"/>
      <c r="KTS250" s="2"/>
      <c r="KTT250" s="2"/>
      <c r="KTU250" s="2"/>
      <c r="KTV250" s="2"/>
      <c r="KTW250" s="2"/>
      <c r="KTX250" s="2"/>
      <c r="KTY250" s="2"/>
      <c r="KTZ250" s="2"/>
      <c r="KUA250" s="2"/>
      <c r="KUB250" s="2"/>
      <c r="KUC250" s="2"/>
      <c r="KUD250" s="2"/>
      <c r="KUE250" s="2"/>
      <c r="KUF250" s="2"/>
      <c r="KUG250" s="2"/>
      <c r="KUH250" s="2"/>
      <c r="KUI250" s="2"/>
      <c r="KUJ250" s="2"/>
      <c r="KUK250" s="2"/>
      <c r="KUL250" s="2"/>
      <c r="KUM250" s="2"/>
      <c r="KUN250" s="2"/>
      <c r="KUO250" s="2"/>
      <c r="KUP250" s="2"/>
      <c r="KUQ250" s="2"/>
      <c r="KUR250" s="2"/>
      <c r="KUS250" s="2"/>
      <c r="KUT250" s="2"/>
      <c r="KUU250" s="2"/>
      <c r="KUV250" s="2"/>
      <c r="KUW250" s="2"/>
      <c r="KUX250" s="2"/>
      <c r="KUY250" s="2"/>
      <c r="KUZ250" s="2"/>
      <c r="KVA250" s="2"/>
      <c r="KVB250" s="2"/>
      <c r="KVC250" s="2"/>
      <c r="KVD250" s="2"/>
      <c r="KVE250" s="2"/>
      <c r="KVF250" s="2"/>
      <c r="KVG250" s="2"/>
      <c r="KVH250" s="2"/>
      <c r="KVI250" s="2"/>
      <c r="KVJ250" s="2"/>
      <c r="KVK250" s="2"/>
      <c r="KVL250" s="2"/>
      <c r="KVM250" s="2"/>
      <c r="KVN250" s="2"/>
      <c r="KVO250" s="2"/>
      <c r="KVP250" s="2"/>
      <c r="KVQ250" s="2"/>
      <c r="KVR250" s="2"/>
      <c r="KVS250" s="2"/>
      <c r="KVT250" s="2"/>
      <c r="KVU250" s="2"/>
      <c r="KVV250" s="2"/>
      <c r="KVW250" s="2"/>
      <c r="KVX250" s="2"/>
      <c r="KVY250" s="2"/>
      <c r="KVZ250" s="2"/>
      <c r="KWA250" s="2"/>
      <c r="KWB250" s="2"/>
      <c r="KWC250" s="2"/>
      <c r="KWD250" s="2"/>
      <c r="KWE250" s="2"/>
      <c r="KWF250" s="2"/>
      <c r="KWG250" s="2"/>
      <c r="KWH250" s="2"/>
      <c r="KWI250" s="2"/>
      <c r="KWJ250" s="2"/>
      <c r="KWK250" s="2"/>
      <c r="KWL250" s="2"/>
      <c r="KWM250" s="2"/>
      <c r="KWN250" s="2"/>
      <c r="KWO250" s="2"/>
      <c r="KWP250" s="2"/>
      <c r="KWQ250" s="2"/>
      <c r="KWR250" s="2"/>
      <c r="KWS250" s="2"/>
      <c r="KWT250" s="2"/>
      <c r="KWU250" s="2"/>
      <c r="KWV250" s="2"/>
      <c r="KWW250" s="2"/>
      <c r="KWX250" s="2"/>
      <c r="KWY250" s="2"/>
      <c r="KWZ250" s="2"/>
      <c r="KXA250" s="2"/>
      <c r="KXB250" s="2"/>
      <c r="KXC250" s="2"/>
      <c r="KXD250" s="2"/>
      <c r="KXE250" s="2"/>
      <c r="KXF250" s="2"/>
      <c r="KXG250" s="2"/>
      <c r="KXH250" s="2"/>
      <c r="KXI250" s="2"/>
      <c r="KXJ250" s="2"/>
      <c r="KXK250" s="2"/>
      <c r="KXL250" s="2"/>
      <c r="KXM250" s="2"/>
      <c r="KXN250" s="2"/>
      <c r="KXO250" s="2"/>
      <c r="KXP250" s="2"/>
      <c r="KXQ250" s="2"/>
      <c r="KXR250" s="2"/>
      <c r="KXS250" s="2"/>
      <c r="KXT250" s="2"/>
      <c r="KXU250" s="2"/>
      <c r="KXV250" s="2"/>
      <c r="KXW250" s="2"/>
      <c r="KXX250" s="2"/>
      <c r="KXY250" s="2"/>
      <c r="KXZ250" s="2"/>
      <c r="KYA250" s="2"/>
      <c r="KYB250" s="2"/>
      <c r="KYC250" s="2"/>
      <c r="KYD250" s="2"/>
      <c r="KYE250" s="2"/>
      <c r="KYF250" s="2"/>
      <c r="KYG250" s="2"/>
      <c r="KYH250" s="2"/>
      <c r="KYI250" s="2"/>
      <c r="KYJ250" s="2"/>
      <c r="KYK250" s="2"/>
      <c r="KYL250" s="2"/>
      <c r="KYM250" s="2"/>
      <c r="KYN250" s="2"/>
      <c r="KYO250" s="2"/>
      <c r="KYP250" s="2"/>
      <c r="KYQ250" s="2"/>
      <c r="KYR250" s="2"/>
      <c r="KYS250" s="2"/>
      <c r="KYT250" s="2"/>
      <c r="KYU250" s="2"/>
      <c r="KYV250" s="2"/>
      <c r="KYW250" s="2"/>
      <c r="KYX250" s="2"/>
      <c r="KYY250" s="2"/>
      <c r="KYZ250" s="2"/>
      <c r="KZA250" s="2"/>
      <c r="KZB250" s="2"/>
      <c r="KZC250" s="2"/>
      <c r="KZD250" s="2"/>
      <c r="KZE250" s="2"/>
      <c r="KZF250" s="2"/>
      <c r="KZG250" s="2"/>
      <c r="KZH250" s="2"/>
      <c r="KZI250" s="2"/>
      <c r="KZJ250" s="2"/>
      <c r="KZK250" s="2"/>
      <c r="KZL250" s="2"/>
      <c r="KZM250" s="2"/>
      <c r="KZN250" s="2"/>
      <c r="KZO250" s="2"/>
      <c r="KZP250" s="2"/>
      <c r="KZQ250" s="2"/>
      <c r="KZR250" s="2"/>
      <c r="KZS250" s="2"/>
      <c r="KZT250" s="2"/>
      <c r="KZU250" s="2"/>
      <c r="KZV250" s="2"/>
      <c r="KZW250" s="2"/>
      <c r="KZX250" s="2"/>
      <c r="KZY250" s="2"/>
      <c r="KZZ250" s="2"/>
      <c r="LAA250" s="2"/>
      <c r="LAB250" s="2"/>
      <c r="LAC250" s="2"/>
      <c r="LAD250" s="2"/>
      <c r="LAE250" s="2"/>
      <c r="LAF250" s="2"/>
      <c r="LAG250" s="2"/>
      <c r="LAH250" s="2"/>
      <c r="LAI250" s="2"/>
      <c r="LAJ250" s="2"/>
      <c r="LAK250" s="2"/>
      <c r="LAL250" s="2"/>
      <c r="LAM250" s="2"/>
      <c r="LAN250" s="2"/>
      <c r="LAO250" s="2"/>
      <c r="LAP250" s="2"/>
      <c r="LAQ250" s="2"/>
      <c r="LAR250" s="2"/>
      <c r="LAS250" s="2"/>
      <c r="LAT250" s="2"/>
      <c r="LAU250" s="2"/>
      <c r="LAV250" s="2"/>
      <c r="LAW250" s="2"/>
      <c r="LAX250" s="2"/>
      <c r="LAY250" s="2"/>
      <c r="LAZ250" s="2"/>
      <c r="LBA250" s="2"/>
      <c r="LBB250" s="2"/>
      <c r="LBC250" s="2"/>
      <c r="LBD250" s="2"/>
      <c r="LBE250" s="2"/>
      <c r="LBF250" s="2"/>
      <c r="LBG250" s="2"/>
      <c r="LBH250" s="2"/>
      <c r="LBI250" s="2"/>
      <c r="LBJ250" s="2"/>
      <c r="LBK250" s="2"/>
      <c r="LBL250" s="2"/>
      <c r="LBM250" s="2"/>
      <c r="LBN250" s="2"/>
      <c r="LBO250" s="2"/>
      <c r="LBP250" s="2"/>
      <c r="LBQ250" s="2"/>
      <c r="LBR250" s="2"/>
      <c r="LBS250" s="2"/>
      <c r="LBT250" s="2"/>
      <c r="LBU250" s="2"/>
      <c r="LBV250" s="2"/>
      <c r="LBW250" s="2"/>
      <c r="LBX250" s="2"/>
      <c r="LBY250" s="2"/>
      <c r="LBZ250" s="2"/>
      <c r="LCA250" s="2"/>
      <c r="LCB250" s="2"/>
      <c r="LCC250" s="2"/>
      <c r="LCD250" s="2"/>
      <c r="LCE250" s="2"/>
      <c r="LCF250" s="2"/>
      <c r="LCG250" s="2"/>
      <c r="LCH250" s="2"/>
      <c r="LCI250" s="2"/>
      <c r="LCJ250" s="2"/>
      <c r="LCK250" s="2"/>
      <c r="LCL250" s="2"/>
      <c r="LCM250" s="2"/>
      <c r="LCN250" s="2"/>
      <c r="LCO250" s="2"/>
      <c r="LCP250" s="2"/>
      <c r="LCQ250" s="2"/>
      <c r="LCR250" s="2"/>
      <c r="LCS250" s="2"/>
      <c r="LCT250" s="2"/>
      <c r="LCU250" s="2"/>
      <c r="LCV250" s="2"/>
      <c r="LCW250" s="2"/>
      <c r="LCX250" s="2"/>
      <c r="LCY250" s="2"/>
      <c r="LCZ250" s="2"/>
      <c r="LDA250" s="2"/>
      <c r="LDB250" s="2"/>
      <c r="LDC250" s="2"/>
      <c r="LDD250" s="2"/>
      <c r="LDE250" s="2"/>
      <c r="LDF250" s="2"/>
      <c r="LDG250" s="2"/>
      <c r="LDH250" s="2"/>
      <c r="LDI250" s="2"/>
      <c r="LDJ250" s="2"/>
      <c r="LDK250" s="2"/>
      <c r="LDL250" s="2"/>
      <c r="LDM250" s="2"/>
      <c r="LDN250" s="2"/>
      <c r="LDO250" s="2"/>
      <c r="LDP250" s="2"/>
      <c r="LDQ250" s="2"/>
      <c r="LDR250" s="2"/>
      <c r="LDS250" s="2"/>
      <c r="LDT250" s="2"/>
      <c r="LDU250" s="2"/>
      <c r="LDV250" s="2"/>
      <c r="LDW250" s="2"/>
      <c r="LDX250" s="2"/>
      <c r="LDY250" s="2"/>
      <c r="LDZ250" s="2"/>
      <c r="LEA250" s="2"/>
      <c r="LEB250" s="2"/>
      <c r="LEC250" s="2"/>
      <c r="LED250" s="2"/>
      <c r="LEE250" s="2"/>
      <c r="LEF250" s="2"/>
      <c r="LEG250" s="2"/>
      <c r="LEH250" s="2"/>
      <c r="LEI250" s="2"/>
      <c r="LEJ250" s="2"/>
      <c r="LEK250" s="2"/>
      <c r="LEL250" s="2"/>
      <c r="LEM250" s="2"/>
      <c r="LEN250" s="2"/>
      <c r="LEO250" s="2"/>
      <c r="LEP250" s="2"/>
      <c r="LEQ250" s="2"/>
      <c r="LER250" s="2"/>
      <c r="LES250" s="2"/>
      <c r="LET250" s="2"/>
      <c r="LEU250" s="2"/>
      <c r="LEV250" s="2"/>
      <c r="LEW250" s="2"/>
      <c r="LEX250" s="2"/>
      <c r="LEY250" s="2"/>
      <c r="LEZ250" s="2"/>
      <c r="LFA250" s="2"/>
      <c r="LFB250" s="2"/>
      <c r="LFC250" s="2"/>
      <c r="LFD250" s="2"/>
      <c r="LFE250" s="2"/>
      <c r="LFF250" s="2"/>
      <c r="LFG250" s="2"/>
      <c r="LFH250" s="2"/>
      <c r="LFI250" s="2"/>
      <c r="LFJ250" s="2"/>
      <c r="LFK250" s="2"/>
      <c r="LFL250" s="2"/>
      <c r="LFM250" s="2"/>
      <c r="LFN250" s="2"/>
      <c r="LFO250" s="2"/>
      <c r="LFP250" s="2"/>
      <c r="LFQ250" s="2"/>
      <c r="LFR250" s="2"/>
      <c r="LFS250" s="2"/>
      <c r="LFT250" s="2"/>
      <c r="LFU250" s="2"/>
      <c r="LFV250" s="2"/>
      <c r="LFW250" s="2"/>
      <c r="LFX250" s="2"/>
      <c r="LFY250" s="2"/>
      <c r="LFZ250" s="2"/>
      <c r="LGA250" s="2"/>
      <c r="LGB250" s="2"/>
      <c r="LGC250" s="2"/>
      <c r="LGD250" s="2"/>
      <c r="LGE250" s="2"/>
      <c r="LGF250" s="2"/>
      <c r="LGG250" s="2"/>
      <c r="LGH250" s="2"/>
      <c r="LGI250" s="2"/>
      <c r="LGJ250" s="2"/>
      <c r="LGK250" s="2"/>
      <c r="LGL250" s="2"/>
      <c r="LGM250" s="2"/>
      <c r="LGN250" s="2"/>
      <c r="LGO250" s="2"/>
      <c r="LGP250" s="2"/>
      <c r="LGQ250" s="2"/>
      <c r="LGR250" s="2"/>
      <c r="LGS250" s="2"/>
      <c r="LGT250" s="2"/>
      <c r="LGU250" s="2"/>
      <c r="LGV250" s="2"/>
      <c r="LGW250" s="2"/>
      <c r="LGX250" s="2"/>
      <c r="LGY250" s="2"/>
      <c r="LGZ250" s="2"/>
      <c r="LHA250" s="2"/>
      <c r="LHB250" s="2"/>
      <c r="LHC250" s="2"/>
      <c r="LHD250" s="2"/>
      <c r="LHE250" s="2"/>
      <c r="LHF250" s="2"/>
      <c r="LHG250" s="2"/>
      <c r="LHH250" s="2"/>
      <c r="LHI250" s="2"/>
      <c r="LHJ250" s="2"/>
      <c r="LHK250" s="2"/>
      <c r="LHL250" s="2"/>
      <c r="LHM250" s="2"/>
      <c r="LHN250" s="2"/>
      <c r="LHO250" s="2"/>
      <c r="LHP250" s="2"/>
      <c r="LHQ250" s="2"/>
      <c r="LHR250" s="2"/>
      <c r="LHS250" s="2"/>
      <c r="LHT250" s="2"/>
      <c r="LHU250" s="2"/>
      <c r="LHV250" s="2"/>
      <c r="LHW250" s="2"/>
      <c r="LHX250" s="2"/>
      <c r="LHY250" s="2"/>
      <c r="LHZ250" s="2"/>
      <c r="LIA250" s="2"/>
      <c r="LIB250" s="2"/>
      <c r="LIC250" s="2"/>
      <c r="LID250" s="2"/>
      <c r="LIE250" s="2"/>
      <c r="LIF250" s="2"/>
      <c r="LIG250" s="2"/>
      <c r="LIH250" s="2"/>
      <c r="LII250" s="2"/>
      <c r="LIJ250" s="2"/>
      <c r="LIK250" s="2"/>
      <c r="LIL250" s="2"/>
      <c r="LIM250" s="2"/>
      <c r="LIN250" s="2"/>
      <c r="LIO250" s="2"/>
      <c r="LIP250" s="2"/>
      <c r="LIQ250" s="2"/>
      <c r="LIR250" s="2"/>
      <c r="LIS250" s="2"/>
      <c r="LIT250" s="2"/>
      <c r="LIU250" s="2"/>
      <c r="LIV250" s="2"/>
      <c r="LIW250" s="2"/>
      <c r="LIX250" s="2"/>
      <c r="LIY250" s="2"/>
      <c r="LIZ250" s="2"/>
      <c r="LJA250" s="2"/>
      <c r="LJB250" s="2"/>
      <c r="LJC250" s="2"/>
      <c r="LJD250" s="2"/>
      <c r="LJE250" s="2"/>
      <c r="LJF250" s="2"/>
      <c r="LJG250" s="2"/>
      <c r="LJH250" s="2"/>
      <c r="LJI250" s="2"/>
      <c r="LJJ250" s="2"/>
      <c r="LJK250" s="2"/>
      <c r="LJL250" s="2"/>
      <c r="LJM250" s="2"/>
      <c r="LJN250" s="2"/>
      <c r="LJO250" s="2"/>
      <c r="LJP250" s="2"/>
      <c r="LJQ250" s="2"/>
      <c r="LJR250" s="2"/>
      <c r="LJS250" s="2"/>
      <c r="LJT250" s="2"/>
      <c r="LJU250" s="2"/>
      <c r="LJV250" s="2"/>
      <c r="LJW250" s="2"/>
      <c r="LJX250" s="2"/>
      <c r="LJY250" s="2"/>
      <c r="LJZ250" s="2"/>
      <c r="LKA250" s="2"/>
      <c r="LKB250" s="2"/>
      <c r="LKC250" s="2"/>
      <c r="LKD250" s="2"/>
      <c r="LKE250" s="2"/>
      <c r="LKF250" s="2"/>
      <c r="LKG250" s="2"/>
      <c r="LKH250" s="2"/>
      <c r="LKI250" s="2"/>
      <c r="LKJ250" s="2"/>
      <c r="LKK250" s="2"/>
      <c r="LKL250" s="2"/>
      <c r="LKM250" s="2"/>
      <c r="LKN250" s="2"/>
      <c r="LKO250" s="2"/>
      <c r="LKP250" s="2"/>
      <c r="LKQ250" s="2"/>
      <c r="LKR250" s="2"/>
      <c r="LKS250" s="2"/>
      <c r="LKT250" s="2"/>
      <c r="LKU250" s="2"/>
      <c r="LKV250" s="2"/>
      <c r="LKW250" s="2"/>
      <c r="LKX250" s="2"/>
      <c r="LKY250" s="2"/>
      <c r="LKZ250" s="2"/>
      <c r="LLA250" s="2"/>
      <c r="LLB250" s="2"/>
      <c r="LLC250" s="2"/>
      <c r="LLD250" s="2"/>
      <c r="LLE250" s="2"/>
      <c r="LLF250" s="2"/>
      <c r="LLG250" s="2"/>
      <c r="LLH250" s="2"/>
      <c r="LLI250" s="2"/>
      <c r="LLJ250" s="2"/>
      <c r="LLK250" s="2"/>
      <c r="LLL250" s="2"/>
      <c r="LLM250" s="2"/>
      <c r="LLN250" s="2"/>
      <c r="LLO250" s="2"/>
      <c r="LLP250" s="2"/>
      <c r="LLQ250" s="2"/>
      <c r="LLR250" s="2"/>
      <c r="LLS250" s="2"/>
      <c r="LLT250" s="2"/>
      <c r="LLU250" s="2"/>
      <c r="LLV250" s="2"/>
      <c r="LLW250" s="2"/>
      <c r="LLX250" s="2"/>
      <c r="LLY250" s="2"/>
      <c r="LLZ250" s="2"/>
      <c r="LMA250" s="2"/>
      <c r="LMB250" s="2"/>
      <c r="LMC250" s="2"/>
      <c r="LMD250" s="2"/>
      <c r="LME250" s="2"/>
      <c r="LMF250" s="2"/>
      <c r="LMG250" s="2"/>
      <c r="LMH250" s="2"/>
      <c r="LMI250" s="2"/>
      <c r="LMJ250" s="2"/>
      <c r="LMK250" s="2"/>
      <c r="LML250" s="2"/>
      <c r="LMM250" s="2"/>
      <c r="LMN250" s="2"/>
      <c r="LMO250" s="2"/>
      <c r="LMP250" s="2"/>
      <c r="LMQ250" s="2"/>
      <c r="LMR250" s="2"/>
      <c r="LMS250" s="2"/>
      <c r="LMT250" s="2"/>
      <c r="LMU250" s="2"/>
      <c r="LMV250" s="2"/>
      <c r="LMW250" s="2"/>
      <c r="LMX250" s="2"/>
      <c r="LMY250" s="2"/>
      <c r="LMZ250" s="2"/>
      <c r="LNA250" s="2"/>
      <c r="LNB250" s="2"/>
      <c r="LNC250" s="2"/>
      <c r="LND250" s="2"/>
      <c r="LNE250" s="2"/>
      <c r="LNF250" s="2"/>
      <c r="LNG250" s="2"/>
      <c r="LNH250" s="2"/>
      <c r="LNI250" s="2"/>
      <c r="LNJ250" s="2"/>
      <c r="LNK250" s="2"/>
      <c r="LNL250" s="2"/>
      <c r="LNM250" s="2"/>
      <c r="LNN250" s="2"/>
      <c r="LNO250" s="2"/>
      <c r="LNP250" s="2"/>
      <c r="LNQ250" s="2"/>
      <c r="LNR250" s="2"/>
      <c r="LNS250" s="2"/>
      <c r="LNT250" s="2"/>
      <c r="LNU250" s="2"/>
      <c r="LNV250" s="2"/>
      <c r="LNW250" s="2"/>
      <c r="LNX250" s="2"/>
      <c r="LNY250" s="2"/>
      <c r="LNZ250" s="2"/>
      <c r="LOA250" s="2"/>
      <c r="LOB250" s="2"/>
      <c r="LOC250" s="2"/>
      <c r="LOD250" s="2"/>
      <c r="LOE250" s="2"/>
      <c r="LOF250" s="2"/>
      <c r="LOG250" s="2"/>
      <c r="LOH250" s="2"/>
      <c r="LOI250" s="2"/>
      <c r="LOJ250" s="2"/>
      <c r="LOK250" s="2"/>
      <c r="LOL250" s="2"/>
      <c r="LOM250" s="2"/>
      <c r="LON250" s="2"/>
      <c r="LOO250" s="2"/>
      <c r="LOP250" s="2"/>
      <c r="LOQ250" s="2"/>
      <c r="LOR250" s="2"/>
      <c r="LOS250" s="2"/>
      <c r="LOT250" s="2"/>
      <c r="LOU250" s="2"/>
      <c r="LOV250" s="2"/>
      <c r="LOW250" s="2"/>
      <c r="LOX250" s="2"/>
      <c r="LOY250" s="2"/>
      <c r="LOZ250" s="2"/>
      <c r="LPA250" s="2"/>
      <c r="LPB250" s="2"/>
      <c r="LPC250" s="2"/>
      <c r="LPD250" s="2"/>
      <c r="LPE250" s="2"/>
      <c r="LPF250" s="2"/>
      <c r="LPG250" s="2"/>
      <c r="LPH250" s="2"/>
      <c r="LPI250" s="2"/>
      <c r="LPJ250" s="2"/>
      <c r="LPK250" s="2"/>
      <c r="LPL250" s="2"/>
      <c r="LPM250" s="2"/>
      <c r="LPN250" s="2"/>
      <c r="LPO250" s="2"/>
      <c r="LPP250" s="2"/>
      <c r="LPQ250" s="2"/>
      <c r="LPR250" s="2"/>
      <c r="LPS250" s="2"/>
      <c r="LPT250" s="2"/>
      <c r="LPU250" s="2"/>
      <c r="LPV250" s="2"/>
      <c r="LPW250" s="2"/>
      <c r="LPX250" s="2"/>
      <c r="LPY250" s="2"/>
      <c r="LPZ250" s="2"/>
      <c r="LQA250" s="2"/>
      <c r="LQB250" s="2"/>
      <c r="LQC250" s="2"/>
      <c r="LQD250" s="2"/>
      <c r="LQE250" s="2"/>
      <c r="LQF250" s="2"/>
      <c r="LQG250" s="2"/>
      <c r="LQH250" s="2"/>
      <c r="LQI250" s="2"/>
      <c r="LQJ250" s="2"/>
      <c r="LQK250" s="2"/>
      <c r="LQL250" s="2"/>
      <c r="LQM250" s="2"/>
      <c r="LQN250" s="2"/>
      <c r="LQO250" s="2"/>
      <c r="LQP250" s="2"/>
      <c r="LQQ250" s="2"/>
      <c r="LQR250" s="2"/>
      <c r="LQS250" s="2"/>
      <c r="LQT250" s="2"/>
      <c r="LQU250" s="2"/>
      <c r="LQV250" s="2"/>
      <c r="LQW250" s="2"/>
      <c r="LQX250" s="2"/>
      <c r="LQY250" s="2"/>
      <c r="LQZ250" s="2"/>
      <c r="LRA250" s="2"/>
      <c r="LRB250" s="2"/>
      <c r="LRC250" s="2"/>
      <c r="LRD250" s="2"/>
      <c r="LRE250" s="2"/>
      <c r="LRF250" s="2"/>
      <c r="LRG250" s="2"/>
      <c r="LRH250" s="2"/>
      <c r="LRI250" s="2"/>
      <c r="LRJ250" s="2"/>
      <c r="LRK250" s="2"/>
      <c r="LRL250" s="2"/>
      <c r="LRM250" s="2"/>
      <c r="LRN250" s="2"/>
      <c r="LRO250" s="2"/>
      <c r="LRP250" s="2"/>
      <c r="LRQ250" s="2"/>
      <c r="LRR250" s="2"/>
      <c r="LRS250" s="2"/>
      <c r="LRT250" s="2"/>
      <c r="LRU250" s="2"/>
      <c r="LRV250" s="2"/>
      <c r="LRW250" s="2"/>
      <c r="LRX250" s="2"/>
      <c r="LRY250" s="2"/>
      <c r="LRZ250" s="2"/>
      <c r="LSA250" s="2"/>
      <c r="LSB250" s="2"/>
      <c r="LSC250" s="2"/>
      <c r="LSD250" s="2"/>
      <c r="LSE250" s="2"/>
      <c r="LSF250" s="2"/>
      <c r="LSG250" s="2"/>
      <c r="LSH250" s="2"/>
      <c r="LSI250" s="2"/>
      <c r="LSJ250" s="2"/>
      <c r="LSK250" s="2"/>
      <c r="LSL250" s="2"/>
      <c r="LSM250" s="2"/>
      <c r="LSN250" s="2"/>
      <c r="LSO250" s="2"/>
      <c r="LSP250" s="2"/>
      <c r="LSQ250" s="2"/>
      <c r="LSR250" s="2"/>
      <c r="LSS250" s="2"/>
      <c r="LST250" s="2"/>
      <c r="LSU250" s="2"/>
      <c r="LSV250" s="2"/>
      <c r="LSW250" s="2"/>
      <c r="LSX250" s="2"/>
      <c r="LSY250" s="2"/>
      <c r="LSZ250" s="2"/>
      <c r="LTA250" s="2"/>
      <c r="LTB250" s="2"/>
      <c r="LTC250" s="2"/>
      <c r="LTD250" s="2"/>
      <c r="LTE250" s="2"/>
      <c r="LTF250" s="2"/>
      <c r="LTG250" s="2"/>
      <c r="LTH250" s="2"/>
      <c r="LTI250" s="2"/>
      <c r="LTJ250" s="2"/>
      <c r="LTK250" s="2"/>
      <c r="LTL250" s="2"/>
      <c r="LTM250" s="2"/>
      <c r="LTN250" s="2"/>
      <c r="LTO250" s="2"/>
      <c r="LTP250" s="2"/>
      <c r="LTQ250" s="2"/>
      <c r="LTR250" s="2"/>
      <c r="LTS250" s="2"/>
      <c r="LTT250" s="2"/>
      <c r="LTU250" s="2"/>
      <c r="LTV250" s="2"/>
      <c r="LTW250" s="2"/>
      <c r="LTX250" s="2"/>
      <c r="LTY250" s="2"/>
      <c r="LTZ250" s="2"/>
      <c r="LUA250" s="2"/>
      <c r="LUB250" s="2"/>
      <c r="LUC250" s="2"/>
      <c r="LUD250" s="2"/>
      <c r="LUE250" s="2"/>
      <c r="LUF250" s="2"/>
      <c r="LUG250" s="2"/>
      <c r="LUH250" s="2"/>
      <c r="LUI250" s="2"/>
      <c r="LUJ250" s="2"/>
      <c r="LUK250" s="2"/>
      <c r="LUL250" s="2"/>
      <c r="LUM250" s="2"/>
      <c r="LUN250" s="2"/>
      <c r="LUO250" s="2"/>
      <c r="LUP250" s="2"/>
      <c r="LUQ250" s="2"/>
      <c r="LUR250" s="2"/>
      <c r="LUS250" s="2"/>
      <c r="LUT250" s="2"/>
      <c r="LUU250" s="2"/>
      <c r="LUV250" s="2"/>
      <c r="LUW250" s="2"/>
      <c r="LUX250" s="2"/>
      <c r="LUY250" s="2"/>
      <c r="LUZ250" s="2"/>
      <c r="LVA250" s="2"/>
      <c r="LVB250" s="2"/>
      <c r="LVC250" s="2"/>
      <c r="LVD250" s="2"/>
      <c r="LVE250" s="2"/>
      <c r="LVF250" s="2"/>
      <c r="LVG250" s="2"/>
      <c r="LVH250" s="2"/>
      <c r="LVI250" s="2"/>
      <c r="LVJ250" s="2"/>
      <c r="LVK250" s="2"/>
      <c r="LVL250" s="2"/>
      <c r="LVM250" s="2"/>
      <c r="LVN250" s="2"/>
      <c r="LVO250" s="2"/>
      <c r="LVP250" s="2"/>
      <c r="LVQ250" s="2"/>
      <c r="LVR250" s="2"/>
      <c r="LVS250" s="2"/>
      <c r="LVT250" s="2"/>
      <c r="LVU250" s="2"/>
      <c r="LVV250" s="2"/>
      <c r="LVW250" s="2"/>
      <c r="LVX250" s="2"/>
      <c r="LVY250" s="2"/>
      <c r="LVZ250" s="2"/>
      <c r="LWA250" s="2"/>
      <c r="LWB250" s="2"/>
      <c r="LWC250" s="2"/>
      <c r="LWD250" s="2"/>
      <c r="LWE250" s="2"/>
      <c r="LWF250" s="2"/>
      <c r="LWG250" s="2"/>
      <c r="LWH250" s="2"/>
      <c r="LWI250" s="2"/>
      <c r="LWJ250" s="2"/>
      <c r="LWK250" s="2"/>
      <c r="LWL250" s="2"/>
      <c r="LWM250" s="2"/>
      <c r="LWN250" s="2"/>
      <c r="LWO250" s="2"/>
      <c r="LWP250" s="2"/>
      <c r="LWQ250" s="2"/>
      <c r="LWR250" s="2"/>
      <c r="LWS250" s="2"/>
      <c r="LWT250" s="2"/>
      <c r="LWU250" s="2"/>
      <c r="LWV250" s="2"/>
      <c r="LWW250" s="2"/>
      <c r="LWX250" s="2"/>
      <c r="LWY250" s="2"/>
      <c r="LWZ250" s="2"/>
      <c r="LXA250" s="2"/>
      <c r="LXB250" s="2"/>
      <c r="LXC250" s="2"/>
      <c r="LXD250" s="2"/>
      <c r="LXE250" s="2"/>
      <c r="LXF250" s="2"/>
      <c r="LXG250" s="2"/>
      <c r="LXH250" s="2"/>
      <c r="LXI250" s="2"/>
      <c r="LXJ250" s="2"/>
      <c r="LXK250" s="2"/>
      <c r="LXL250" s="2"/>
      <c r="LXM250" s="2"/>
      <c r="LXN250" s="2"/>
      <c r="LXO250" s="2"/>
      <c r="LXP250" s="2"/>
      <c r="LXQ250" s="2"/>
      <c r="LXR250" s="2"/>
      <c r="LXS250" s="2"/>
      <c r="LXT250" s="2"/>
      <c r="LXU250" s="2"/>
      <c r="LXV250" s="2"/>
      <c r="LXW250" s="2"/>
      <c r="LXX250" s="2"/>
      <c r="LXY250" s="2"/>
      <c r="LXZ250" s="2"/>
      <c r="LYA250" s="2"/>
      <c r="LYB250" s="2"/>
      <c r="LYC250" s="2"/>
      <c r="LYD250" s="2"/>
      <c r="LYE250" s="2"/>
      <c r="LYF250" s="2"/>
      <c r="LYG250" s="2"/>
      <c r="LYH250" s="2"/>
      <c r="LYI250" s="2"/>
      <c r="LYJ250" s="2"/>
      <c r="LYK250" s="2"/>
      <c r="LYL250" s="2"/>
      <c r="LYM250" s="2"/>
      <c r="LYN250" s="2"/>
      <c r="LYO250" s="2"/>
      <c r="LYP250" s="2"/>
      <c r="LYQ250" s="2"/>
      <c r="LYR250" s="2"/>
      <c r="LYS250" s="2"/>
      <c r="LYT250" s="2"/>
      <c r="LYU250" s="2"/>
      <c r="LYV250" s="2"/>
      <c r="LYW250" s="2"/>
      <c r="LYX250" s="2"/>
      <c r="LYY250" s="2"/>
      <c r="LYZ250" s="2"/>
      <c r="LZA250" s="2"/>
      <c r="LZB250" s="2"/>
      <c r="LZC250" s="2"/>
      <c r="LZD250" s="2"/>
      <c r="LZE250" s="2"/>
      <c r="LZF250" s="2"/>
      <c r="LZG250" s="2"/>
      <c r="LZH250" s="2"/>
      <c r="LZI250" s="2"/>
      <c r="LZJ250" s="2"/>
      <c r="LZK250" s="2"/>
      <c r="LZL250" s="2"/>
      <c r="LZM250" s="2"/>
      <c r="LZN250" s="2"/>
      <c r="LZO250" s="2"/>
      <c r="LZP250" s="2"/>
      <c r="LZQ250" s="2"/>
      <c r="LZR250" s="2"/>
      <c r="LZS250" s="2"/>
      <c r="LZT250" s="2"/>
      <c r="LZU250" s="2"/>
      <c r="LZV250" s="2"/>
      <c r="LZW250" s="2"/>
      <c r="LZX250" s="2"/>
      <c r="LZY250" s="2"/>
      <c r="LZZ250" s="2"/>
      <c r="MAA250" s="2"/>
      <c r="MAB250" s="2"/>
      <c r="MAC250" s="2"/>
      <c r="MAD250" s="2"/>
      <c r="MAE250" s="2"/>
      <c r="MAF250" s="2"/>
      <c r="MAG250" s="2"/>
      <c r="MAH250" s="2"/>
      <c r="MAI250" s="2"/>
      <c r="MAJ250" s="2"/>
      <c r="MAK250" s="2"/>
      <c r="MAL250" s="2"/>
      <c r="MAM250" s="2"/>
      <c r="MAN250" s="2"/>
      <c r="MAO250" s="2"/>
      <c r="MAP250" s="2"/>
      <c r="MAQ250" s="2"/>
      <c r="MAR250" s="2"/>
      <c r="MAS250" s="2"/>
      <c r="MAT250" s="2"/>
      <c r="MAU250" s="2"/>
      <c r="MAV250" s="2"/>
      <c r="MAW250" s="2"/>
      <c r="MAX250" s="2"/>
      <c r="MAY250" s="2"/>
      <c r="MAZ250" s="2"/>
      <c r="MBA250" s="2"/>
      <c r="MBB250" s="2"/>
      <c r="MBC250" s="2"/>
      <c r="MBD250" s="2"/>
      <c r="MBE250" s="2"/>
      <c r="MBF250" s="2"/>
      <c r="MBG250" s="2"/>
      <c r="MBH250" s="2"/>
      <c r="MBI250" s="2"/>
      <c r="MBJ250" s="2"/>
      <c r="MBK250" s="2"/>
      <c r="MBL250" s="2"/>
      <c r="MBM250" s="2"/>
      <c r="MBN250" s="2"/>
      <c r="MBO250" s="2"/>
      <c r="MBP250" s="2"/>
      <c r="MBQ250" s="2"/>
      <c r="MBR250" s="2"/>
      <c r="MBS250" s="2"/>
      <c r="MBT250" s="2"/>
      <c r="MBU250" s="2"/>
      <c r="MBV250" s="2"/>
      <c r="MBW250" s="2"/>
      <c r="MBX250" s="2"/>
      <c r="MBY250" s="2"/>
      <c r="MBZ250" s="2"/>
      <c r="MCA250" s="2"/>
      <c r="MCB250" s="2"/>
      <c r="MCC250" s="2"/>
      <c r="MCD250" s="2"/>
      <c r="MCE250" s="2"/>
      <c r="MCF250" s="2"/>
      <c r="MCG250" s="2"/>
      <c r="MCH250" s="2"/>
      <c r="MCI250" s="2"/>
      <c r="MCJ250" s="2"/>
      <c r="MCK250" s="2"/>
      <c r="MCL250" s="2"/>
      <c r="MCM250" s="2"/>
      <c r="MCN250" s="2"/>
      <c r="MCO250" s="2"/>
      <c r="MCP250" s="2"/>
      <c r="MCQ250" s="2"/>
      <c r="MCR250" s="2"/>
      <c r="MCS250" s="2"/>
      <c r="MCT250" s="2"/>
      <c r="MCU250" s="2"/>
      <c r="MCV250" s="2"/>
      <c r="MCW250" s="2"/>
      <c r="MCX250" s="2"/>
      <c r="MCY250" s="2"/>
      <c r="MCZ250" s="2"/>
      <c r="MDA250" s="2"/>
      <c r="MDB250" s="2"/>
      <c r="MDC250" s="2"/>
      <c r="MDD250" s="2"/>
      <c r="MDE250" s="2"/>
      <c r="MDF250" s="2"/>
      <c r="MDG250" s="2"/>
      <c r="MDH250" s="2"/>
      <c r="MDI250" s="2"/>
      <c r="MDJ250" s="2"/>
      <c r="MDK250" s="2"/>
      <c r="MDL250" s="2"/>
      <c r="MDM250" s="2"/>
      <c r="MDN250" s="2"/>
      <c r="MDO250" s="2"/>
      <c r="MDP250" s="2"/>
      <c r="MDQ250" s="2"/>
      <c r="MDR250" s="2"/>
      <c r="MDS250" s="2"/>
      <c r="MDT250" s="2"/>
      <c r="MDU250" s="2"/>
      <c r="MDV250" s="2"/>
      <c r="MDW250" s="2"/>
      <c r="MDX250" s="2"/>
      <c r="MDY250" s="2"/>
      <c r="MDZ250" s="2"/>
      <c r="MEA250" s="2"/>
      <c r="MEB250" s="2"/>
      <c r="MEC250" s="2"/>
      <c r="MED250" s="2"/>
      <c r="MEE250" s="2"/>
      <c r="MEF250" s="2"/>
      <c r="MEG250" s="2"/>
      <c r="MEH250" s="2"/>
      <c r="MEI250" s="2"/>
      <c r="MEJ250" s="2"/>
      <c r="MEK250" s="2"/>
      <c r="MEL250" s="2"/>
      <c r="MEM250" s="2"/>
      <c r="MEN250" s="2"/>
      <c r="MEO250" s="2"/>
      <c r="MEP250" s="2"/>
      <c r="MEQ250" s="2"/>
      <c r="MER250" s="2"/>
      <c r="MES250" s="2"/>
      <c r="MET250" s="2"/>
      <c r="MEU250" s="2"/>
      <c r="MEV250" s="2"/>
      <c r="MEW250" s="2"/>
      <c r="MEX250" s="2"/>
      <c r="MEY250" s="2"/>
      <c r="MEZ250" s="2"/>
      <c r="MFA250" s="2"/>
      <c r="MFB250" s="2"/>
      <c r="MFC250" s="2"/>
      <c r="MFD250" s="2"/>
      <c r="MFE250" s="2"/>
      <c r="MFF250" s="2"/>
      <c r="MFG250" s="2"/>
      <c r="MFH250" s="2"/>
      <c r="MFI250" s="2"/>
      <c r="MFJ250" s="2"/>
      <c r="MFK250" s="2"/>
      <c r="MFL250" s="2"/>
      <c r="MFM250" s="2"/>
      <c r="MFN250" s="2"/>
      <c r="MFO250" s="2"/>
      <c r="MFP250" s="2"/>
      <c r="MFQ250" s="2"/>
      <c r="MFR250" s="2"/>
      <c r="MFS250" s="2"/>
      <c r="MFT250" s="2"/>
      <c r="MFU250" s="2"/>
      <c r="MFV250" s="2"/>
      <c r="MFW250" s="2"/>
      <c r="MFX250" s="2"/>
      <c r="MFY250" s="2"/>
      <c r="MFZ250" s="2"/>
      <c r="MGA250" s="2"/>
      <c r="MGB250" s="2"/>
      <c r="MGC250" s="2"/>
      <c r="MGD250" s="2"/>
      <c r="MGE250" s="2"/>
      <c r="MGF250" s="2"/>
      <c r="MGG250" s="2"/>
      <c r="MGH250" s="2"/>
      <c r="MGI250" s="2"/>
      <c r="MGJ250" s="2"/>
      <c r="MGK250" s="2"/>
      <c r="MGL250" s="2"/>
      <c r="MGM250" s="2"/>
      <c r="MGN250" s="2"/>
      <c r="MGO250" s="2"/>
      <c r="MGP250" s="2"/>
      <c r="MGQ250" s="2"/>
      <c r="MGR250" s="2"/>
      <c r="MGS250" s="2"/>
      <c r="MGT250" s="2"/>
      <c r="MGU250" s="2"/>
      <c r="MGV250" s="2"/>
      <c r="MGW250" s="2"/>
      <c r="MGX250" s="2"/>
      <c r="MGY250" s="2"/>
      <c r="MGZ250" s="2"/>
      <c r="MHA250" s="2"/>
      <c r="MHB250" s="2"/>
      <c r="MHC250" s="2"/>
      <c r="MHD250" s="2"/>
      <c r="MHE250" s="2"/>
      <c r="MHF250" s="2"/>
      <c r="MHG250" s="2"/>
      <c r="MHH250" s="2"/>
      <c r="MHI250" s="2"/>
      <c r="MHJ250" s="2"/>
      <c r="MHK250" s="2"/>
      <c r="MHL250" s="2"/>
      <c r="MHM250" s="2"/>
      <c r="MHN250" s="2"/>
      <c r="MHO250" s="2"/>
      <c r="MHP250" s="2"/>
      <c r="MHQ250" s="2"/>
      <c r="MHR250" s="2"/>
      <c r="MHS250" s="2"/>
      <c r="MHT250" s="2"/>
      <c r="MHU250" s="2"/>
      <c r="MHV250" s="2"/>
      <c r="MHW250" s="2"/>
      <c r="MHX250" s="2"/>
      <c r="MHY250" s="2"/>
      <c r="MHZ250" s="2"/>
      <c r="MIA250" s="2"/>
      <c r="MIB250" s="2"/>
      <c r="MIC250" s="2"/>
      <c r="MID250" s="2"/>
      <c r="MIE250" s="2"/>
      <c r="MIF250" s="2"/>
      <c r="MIG250" s="2"/>
      <c r="MIH250" s="2"/>
      <c r="MII250" s="2"/>
      <c r="MIJ250" s="2"/>
      <c r="MIK250" s="2"/>
      <c r="MIL250" s="2"/>
      <c r="MIM250" s="2"/>
      <c r="MIN250" s="2"/>
      <c r="MIO250" s="2"/>
      <c r="MIP250" s="2"/>
      <c r="MIQ250" s="2"/>
      <c r="MIR250" s="2"/>
      <c r="MIS250" s="2"/>
      <c r="MIT250" s="2"/>
      <c r="MIU250" s="2"/>
      <c r="MIV250" s="2"/>
      <c r="MIW250" s="2"/>
      <c r="MIX250" s="2"/>
      <c r="MIY250" s="2"/>
      <c r="MIZ250" s="2"/>
      <c r="MJA250" s="2"/>
      <c r="MJB250" s="2"/>
      <c r="MJC250" s="2"/>
      <c r="MJD250" s="2"/>
      <c r="MJE250" s="2"/>
      <c r="MJF250" s="2"/>
      <c r="MJG250" s="2"/>
      <c r="MJH250" s="2"/>
      <c r="MJI250" s="2"/>
      <c r="MJJ250" s="2"/>
      <c r="MJK250" s="2"/>
      <c r="MJL250" s="2"/>
      <c r="MJM250" s="2"/>
      <c r="MJN250" s="2"/>
      <c r="MJO250" s="2"/>
      <c r="MJP250" s="2"/>
      <c r="MJQ250" s="2"/>
      <c r="MJR250" s="2"/>
      <c r="MJS250" s="2"/>
      <c r="MJT250" s="2"/>
      <c r="MJU250" s="2"/>
      <c r="MJV250" s="2"/>
      <c r="MJW250" s="2"/>
      <c r="MJX250" s="2"/>
      <c r="MJY250" s="2"/>
      <c r="MJZ250" s="2"/>
      <c r="MKA250" s="2"/>
      <c r="MKB250" s="2"/>
      <c r="MKC250" s="2"/>
      <c r="MKD250" s="2"/>
      <c r="MKE250" s="2"/>
      <c r="MKF250" s="2"/>
      <c r="MKG250" s="2"/>
      <c r="MKH250" s="2"/>
      <c r="MKI250" s="2"/>
      <c r="MKJ250" s="2"/>
      <c r="MKK250" s="2"/>
      <c r="MKL250" s="2"/>
      <c r="MKM250" s="2"/>
      <c r="MKN250" s="2"/>
      <c r="MKO250" s="2"/>
      <c r="MKP250" s="2"/>
      <c r="MKQ250" s="2"/>
      <c r="MKR250" s="2"/>
      <c r="MKS250" s="2"/>
      <c r="MKT250" s="2"/>
      <c r="MKU250" s="2"/>
      <c r="MKV250" s="2"/>
      <c r="MKW250" s="2"/>
      <c r="MKX250" s="2"/>
      <c r="MKY250" s="2"/>
      <c r="MKZ250" s="2"/>
      <c r="MLA250" s="2"/>
      <c r="MLB250" s="2"/>
      <c r="MLC250" s="2"/>
      <c r="MLD250" s="2"/>
      <c r="MLE250" s="2"/>
      <c r="MLF250" s="2"/>
      <c r="MLG250" s="2"/>
      <c r="MLH250" s="2"/>
      <c r="MLI250" s="2"/>
      <c r="MLJ250" s="2"/>
      <c r="MLK250" s="2"/>
      <c r="MLL250" s="2"/>
      <c r="MLM250" s="2"/>
      <c r="MLN250" s="2"/>
      <c r="MLO250" s="2"/>
      <c r="MLP250" s="2"/>
      <c r="MLQ250" s="2"/>
      <c r="MLR250" s="2"/>
      <c r="MLS250" s="2"/>
      <c r="MLT250" s="2"/>
      <c r="MLU250" s="2"/>
      <c r="MLV250" s="2"/>
      <c r="MLW250" s="2"/>
      <c r="MLX250" s="2"/>
      <c r="MLY250" s="2"/>
      <c r="MLZ250" s="2"/>
      <c r="MMA250" s="2"/>
      <c r="MMB250" s="2"/>
      <c r="MMC250" s="2"/>
      <c r="MMD250" s="2"/>
      <c r="MME250" s="2"/>
      <c r="MMF250" s="2"/>
      <c r="MMG250" s="2"/>
      <c r="MMH250" s="2"/>
      <c r="MMI250" s="2"/>
      <c r="MMJ250" s="2"/>
      <c r="MMK250" s="2"/>
      <c r="MML250" s="2"/>
      <c r="MMM250" s="2"/>
      <c r="MMN250" s="2"/>
      <c r="MMO250" s="2"/>
      <c r="MMP250" s="2"/>
      <c r="MMQ250" s="2"/>
      <c r="MMR250" s="2"/>
      <c r="MMS250" s="2"/>
      <c r="MMT250" s="2"/>
      <c r="MMU250" s="2"/>
      <c r="MMV250" s="2"/>
      <c r="MMW250" s="2"/>
      <c r="MMX250" s="2"/>
      <c r="MMY250" s="2"/>
      <c r="MMZ250" s="2"/>
      <c r="MNA250" s="2"/>
      <c r="MNB250" s="2"/>
      <c r="MNC250" s="2"/>
      <c r="MND250" s="2"/>
      <c r="MNE250" s="2"/>
      <c r="MNF250" s="2"/>
      <c r="MNG250" s="2"/>
      <c r="MNH250" s="2"/>
      <c r="MNI250" s="2"/>
      <c r="MNJ250" s="2"/>
      <c r="MNK250" s="2"/>
      <c r="MNL250" s="2"/>
      <c r="MNM250" s="2"/>
      <c r="MNN250" s="2"/>
      <c r="MNO250" s="2"/>
      <c r="MNP250" s="2"/>
      <c r="MNQ250" s="2"/>
      <c r="MNR250" s="2"/>
      <c r="MNS250" s="2"/>
      <c r="MNT250" s="2"/>
      <c r="MNU250" s="2"/>
      <c r="MNV250" s="2"/>
      <c r="MNW250" s="2"/>
      <c r="MNX250" s="2"/>
      <c r="MNY250" s="2"/>
      <c r="MNZ250" s="2"/>
      <c r="MOA250" s="2"/>
      <c r="MOB250" s="2"/>
      <c r="MOC250" s="2"/>
      <c r="MOD250" s="2"/>
      <c r="MOE250" s="2"/>
      <c r="MOF250" s="2"/>
      <c r="MOG250" s="2"/>
      <c r="MOH250" s="2"/>
      <c r="MOI250" s="2"/>
      <c r="MOJ250" s="2"/>
      <c r="MOK250" s="2"/>
      <c r="MOL250" s="2"/>
      <c r="MOM250" s="2"/>
      <c r="MON250" s="2"/>
      <c r="MOO250" s="2"/>
      <c r="MOP250" s="2"/>
      <c r="MOQ250" s="2"/>
      <c r="MOR250" s="2"/>
      <c r="MOS250" s="2"/>
      <c r="MOT250" s="2"/>
      <c r="MOU250" s="2"/>
      <c r="MOV250" s="2"/>
      <c r="MOW250" s="2"/>
      <c r="MOX250" s="2"/>
      <c r="MOY250" s="2"/>
      <c r="MOZ250" s="2"/>
      <c r="MPA250" s="2"/>
      <c r="MPB250" s="2"/>
      <c r="MPC250" s="2"/>
      <c r="MPD250" s="2"/>
      <c r="MPE250" s="2"/>
      <c r="MPF250" s="2"/>
      <c r="MPG250" s="2"/>
      <c r="MPH250" s="2"/>
      <c r="MPI250" s="2"/>
      <c r="MPJ250" s="2"/>
      <c r="MPK250" s="2"/>
      <c r="MPL250" s="2"/>
      <c r="MPM250" s="2"/>
      <c r="MPN250" s="2"/>
      <c r="MPO250" s="2"/>
      <c r="MPP250" s="2"/>
      <c r="MPQ250" s="2"/>
      <c r="MPR250" s="2"/>
      <c r="MPS250" s="2"/>
      <c r="MPT250" s="2"/>
      <c r="MPU250" s="2"/>
      <c r="MPV250" s="2"/>
      <c r="MPW250" s="2"/>
      <c r="MPX250" s="2"/>
      <c r="MPY250" s="2"/>
      <c r="MPZ250" s="2"/>
      <c r="MQA250" s="2"/>
      <c r="MQB250" s="2"/>
      <c r="MQC250" s="2"/>
      <c r="MQD250" s="2"/>
      <c r="MQE250" s="2"/>
      <c r="MQF250" s="2"/>
      <c r="MQG250" s="2"/>
      <c r="MQH250" s="2"/>
      <c r="MQI250" s="2"/>
      <c r="MQJ250" s="2"/>
      <c r="MQK250" s="2"/>
      <c r="MQL250" s="2"/>
      <c r="MQM250" s="2"/>
      <c r="MQN250" s="2"/>
      <c r="MQO250" s="2"/>
      <c r="MQP250" s="2"/>
      <c r="MQQ250" s="2"/>
      <c r="MQR250" s="2"/>
      <c r="MQS250" s="2"/>
      <c r="MQT250" s="2"/>
      <c r="MQU250" s="2"/>
      <c r="MQV250" s="2"/>
      <c r="MQW250" s="2"/>
      <c r="MQX250" s="2"/>
      <c r="MQY250" s="2"/>
      <c r="MQZ250" s="2"/>
      <c r="MRA250" s="2"/>
      <c r="MRB250" s="2"/>
      <c r="MRC250" s="2"/>
      <c r="MRD250" s="2"/>
      <c r="MRE250" s="2"/>
      <c r="MRF250" s="2"/>
      <c r="MRG250" s="2"/>
      <c r="MRH250" s="2"/>
      <c r="MRI250" s="2"/>
      <c r="MRJ250" s="2"/>
      <c r="MRK250" s="2"/>
      <c r="MRL250" s="2"/>
      <c r="MRM250" s="2"/>
      <c r="MRN250" s="2"/>
      <c r="MRO250" s="2"/>
      <c r="MRP250" s="2"/>
      <c r="MRQ250" s="2"/>
      <c r="MRR250" s="2"/>
      <c r="MRS250" s="2"/>
      <c r="MRT250" s="2"/>
      <c r="MRU250" s="2"/>
      <c r="MRV250" s="2"/>
      <c r="MRW250" s="2"/>
      <c r="MRX250" s="2"/>
      <c r="MRY250" s="2"/>
      <c r="MRZ250" s="2"/>
      <c r="MSA250" s="2"/>
      <c r="MSB250" s="2"/>
      <c r="MSC250" s="2"/>
      <c r="MSD250" s="2"/>
      <c r="MSE250" s="2"/>
      <c r="MSF250" s="2"/>
      <c r="MSG250" s="2"/>
      <c r="MSH250" s="2"/>
      <c r="MSI250" s="2"/>
      <c r="MSJ250" s="2"/>
      <c r="MSK250" s="2"/>
      <c r="MSL250" s="2"/>
      <c r="MSM250" s="2"/>
      <c r="MSN250" s="2"/>
      <c r="MSO250" s="2"/>
      <c r="MSP250" s="2"/>
      <c r="MSQ250" s="2"/>
      <c r="MSR250" s="2"/>
      <c r="MSS250" s="2"/>
      <c r="MST250" s="2"/>
      <c r="MSU250" s="2"/>
      <c r="MSV250" s="2"/>
      <c r="MSW250" s="2"/>
      <c r="MSX250" s="2"/>
      <c r="MSY250" s="2"/>
      <c r="MSZ250" s="2"/>
      <c r="MTA250" s="2"/>
      <c r="MTB250" s="2"/>
      <c r="MTC250" s="2"/>
      <c r="MTD250" s="2"/>
      <c r="MTE250" s="2"/>
      <c r="MTF250" s="2"/>
      <c r="MTG250" s="2"/>
      <c r="MTH250" s="2"/>
      <c r="MTI250" s="2"/>
      <c r="MTJ250" s="2"/>
      <c r="MTK250" s="2"/>
      <c r="MTL250" s="2"/>
      <c r="MTM250" s="2"/>
      <c r="MTN250" s="2"/>
      <c r="MTO250" s="2"/>
      <c r="MTP250" s="2"/>
      <c r="MTQ250" s="2"/>
      <c r="MTR250" s="2"/>
      <c r="MTS250" s="2"/>
      <c r="MTT250" s="2"/>
      <c r="MTU250" s="2"/>
      <c r="MTV250" s="2"/>
      <c r="MTW250" s="2"/>
      <c r="MTX250" s="2"/>
      <c r="MTY250" s="2"/>
      <c r="MTZ250" s="2"/>
      <c r="MUA250" s="2"/>
      <c r="MUB250" s="2"/>
      <c r="MUC250" s="2"/>
      <c r="MUD250" s="2"/>
      <c r="MUE250" s="2"/>
      <c r="MUF250" s="2"/>
      <c r="MUG250" s="2"/>
      <c r="MUH250" s="2"/>
      <c r="MUI250" s="2"/>
      <c r="MUJ250" s="2"/>
      <c r="MUK250" s="2"/>
      <c r="MUL250" s="2"/>
      <c r="MUM250" s="2"/>
      <c r="MUN250" s="2"/>
      <c r="MUO250" s="2"/>
      <c r="MUP250" s="2"/>
      <c r="MUQ250" s="2"/>
      <c r="MUR250" s="2"/>
      <c r="MUS250" s="2"/>
      <c r="MUT250" s="2"/>
      <c r="MUU250" s="2"/>
      <c r="MUV250" s="2"/>
      <c r="MUW250" s="2"/>
      <c r="MUX250" s="2"/>
      <c r="MUY250" s="2"/>
      <c r="MUZ250" s="2"/>
      <c r="MVA250" s="2"/>
      <c r="MVB250" s="2"/>
      <c r="MVC250" s="2"/>
      <c r="MVD250" s="2"/>
      <c r="MVE250" s="2"/>
      <c r="MVF250" s="2"/>
      <c r="MVG250" s="2"/>
      <c r="MVH250" s="2"/>
      <c r="MVI250" s="2"/>
      <c r="MVJ250" s="2"/>
      <c r="MVK250" s="2"/>
      <c r="MVL250" s="2"/>
      <c r="MVM250" s="2"/>
      <c r="MVN250" s="2"/>
      <c r="MVO250" s="2"/>
      <c r="MVP250" s="2"/>
      <c r="MVQ250" s="2"/>
      <c r="MVR250" s="2"/>
      <c r="MVS250" s="2"/>
      <c r="MVT250" s="2"/>
      <c r="MVU250" s="2"/>
      <c r="MVV250" s="2"/>
      <c r="MVW250" s="2"/>
      <c r="MVX250" s="2"/>
      <c r="MVY250" s="2"/>
      <c r="MVZ250" s="2"/>
      <c r="MWA250" s="2"/>
      <c r="MWB250" s="2"/>
      <c r="MWC250" s="2"/>
      <c r="MWD250" s="2"/>
      <c r="MWE250" s="2"/>
      <c r="MWF250" s="2"/>
      <c r="MWG250" s="2"/>
      <c r="MWH250" s="2"/>
      <c r="MWI250" s="2"/>
      <c r="MWJ250" s="2"/>
      <c r="MWK250" s="2"/>
      <c r="MWL250" s="2"/>
      <c r="MWM250" s="2"/>
      <c r="MWN250" s="2"/>
      <c r="MWO250" s="2"/>
      <c r="MWP250" s="2"/>
      <c r="MWQ250" s="2"/>
      <c r="MWR250" s="2"/>
      <c r="MWS250" s="2"/>
      <c r="MWT250" s="2"/>
      <c r="MWU250" s="2"/>
      <c r="MWV250" s="2"/>
      <c r="MWW250" s="2"/>
      <c r="MWX250" s="2"/>
      <c r="MWY250" s="2"/>
      <c r="MWZ250" s="2"/>
      <c r="MXA250" s="2"/>
      <c r="MXB250" s="2"/>
      <c r="MXC250" s="2"/>
      <c r="MXD250" s="2"/>
      <c r="MXE250" s="2"/>
      <c r="MXF250" s="2"/>
      <c r="MXG250" s="2"/>
      <c r="MXH250" s="2"/>
      <c r="MXI250" s="2"/>
      <c r="MXJ250" s="2"/>
      <c r="MXK250" s="2"/>
      <c r="MXL250" s="2"/>
      <c r="MXM250" s="2"/>
      <c r="MXN250" s="2"/>
      <c r="MXO250" s="2"/>
      <c r="MXP250" s="2"/>
      <c r="MXQ250" s="2"/>
      <c r="MXR250" s="2"/>
      <c r="MXS250" s="2"/>
      <c r="MXT250" s="2"/>
      <c r="MXU250" s="2"/>
      <c r="MXV250" s="2"/>
      <c r="MXW250" s="2"/>
      <c r="MXX250" s="2"/>
      <c r="MXY250" s="2"/>
      <c r="MXZ250" s="2"/>
      <c r="MYA250" s="2"/>
      <c r="MYB250" s="2"/>
      <c r="MYC250" s="2"/>
      <c r="MYD250" s="2"/>
      <c r="MYE250" s="2"/>
      <c r="MYF250" s="2"/>
      <c r="MYG250" s="2"/>
      <c r="MYH250" s="2"/>
      <c r="MYI250" s="2"/>
      <c r="MYJ250" s="2"/>
      <c r="MYK250" s="2"/>
      <c r="MYL250" s="2"/>
      <c r="MYM250" s="2"/>
      <c r="MYN250" s="2"/>
      <c r="MYO250" s="2"/>
      <c r="MYP250" s="2"/>
      <c r="MYQ250" s="2"/>
      <c r="MYR250" s="2"/>
      <c r="MYS250" s="2"/>
      <c r="MYT250" s="2"/>
      <c r="MYU250" s="2"/>
      <c r="MYV250" s="2"/>
      <c r="MYW250" s="2"/>
      <c r="MYX250" s="2"/>
      <c r="MYY250" s="2"/>
      <c r="MYZ250" s="2"/>
      <c r="MZA250" s="2"/>
      <c r="MZB250" s="2"/>
      <c r="MZC250" s="2"/>
      <c r="MZD250" s="2"/>
      <c r="MZE250" s="2"/>
      <c r="MZF250" s="2"/>
      <c r="MZG250" s="2"/>
      <c r="MZH250" s="2"/>
      <c r="MZI250" s="2"/>
      <c r="MZJ250" s="2"/>
      <c r="MZK250" s="2"/>
      <c r="MZL250" s="2"/>
      <c r="MZM250" s="2"/>
      <c r="MZN250" s="2"/>
      <c r="MZO250" s="2"/>
      <c r="MZP250" s="2"/>
      <c r="MZQ250" s="2"/>
      <c r="MZR250" s="2"/>
      <c r="MZS250" s="2"/>
      <c r="MZT250" s="2"/>
      <c r="MZU250" s="2"/>
      <c r="MZV250" s="2"/>
      <c r="MZW250" s="2"/>
      <c r="MZX250" s="2"/>
      <c r="MZY250" s="2"/>
      <c r="MZZ250" s="2"/>
      <c r="NAA250" s="2"/>
      <c r="NAB250" s="2"/>
      <c r="NAC250" s="2"/>
      <c r="NAD250" s="2"/>
      <c r="NAE250" s="2"/>
      <c r="NAF250" s="2"/>
      <c r="NAG250" s="2"/>
      <c r="NAH250" s="2"/>
      <c r="NAI250" s="2"/>
      <c r="NAJ250" s="2"/>
      <c r="NAK250" s="2"/>
      <c r="NAL250" s="2"/>
      <c r="NAM250" s="2"/>
      <c r="NAN250" s="2"/>
      <c r="NAO250" s="2"/>
      <c r="NAP250" s="2"/>
      <c r="NAQ250" s="2"/>
      <c r="NAR250" s="2"/>
      <c r="NAS250" s="2"/>
      <c r="NAT250" s="2"/>
      <c r="NAU250" s="2"/>
      <c r="NAV250" s="2"/>
      <c r="NAW250" s="2"/>
      <c r="NAX250" s="2"/>
      <c r="NAY250" s="2"/>
      <c r="NAZ250" s="2"/>
      <c r="NBA250" s="2"/>
      <c r="NBB250" s="2"/>
      <c r="NBC250" s="2"/>
      <c r="NBD250" s="2"/>
      <c r="NBE250" s="2"/>
      <c r="NBF250" s="2"/>
      <c r="NBG250" s="2"/>
      <c r="NBH250" s="2"/>
      <c r="NBI250" s="2"/>
      <c r="NBJ250" s="2"/>
      <c r="NBK250" s="2"/>
      <c r="NBL250" s="2"/>
      <c r="NBM250" s="2"/>
      <c r="NBN250" s="2"/>
      <c r="NBO250" s="2"/>
      <c r="NBP250" s="2"/>
      <c r="NBQ250" s="2"/>
      <c r="NBR250" s="2"/>
      <c r="NBS250" s="2"/>
      <c r="NBT250" s="2"/>
      <c r="NBU250" s="2"/>
      <c r="NBV250" s="2"/>
      <c r="NBW250" s="2"/>
      <c r="NBX250" s="2"/>
      <c r="NBY250" s="2"/>
      <c r="NBZ250" s="2"/>
      <c r="NCA250" s="2"/>
      <c r="NCB250" s="2"/>
      <c r="NCC250" s="2"/>
      <c r="NCD250" s="2"/>
      <c r="NCE250" s="2"/>
      <c r="NCF250" s="2"/>
      <c r="NCG250" s="2"/>
      <c r="NCH250" s="2"/>
      <c r="NCI250" s="2"/>
      <c r="NCJ250" s="2"/>
      <c r="NCK250" s="2"/>
      <c r="NCL250" s="2"/>
      <c r="NCM250" s="2"/>
      <c r="NCN250" s="2"/>
      <c r="NCO250" s="2"/>
      <c r="NCP250" s="2"/>
      <c r="NCQ250" s="2"/>
      <c r="NCR250" s="2"/>
      <c r="NCS250" s="2"/>
      <c r="NCT250" s="2"/>
      <c r="NCU250" s="2"/>
      <c r="NCV250" s="2"/>
      <c r="NCW250" s="2"/>
      <c r="NCX250" s="2"/>
      <c r="NCY250" s="2"/>
      <c r="NCZ250" s="2"/>
      <c r="NDA250" s="2"/>
      <c r="NDB250" s="2"/>
      <c r="NDC250" s="2"/>
      <c r="NDD250" s="2"/>
      <c r="NDE250" s="2"/>
      <c r="NDF250" s="2"/>
      <c r="NDG250" s="2"/>
      <c r="NDH250" s="2"/>
      <c r="NDI250" s="2"/>
      <c r="NDJ250" s="2"/>
      <c r="NDK250" s="2"/>
      <c r="NDL250" s="2"/>
      <c r="NDM250" s="2"/>
      <c r="NDN250" s="2"/>
      <c r="NDO250" s="2"/>
      <c r="NDP250" s="2"/>
      <c r="NDQ250" s="2"/>
      <c r="NDR250" s="2"/>
      <c r="NDS250" s="2"/>
      <c r="NDT250" s="2"/>
      <c r="NDU250" s="2"/>
      <c r="NDV250" s="2"/>
      <c r="NDW250" s="2"/>
      <c r="NDX250" s="2"/>
      <c r="NDY250" s="2"/>
      <c r="NDZ250" s="2"/>
      <c r="NEA250" s="2"/>
      <c r="NEB250" s="2"/>
      <c r="NEC250" s="2"/>
      <c r="NED250" s="2"/>
      <c r="NEE250" s="2"/>
      <c r="NEF250" s="2"/>
      <c r="NEG250" s="2"/>
      <c r="NEH250" s="2"/>
      <c r="NEI250" s="2"/>
      <c r="NEJ250" s="2"/>
      <c r="NEK250" s="2"/>
      <c r="NEL250" s="2"/>
      <c r="NEM250" s="2"/>
      <c r="NEN250" s="2"/>
      <c r="NEO250" s="2"/>
      <c r="NEP250" s="2"/>
      <c r="NEQ250" s="2"/>
      <c r="NER250" s="2"/>
      <c r="NES250" s="2"/>
      <c r="NET250" s="2"/>
      <c r="NEU250" s="2"/>
      <c r="NEV250" s="2"/>
      <c r="NEW250" s="2"/>
      <c r="NEX250" s="2"/>
      <c r="NEY250" s="2"/>
      <c r="NEZ250" s="2"/>
      <c r="NFA250" s="2"/>
      <c r="NFB250" s="2"/>
      <c r="NFC250" s="2"/>
      <c r="NFD250" s="2"/>
      <c r="NFE250" s="2"/>
      <c r="NFF250" s="2"/>
      <c r="NFG250" s="2"/>
      <c r="NFH250" s="2"/>
      <c r="NFI250" s="2"/>
      <c r="NFJ250" s="2"/>
      <c r="NFK250" s="2"/>
      <c r="NFL250" s="2"/>
      <c r="NFM250" s="2"/>
      <c r="NFN250" s="2"/>
      <c r="NFO250" s="2"/>
      <c r="NFP250" s="2"/>
      <c r="NFQ250" s="2"/>
      <c r="NFR250" s="2"/>
      <c r="NFS250" s="2"/>
      <c r="NFT250" s="2"/>
      <c r="NFU250" s="2"/>
      <c r="NFV250" s="2"/>
      <c r="NFW250" s="2"/>
      <c r="NFX250" s="2"/>
      <c r="NFY250" s="2"/>
      <c r="NFZ250" s="2"/>
      <c r="NGA250" s="2"/>
      <c r="NGB250" s="2"/>
      <c r="NGC250" s="2"/>
      <c r="NGD250" s="2"/>
      <c r="NGE250" s="2"/>
      <c r="NGF250" s="2"/>
      <c r="NGG250" s="2"/>
      <c r="NGH250" s="2"/>
      <c r="NGI250" s="2"/>
      <c r="NGJ250" s="2"/>
      <c r="NGK250" s="2"/>
      <c r="NGL250" s="2"/>
      <c r="NGM250" s="2"/>
      <c r="NGN250" s="2"/>
      <c r="NGO250" s="2"/>
      <c r="NGP250" s="2"/>
      <c r="NGQ250" s="2"/>
      <c r="NGR250" s="2"/>
      <c r="NGS250" s="2"/>
      <c r="NGT250" s="2"/>
      <c r="NGU250" s="2"/>
      <c r="NGV250" s="2"/>
      <c r="NGW250" s="2"/>
      <c r="NGX250" s="2"/>
      <c r="NGY250" s="2"/>
      <c r="NGZ250" s="2"/>
      <c r="NHA250" s="2"/>
      <c r="NHB250" s="2"/>
      <c r="NHC250" s="2"/>
      <c r="NHD250" s="2"/>
      <c r="NHE250" s="2"/>
      <c r="NHF250" s="2"/>
      <c r="NHG250" s="2"/>
      <c r="NHH250" s="2"/>
      <c r="NHI250" s="2"/>
      <c r="NHJ250" s="2"/>
      <c r="NHK250" s="2"/>
      <c r="NHL250" s="2"/>
      <c r="NHM250" s="2"/>
      <c r="NHN250" s="2"/>
      <c r="NHO250" s="2"/>
      <c r="NHP250" s="2"/>
      <c r="NHQ250" s="2"/>
      <c r="NHR250" s="2"/>
      <c r="NHS250" s="2"/>
      <c r="NHT250" s="2"/>
      <c r="NHU250" s="2"/>
      <c r="NHV250" s="2"/>
      <c r="NHW250" s="2"/>
      <c r="NHX250" s="2"/>
      <c r="NHY250" s="2"/>
      <c r="NHZ250" s="2"/>
      <c r="NIA250" s="2"/>
      <c r="NIB250" s="2"/>
      <c r="NIC250" s="2"/>
      <c r="NID250" s="2"/>
      <c r="NIE250" s="2"/>
      <c r="NIF250" s="2"/>
      <c r="NIG250" s="2"/>
      <c r="NIH250" s="2"/>
      <c r="NII250" s="2"/>
      <c r="NIJ250" s="2"/>
      <c r="NIK250" s="2"/>
      <c r="NIL250" s="2"/>
      <c r="NIM250" s="2"/>
      <c r="NIN250" s="2"/>
      <c r="NIO250" s="2"/>
      <c r="NIP250" s="2"/>
      <c r="NIQ250" s="2"/>
      <c r="NIR250" s="2"/>
      <c r="NIS250" s="2"/>
      <c r="NIT250" s="2"/>
      <c r="NIU250" s="2"/>
      <c r="NIV250" s="2"/>
      <c r="NIW250" s="2"/>
      <c r="NIX250" s="2"/>
      <c r="NIY250" s="2"/>
      <c r="NIZ250" s="2"/>
      <c r="NJA250" s="2"/>
      <c r="NJB250" s="2"/>
      <c r="NJC250" s="2"/>
      <c r="NJD250" s="2"/>
      <c r="NJE250" s="2"/>
      <c r="NJF250" s="2"/>
      <c r="NJG250" s="2"/>
      <c r="NJH250" s="2"/>
      <c r="NJI250" s="2"/>
      <c r="NJJ250" s="2"/>
      <c r="NJK250" s="2"/>
      <c r="NJL250" s="2"/>
      <c r="NJM250" s="2"/>
      <c r="NJN250" s="2"/>
      <c r="NJO250" s="2"/>
      <c r="NJP250" s="2"/>
      <c r="NJQ250" s="2"/>
      <c r="NJR250" s="2"/>
      <c r="NJS250" s="2"/>
      <c r="NJT250" s="2"/>
      <c r="NJU250" s="2"/>
      <c r="NJV250" s="2"/>
      <c r="NJW250" s="2"/>
      <c r="NJX250" s="2"/>
      <c r="NJY250" s="2"/>
      <c r="NJZ250" s="2"/>
      <c r="NKA250" s="2"/>
      <c r="NKB250" s="2"/>
      <c r="NKC250" s="2"/>
      <c r="NKD250" s="2"/>
      <c r="NKE250" s="2"/>
      <c r="NKF250" s="2"/>
      <c r="NKG250" s="2"/>
      <c r="NKH250" s="2"/>
      <c r="NKI250" s="2"/>
      <c r="NKJ250" s="2"/>
      <c r="NKK250" s="2"/>
      <c r="NKL250" s="2"/>
      <c r="NKM250" s="2"/>
      <c r="NKN250" s="2"/>
      <c r="NKO250" s="2"/>
      <c r="NKP250" s="2"/>
      <c r="NKQ250" s="2"/>
      <c r="NKR250" s="2"/>
      <c r="NKS250" s="2"/>
      <c r="NKT250" s="2"/>
      <c r="NKU250" s="2"/>
      <c r="NKV250" s="2"/>
      <c r="NKW250" s="2"/>
      <c r="NKX250" s="2"/>
      <c r="NKY250" s="2"/>
      <c r="NKZ250" s="2"/>
      <c r="NLA250" s="2"/>
      <c r="NLB250" s="2"/>
      <c r="NLC250" s="2"/>
      <c r="NLD250" s="2"/>
      <c r="NLE250" s="2"/>
      <c r="NLF250" s="2"/>
      <c r="NLG250" s="2"/>
      <c r="NLH250" s="2"/>
      <c r="NLI250" s="2"/>
      <c r="NLJ250" s="2"/>
      <c r="NLK250" s="2"/>
      <c r="NLL250" s="2"/>
      <c r="NLM250" s="2"/>
      <c r="NLN250" s="2"/>
      <c r="NLO250" s="2"/>
      <c r="NLP250" s="2"/>
      <c r="NLQ250" s="2"/>
      <c r="NLR250" s="2"/>
      <c r="NLS250" s="2"/>
      <c r="NLT250" s="2"/>
      <c r="NLU250" s="2"/>
      <c r="NLV250" s="2"/>
      <c r="NLW250" s="2"/>
      <c r="NLX250" s="2"/>
      <c r="NLY250" s="2"/>
      <c r="NLZ250" s="2"/>
      <c r="NMA250" s="2"/>
      <c r="NMB250" s="2"/>
      <c r="NMC250" s="2"/>
      <c r="NMD250" s="2"/>
      <c r="NME250" s="2"/>
      <c r="NMF250" s="2"/>
      <c r="NMG250" s="2"/>
      <c r="NMH250" s="2"/>
      <c r="NMI250" s="2"/>
      <c r="NMJ250" s="2"/>
      <c r="NMK250" s="2"/>
      <c r="NML250" s="2"/>
      <c r="NMM250" s="2"/>
      <c r="NMN250" s="2"/>
      <c r="NMO250" s="2"/>
      <c r="NMP250" s="2"/>
      <c r="NMQ250" s="2"/>
      <c r="NMR250" s="2"/>
      <c r="NMS250" s="2"/>
      <c r="NMT250" s="2"/>
      <c r="NMU250" s="2"/>
      <c r="NMV250" s="2"/>
      <c r="NMW250" s="2"/>
      <c r="NMX250" s="2"/>
      <c r="NMY250" s="2"/>
      <c r="NMZ250" s="2"/>
      <c r="NNA250" s="2"/>
      <c r="NNB250" s="2"/>
      <c r="NNC250" s="2"/>
      <c r="NND250" s="2"/>
      <c r="NNE250" s="2"/>
      <c r="NNF250" s="2"/>
      <c r="NNG250" s="2"/>
      <c r="NNH250" s="2"/>
      <c r="NNI250" s="2"/>
      <c r="NNJ250" s="2"/>
      <c r="NNK250" s="2"/>
      <c r="NNL250" s="2"/>
      <c r="NNM250" s="2"/>
      <c r="NNN250" s="2"/>
      <c r="NNO250" s="2"/>
      <c r="NNP250" s="2"/>
      <c r="NNQ250" s="2"/>
      <c r="NNR250" s="2"/>
      <c r="NNS250" s="2"/>
      <c r="NNT250" s="2"/>
      <c r="NNU250" s="2"/>
      <c r="NNV250" s="2"/>
      <c r="NNW250" s="2"/>
      <c r="NNX250" s="2"/>
      <c r="NNY250" s="2"/>
      <c r="NNZ250" s="2"/>
      <c r="NOA250" s="2"/>
      <c r="NOB250" s="2"/>
      <c r="NOC250" s="2"/>
      <c r="NOD250" s="2"/>
      <c r="NOE250" s="2"/>
      <c r="NOF250" s="2"/>
      <c r="NOG250" s="2"/>
      <c r="NOH250" s="2"/>
      <c r="NOI250" s="2"/>
      <c r="NOJ250" s="2"/>
      <c r="NOK250" s="2"/>
      <c r="NOL250" s="2"/>
      <c r="NOM250" s="2"/>
      <c r="NON250" s="2"/>
      <c r="NOO250" s="2"/>
      <c r="NOP250" s="2"/>
      <c r="NOQ250" s="2"/>
      <c r="NOR250" s="2"/>
      <c r="NOS250" s="2"/>
      <c r="NOT250" s="2"/>
      <c r="NOU250" s="2"/>
      <c r="NOV250" s="2"/>
      <c r="NOW250" s="2"/>
      <c r="NOX250" s="2"/>
      <c r="NOY250" s="2"/>
      <c r="NOZ250" s="2"/>
      <c r="NPA250" s="2"/>
      <c r="NPB250" s="2"/>
      <c r="NPC250" s="2"/>
      <c r="NPD250" s="2"/>
      <c r="NPE250" s="2"/>
      <c r="NPF250" s="2"/>
      <c r="NPG250" s="2"/>
      <c r="NPH250" s="2"/>
      <c r="NPI250" s="2"/>
      <c r="NPJ250" s="2"/>
      <c r="NPK250" s="2"/>
      <c r="NPL250" s="2"/>
      <c r="NPM250" s="2"/>
      <c r="NPN250" s="2"/>
      <c r="NPO250" s="2"/>
      <c r="NPP250" s="2"/>
      <c r="NPQ250" s="2"/>
      <c r="NPR250" s="2"/>
      <c r="NPS250" s="2"/>
      <c r="NPT250" s="2"/>
      <c r="NPU250" s="2"/>
      <c r="NPV250" s="2"/>
      <c r="NPW250" s="2"/>
      <c r="NPX250" s="2"/>
      <c r="NPY250" s="2"/>
      <c r="NPZ250" s="2"/>
      <c r="NQA250" s="2"/>
      <c r="NQB250" s="2"/>
      <c r="NQC250" s="2"/>
      <c r="NQD250" s="2"/>
      <c r="NQE250" s="2"/>
      <c r="NQF250" s="2"/>
      <c r="NQG250" s="2"/>
      <c r="NQH250" s="2"/>
      <c r="NQI250" s="2"/>
      <c r="NQJ250" s="2"/>
      <c r="NQK250" s="2"/>
      <c r="NQL250" s="2"/>
      <c r="NQM250" s="2"/>
      <c r="NQN250" s="2"/>
      <c r="NQO250" s="2"/>
      <c r="NQP250" s="2"/>
      <c r="NQQ250" s="2"/>
      <c r="NQR250" s="2"/>
      <c r="NQS250" s="2"/>
      <c r="NQT250" s="2"/>
      <c r="NQU250" s="2"/>
      <c r="NQV250" s="2"/>
      <c r="NQW250" s="2"/>
      <c r="NQX250" s="2"/>
      <c r="NQY250" s="2"/>
      <c r="NQZ250" s="2"/>
      <c r="NRA250" s="2"/>
      <c r="NRB250" s="2"/>
      <c r="NRC250" s="2"/>
      <c r="NRD250" s="2"/>
      <c r="NRE250" s="2"/>
      <c r="NRF250" s="2"/>
      <c r="NRG250" s="2"/>
      <c r="NRH250" s="2"/>
      <c r="NRI250" s="2"/>
      <c r="NRJ250" s="2"/>
      <c r="NRK250" s="2"/>
      <c r="NRL250" s="2"/>
      <c r="NRM250" s="2"/>
      <c r="NRN250" s="2"/>
      <c r="NRO250" s="2"/>
      <c r="NRP250" s="2"/>
      <c r="NRQ250" s="2"/>
      <c r="NRR250" s="2"/>
      <c r="NRS250" s="2"/>
      <c r="NRT250" s="2"/>
      <c r="NRU250" s="2"/>
      <c r="NRV250" s="2"/>
      <c r="NRW250" s="2"/>
      <c r="NRX250" s="2"/>
      <c r="NRY250" s="2"/>
      <c r="NRZ250" s="2"/>
      <c r="NSA250" s="2"/>
      <c r="NSB250" s="2"/>
      <c r="NSC250" s="2"/>
      <c r="NSD250" s="2"/>
      <c r="NSE250" s="2"/>
      <c r="NSF250" s="2"/>
      <c r="NSG250" s="2"/>
      <c r="NSH250" s="2"/>
      <c r="NSI250" s="2"/>
      <c r="NSJ250" s="2"/>
      <c r="NSK250" s="2"/>
      <c r="NSL250" s="2"/>
      <c r="NSM250" s="2"/>
      <c r="NSN250" s="2"/>
      <c r="NSO250" s="2"/>
      <c r="NSP250" s="2"/>
      <c r="NSQ250" s="2"/>
      <c r="NSR250" s="2"/>
      <c r="NSS250" s="2"/>
      <c r="NST250" s="2"/>
      <c r="NSU250" s="2"/>
      <c r="NSV250" s="2"/>
      <c r="NSW250" s="2"/>
      <c r="NSX250" s="2"/>
      <c r="NSY250" s="2"/>
      <c r="NSZ250" s="2"/>
      <c r="NTA250" s="2"/>
      <c r="NTB250" s="2"/>
      <c r="NTC250" s="2"/>
      <c r="NTD250" s="2"/>
      <c r="NTE250" s="2"/>
      <c r="NTF250" s="2"/>
      <c r="NTG250" s="2"/>
      <c r="NTH250" s="2"/>
      <c r="NTI250" s="2"/>
      <c r="NTJ250" s="2"/>
      <c r="NTK250" s="2"/>
      <c r="NTL250" s="2"/>
      <c r="NTM250" s="2"/>
      <c r="NTN250" s="2"/>
      <c r="NTO250" s="2"/>
      <c r="NTP250" s="2"/>
      <c r="NTQ250" s="2"/>
      <c r="NTR250" s="2"/>
      <c r="NTS250" s="2"/>
      <c r="NTT250" s="2"/>
      <c r="NTU250" s="2"/>
      <c r="NTV250" s="2"/>
      <c r="NTW250" s="2"/>
      <c r="NTX250" s="2"/>
      <c r="NTY250" s="2"/>
      <c r="NTZ250" s="2"/>
      <c r="NUA250" s="2"/>
      <c r="NUB250" s="2"/>
      <c r="NUC250" s="2"/>
      <c r="NUD250" s="2"/>
      <c r="NUE250" s="2"/>
      <c r="NUF250" s="2"/>
      <c r="NUG250" s="2"/>
      <c r="NUH250" s="2"/>
      <c r="NUI250" s="2"/>
      <c r="NUJ250" s="2"/>
      <c r="NUK250" s="2"/>
      <c r="NUL250" s="2"/>
      <c r="NUM250" s="2"/>
      <c r="NUN250" s="2"/>
      <c r="NUO250" s="2"/>
      <c r="NUP250" s="2"/>
      <c r="NUQ250" s="2"/>
      <c r="NUR250" s="2"/>
      <c r="NUS250" s="2"/>
      <c r="NUT250" s="2"/>
      <c r="NUU250" s="2"/>
      <c r="NUV250" s="2"/>
      <c r="NUW250" s="2"/>
      <c r="NUX250" s="2"/>
      <c r="NUY250" s="2"/>
      <c r="NUZ250" s="2"/>
      <c r="NVA250" s="2"/>
      <c r="NVB250" s="2"/>
      <c r="NVC250" s="2"/>
      <c r="NVD250" s="2"/>
      <c r="NVE250" s="2"/>
      <c r="NVF250" s="2"/>
      <c r="NVG250" s="2"/>
      <c r="NVH250" s="2"/>
      <c r="NVI250" s="2"/>
      <c r="NVJ250" s="2"/>
      <c r="NVK250" s="2"/>
      <c r="NVL250" s="2"/>
      <c r="NVM250" s="2"/>
      <c r="NVN250" s="2"/>
      <c r="NVO250" s="2"/>
      <c r="NVP250" s="2"/>
      <c r="NVQ250" s="2"/>
      <c r="NVR250" s="2"/>
      <c r="NVS250" s="2"/>
      <c r="NVT250" s="2"/>
      <c r="NVU250" s="2"/>
      <c r="NVV250" s="2"/>
      <c r="NVW250" s="2"/>
      <c r="NVX250" s="2"/>
      <c r="NVY250" s="2"/>
      <c r="NVZ250" s="2"/>
      <c r="NWA250" s="2"/>
      <c r="NWB250" s="2"/>
      <c r="NWC250" s="2"/>
      <c r="NWD250" s="2"/>
      <c r="NWE250" s="2"/>
      <c r="NWF250" s="2"/>
      <c r="NWG250" s="2"/>
      <c r="NWH250" s="2"/>
      <c r="NWI250" s="2"/>
      <c r="NWJ250" s="2"/>
      <c r="NWK250" s="2"/>
      <c r="NWL250" s="2"/>
      <c r="NWM250" s="2"/>
      <c r="NWN250" s="2"/>
      <c r="NWO250" s="2"/>
      <c r="NWP250" s="2"/>
      <c r="NWQ250" s="2"/>
      <c r="NWR250" s="2"/>
      <c r="NWS250" s="2"/>
      <c r="NWT250" s="2"/>
      <c r="NWU250" s="2"/>
      <c r="NWV250" s="2"/>
      <c r="NWW250" s="2"/>
      <c r="NWX250" s="2"/>
      <c r="NWY250" s="2"/>
      <c r="NWZ250" s="2"/>
      <c r="NXA250" s="2"/>
      <c r="NXB250" s="2"/>
      <c r="NXC250" s="2"/>
      <c r="NXD250" s="2"/>
      <c r="NXE250" s="2"/>
      <c r="NXF250" s="2"/>
      <c r="NXG250" s="2"/>
      <c r="NXH250" s="2"/>
      <c r="NXI250" s="2"/>
      <c r="NXJ250" s="2"/>
      <c r="NXK250" s="2"/>
      <c r="NXL250" s="2"/>
      <c r="NXM250" s="2"/>
      <c r="NXN250" s="2"/>
      <c r="NXO250" s="2"/>
      <c r="NXP250" s="2"/>
      <c r="NXQ250" s="2"/>
      <c r="NXR250" s="2"/>
      <c r="NXS250" s="2"/>
      <c r="NXT250" s="2"/>
      <c r="NXU250" s="2"/>
      <c r="NXV250" s="2"/>
      <c r="NXW250" s="2"/>
      <c r="NXX250" s="2"/>
      <c r="NXY250" s="2"/>
      <c r="NXZ250" s="2"/>
      <c r="NYA250" s="2"/>
      <c r="NYB250" s="2"/>
      <c r="NYC250" s="2"/>
      <c r="NYD250" s="2"/>
      <c r="NYE250" s="2"/>
      <c r="NYF250" s="2"/>
      <c r="NYG250" s="2"/>
      <c r="NYH250" s="2"/>
      <c r="NYI250" s="2"/>
      <c r="NYJ250" s="2"/>
      <c r="NYK250" s="2"/>
      <c r="NYL250" s="2"/>
      <c r="NYM250" s="2"/>
      <c r="NYN250" s="2"/>
      <c r="NYO250" s="2"/>
      <c r="NYP250" s="2"/>
      <c r="NYQ250" s="2"/>
      <c r="NYR250" s="2"/>
      <c r="NYS250" s="2"/>
      <c r="NYT250" s="2"/>
      <c r="NYU250" s="2"/>
      <c r="NYV250" s="2"/>
      <c r="NYW250" s="2"/>
      <c r="NYX250" s="2"/>
      <c r="NYY250" s="2"/>
      <c r="NYZ250" s="2"/>
      <c r="NZA250" s="2"/>
      <c r="NZB250" s="2"/>
      <c r="NZC250" s="2"/>
      <c r="NZD250" s="2"/>
      <c r="NZE250" s="2"/>
      <c r="NZF250" s="2"/>
      <c r="NZG250" s="2"/>
      <c r="NZH250" s="2"/>
      <c r="NZI250" s="2"/>
      <c r="NZJ250" s="2"/>
      <c r="NZK250" s="2"/>
      <c r="NZL250" s="2"/>
      <c r="NZM250" s="2"/>
      <c r="NZN250" s="2"/>
      <c r="NZO250" s="2"/>
      <c r="NZP250" s="2"/>
      <c r="NZQ250" s="2"/>
      <c r="NZR250" s="2"/>
      <c r="NZS250" s="2"/>
      <c r="NZT250" s="2"/>
      <c r="NZU250" s="2"/>
      <c r="NZV250" s="2"/>
      <c r="NZW250" s="2"/>
      <c r="NZX250" s="2"/>
      <c r="NZY250" s="2"/>
      <c r="NZZ250" s="2"/>
      <c r="OAA250" s="2"/>
      <c r="OAB250" s="2"/>
      <c r="OAC250" s="2"/>
      <c r="OAD250" s="2"/>
      <c r="OAE250" s="2"/>
      <c r="OAF250" s="2"/>
      <c r="OAG250" s="2"/>
      <c r="OAH250" s="2"/>
      <c r="OAI250" s="2"/>
      <c r="OAJ250" s="2"/>
      <c r="OAK250" s="2"/>
      <c r="OAL250" s="2"/>
      <c r="OAM250" s="2"/>
      <c r="OAN250" s="2"/>
      <c r="OAO250" s="2"/>
      <c r="OAP250" s="2"/>
      <c r="OAQ250" s="2"/>
      <c r="OAR250" s="2"/>
      <c r="OAS250" s="2"/>
      <c r="OAT250" s="2"/>
      <c r="OAU250" s="2"/>
      <c r="OAV250" s="2"/>
      <c r="OAW250" s="2"/>
      <c r="OAX250" s="2"/>
      <c r="OAY250" s="2"/>
      <c r="OAZ250" s="2"/>
      <c r="OBA250" s="2"/>
      <c r="OBB250" s="2"/>
      <c r="OBC250" s="2"/>
      <c r="OBD250" s="2"/>
      <c r="OBE250" s="2"/>
      <c r="OBF250" s="2"/>
      <c r="OBG250" s="2"/>
      <c r="OBH250" s="2"/>
      <c r="OBI250" s="2"/>
      <c r="OBJ250" s="2"/>
      <c r="OBK250" s="2"/>
      <c r="OBL250" s="2"/>
      <c r="OBM250" s="2"/>
      <c r="OBN250" s="2"/>
      <c r="OBO250" s="2"/>
      <c r="OBP250" s="2"/>
      <c r="OBQ250" s="2"/>
      <c r="OBR250" s="2"/>
      <c r="OBS250" s="2"/>
      <c r="OBT250" s="2"/>
      <c r="OBU250" s="2"/>
      <c r="OBV250" s="2"/>
      <c r="OBW250" s="2"/>
      <c r="OBX250" s="2"/>
      <c r="OBY250" s="2"/>
      <c r="OBZ250" s="2"/>
      <c r="OCA250" s="2"/>
      <c r="OCB250" s="2"/>
      <c r="OCC250" s="2"/>
      <c r="OCD250" s="2"/>
      <c r="OCE250" s="2"/>
      <c r="OCF250" s="2"/>
      <c r="OCG250" s="2"/>
      <c r="OCH250" s="2"/>
      <c r="OCI250" s="2"/>
      <c r="OCJ250" s="2"/>
      <c r="OCK250" s="2"/>
      <c r="OCL250" s="2"/>
      <c r="OCM250" s="2"/>
      <c r="OCN250" s="2"/>
      <c r="OCO250" s="2"/>
      <c r="OCP250" s="2"/>
      <c r="OCQ250" s="2"/>
      <c r="OCR250" s="2"/>
      <c r="OCS250" s="2"/>
      <c r="OCT250" s="2"/>
      <c r="OCU250" s="2"/>
      <c r="OCV250" s="2"/>
      <c r="OCW250" s="2"/>
      <c r="OCX250" s="2"/>
      <c r="OCY250" s="2"/>
      <c r="OCZ250" s="2"/>
      <c r="ODA250" s="2"/>
      <c r="ODB250" s="2"/>
      <c r="ODC250" s="2"/>
      <c r="ODD250" s="2"/>
      <c r="ODE250" s="2"/>
      <c r="ODF250" s="2"/>
      <c r="ODG250" s="2"/>
      <c r="ODH250" s="2"/>
      <c r="ODI250" s="2"/>
      <c r="ODJ250" s="2"/>
      <c r="ODK250" s="2"/>
      <c r="ODL250" s="2"/>
      <c r="ODM250" s="2"/>
      <c r="ODN250" s="2"/>
      <c r="ODO250" s="2"/>
      <c r="ODP250" s="2"/>
      <c r="ODQ250" s="2"/>
      <c r="ODR250" s="2"/>
      <c r="ODS250" s="2"/>
      <c r="ODT250" s="2"/>
      <c r="ODU250" s="2"/>
      <c r="ODV250" s="2"/>
      <c r="ODW250" s="2"/>
      <c r="ODX250" s="2"/>
      <c r="ODY250" s="2"/>
      <c r="ODZ250" s="2"/>
      <c r="OEA250" s="2"/>
      <c r="OEB250" s="2"/>
      <c r="OEC250" s="2"/>
      <c r="OED250" s="2"/>
      <c r="OEE250" s="2"/>
      <c r="OEF250" s="2"/>
      <c r="OEG250" s="2"/>
      <c r="OEH250" s="2"/>
      <c r="OEI250" s="2"/>
      <c r="OEJ250" s="2"/>
      <c r="OEK250" s="2"/>
      <c r="OEL250" s="2"/>
      <c r="OEM250" s="2"/>
      <c r="OEN250" s="2"/>
      <c r="OEO250" s="2"/>
      <c r="OEP250" s="2"/>
      <c r="OEQ250" s="2"/>
      <c r="OER250" s="2"/>
      <c r="OES250" s="2"/>
      <c r="OET250" s="2"/>
      <c r="OEU250" s="2"/>
      <c r="OEV250" s="2"/>
      <c r="OEW250" s="2"/>
      <c r="OEX250" s="2"/>
      <c r="OEY250" s="2"/>
      <c r="OEZ250" s="2"/>
      <c r="OFA250" s="2"/>
      <c r="OFB250" s="2"/>
      <c r="OFC250" s="2"/>
      <c r="OFD250" s="2"/>
      <c r="OFE250" s="2"/>
      <c r="OFF250" s="2"/>
      <c r="OFG250" s="2"/>
      <c r="OFH250" s="2"/>
      <c r="OFI250" s="2"/>
      <c r="OFJ250" s="2"/>
      <c r="OFK250" s="2"/>
      <c r="OFL250" s="2"/>
      <c r="OFM250" s="2"/>
      <c r="OFN250" s="2"/>
      <c r="OFO250" s="2"/>
      <c r="OFP250" s="2"/>
      <c r="OFQ250" s="2"/>
      <c r="OFR250" s="2"/>
      <c r="OFS250" s="2"/>
      <c r="OFT250" s="2"/>
      <c r="OFU250" s="2"/>
      <c r="OFV250" s="2"/>
      <c r="OFW250" s="2"/>
      <c r="OFX250" s="2"/>
      <c r="OFY250" s="2"/>
      <c r="OFZ250" s="2"/>
      <c r="OGA250" s="2"/>
      <c r="OGB250" s="2"/>
      <c r="OGC250" s="2"/>
      <c r="OGD250" s="2"/>
      <c r="OGE250" s="2"/>
      <c r="OGF250" s="2"/>
      <c r="OGG250" s="2"/>
      <c r="OGH250" s="2"/>
      <c r="OGI250" s="2"/>
      <c r="OGJ250" s="2"/>
      <c r="OGK250" s="2"/>
      <c r="OGL250" s="2"/>
      <c r="OGM250" s="2"/>
      <c r="OGN250" s="2"/>
      <c r="OGO250" s="2"/>
      <c r="OGP250" s="2"/>
      <c r="OGQ250" s="2"/>
      <c r="OGR250" s="2"/>
      <c r="OGS250" s="2"/>
      <c r="OGT250" s="2"/>
      <c r="OGU250" s="2"/>
      <c r="OGV250" s="2"/>
      <c r="OGW250" s="2"/>
      <c r="OGX250" s="2"/>
      <c r="OGY250" s="2"/>
      <c r="OGZ250" s="2"/>
      <c r="OHA250" s="2"/>
      <c r="OHB250" s="2"/>
      <c r="OHC250" s="2"/>
      <c r="OHD250" s="2"/>
      <c r="OHE250" s="2"/>
      <c r="OHF250" s="2"/>
      <c r="OHG250" s="2"/>
      <c r="OHH250" s="2"/>
      <c r="OHI250" s="2"/>
      <c r="OHJ250" s="2"/>
      <c r="OHK250" s="2"/>
      <c r="OHL250" s="2"/>
      <c r="OHM250" s="2"/>
      <c r="OHN250" s="2"/>
      <c r="OHO250" s="2"/>
      <c r="OHP250" s="2"/>
      <c r="OHQ250" s="2"/>
      <c r="OHR250" s="2"/>
      <c r="OHS250" s="2"/>
      <c r="OHT250" s="2"/>
      <c r="OHU250" s="2"/>
      <c r="OHV250" s="2"/>
      <c r="OHW250" s="2"/>
      <c r="OHX250" s="2"/>
      <c r="OHY250" s="2"/>
      <c r="OHZ250" s="2"/>
      <c r="OIA250" s="2"/>
      <c r="OIB250" s="2"/>
      <c r="OIC250" s="2"/>
      <c r="OID250" s="2"/>
      <c r="OIE250" s="2"/>
      <c r="OIF250" s="2"/>
      <c r="OIG250" s="2"/>
      <c r="OIH250" s="2"/>
      <c r="OII250" s="2"/>
      <c r="OIJ250" s="2"/>
      <c r="OIK250" s="2"/>
      <c r="OIL250" s="2"/>
      <c r="OIM250" s="2"/>
      <c r="OIN250" s="2"/>
      <c r="OIO250" s="2"/>
      <c r="OIP250" s="2"/>
      <c r="OIQ250" s="2"/>
      <c r="OIR250" s="2"/>
      <c r="OIS250" s="2"/>
      <c r="OIT250" s="2"/>
      <c r="OIU250" s="2"/>
      <c r="OIV250" s="2"/>
      <c r="OIW250" s="2"/>
      <c r="OIX250" s="2"/>
      <c r="OIY250" s="2"/>
      <c r="OIZ250" s="2"/>
      <c r="OJA250" s="2"/>
      <c r="OJB250" s="2"/>
      <c r="OJC250" s="2"/>
      <c r="OJD250" s="2"/>
      <c r="OJE250" s="2"/>
      <c r="OJF250" s="2"/>
      <c r="OJG250" s="2"/>
      <c r="OJH250" s="2"/>
      <c r="OJI250" s="2"/>
      <c r="OJJ250" s="2"/>
      <c r="OJK250" s="2"/>
      <c r="OJL250" s="2"/>
      <c r="OJM250" s="2"/>
      <c r="OJN250" s="2"/>
      <c r="OJO250" s="2"/>
      <c r="OJP250" s="2"/>
      <c r="OJQ250" s="2"/>
      <c r="OJR250" s="2"/>
      <c r="OJS250" s="2"/>
      <c r="OJT250" s="2"/>
      <c r="OJU250" s="2"/>
      <c r="OJV250" s="2"/>
      <c r="OJW250" s="2"/>
      <c r="OJX250" s="2"/>
      <c r="OJY250" s="2"/>
      <c r="OJZ250" s="2"/>
      <c r="OKA250" s="2"/>
      <c r="OKB250" s="2"/>
      <c r="OKC250" s="2"/>
      <c r="OKD250" s="2"/>
      <c r="OKE250" s="2"/>
      <c r="OKF250" s="2"/>
      <c r="OKG250" s="2"/>
      <c r="OKH250" s="2"/>
      <c r="OKI250" s="2"/>
      <c r="OKJ250" s="2"/>
      <c r="OKK250" s="2"/>
      <c r="OKL250" s="2"/>
      <c r="OKM250" s="2"/>
      <c r="OKN250" s="2"/>
      <c r="OKO250" s="2"/>
      <c r="OKP250" s="2"/>
      <c r="OKQ250" s="2"/>
      <c r="OKR250" s="2"/>
      <c r="OKS250" s="2"/>
      <c r="OKT250" s="2"/>
      <c r="OKU250" s="2"/>
      <c r="OKV250" s="2"/>
      <c r="OKW250" s="2"/>
      <c r="OKX250" s="2"/>
      <c r="OKY250" s="2"/>
      <c r="OKZ250" s="2"/>
      <c r="OLA250" s="2"/>
      <c r="OLB250" s="2"/>
      <c r="OLC250" s="2"/>
      <c r="OLD250" s="2"/>
      <c r="OLE250" s="2"/>
      <c r="OLF250" s="2"/>
      <c r="OLG250" s="2"/>
      <c r="OLH250" s="2"/>
      <c r="OLI250" s="2"/>
      <c r="OLJ250" s="2"/>
      <c r="OLK250" s="2"/>
      <c r="OLL250" s="2"/>
      <c r="OLM250" s="2"/>
      <c r="OLN250" s="2"/>
      <c r="OLO250" s="2"/>
      <c r="OLP250" s="2"/>
      <c r="OLQ250" s="2"/>
      <c r="OLR250" s="2"/>
      <c r="OLS250" s="2"/>
      <c r="OLT250" s="2"/>
      <c r="OLU250" s="2"/>
      <c r="OLV250" s="2"/>
      <c r="OLW250" s="2"/>
      <c r="OLX250" s="2"/>
      <c r="OLY250" s="2"/>
      <c r="OLZ250" s="2"/>
      <c r="OMA250" s="2"/>
      <c r="OMB250" s="2"/>
      <c r="OMC250" s="2"/>
      <c r="OMD250" s="2"/>
      <c r="OME250" s="2"/>
      <c r="OMF250" s="2"/>
      <c r="OMG250" s="2"/>
      <c r="OMH250" s="2"/>
      <c r="OMI250" s="2"/>
      <c r="OMJ250" s="2"/>
      <c r="OMK250" s="2"/>
      <c r="OML250" s="2"/>
      <c r="OMM250" s="2"/>
      <c r="OMN250" s="2"/>
      <c r="OMO250" s="2"/>
      <c r="OMP250" s="2"/>
      <c r="OMQ250" s="2"/>
      <c r="OMR250" s="2"/>
      <c r="OMS250" s="2"/>
      <c r="OMT250" s="2"/>
      <c r="OMU250" s="2"/>
      <c r="OMV250" s="2"/>
      <c r="OMW250" s="2"/>
      <c r="OMX250" s="2"/>
      <c r="OMY250" s="2"/>
      <c r="OMZ250" s="2"/>
      <c r="ONA250" s="2"/>
      <c r="ONB250" s="2"/>
      <c r="ONC250" s="2"/>
      <c r="OND250" s="2"/>
      <c r="ONE250" s="2"/>
      <c r="ONF250" s="2"/>
      <c r="ONG250" s="2"/>
      <c r="ONH250" s="2"/>
      <c r="ONI250" s="2"/>
      <c r="ONJ250" s="2"/>
      <c r="ONK250" s="2"/>
      <c r="ONL250" s="2"/>
      <c r="ONM250" s="2"/>
      <c r="ONN250" s="2"/>
      <c r="ONO250" s="2"/>
      <c r="ONP250" s="2"/>
      <c r="ONQ250" s="2"/>
      <c r="ONR250" s="2"/>
      <c r="ONS250" s="2"/>
      <c r="ONT250" s="2"/>
      <c r="ONU250" s="2"/>
      <c r="ONV250" s="2"/>
      <c r="ONW250" s="2"/>
      <c r="ONX250" s="2"/>
      <c r="ONY250" s="2"/>
      <c r="ONZ250" s="2"/>
      <c r="OOA250" s="2"/>
      <c r="OOB250" s="2"/>
      <c r="OOC250" s="2"/>
      <c r="OOD250" s="2"/>
      <c r="OOE250" s="2"/>
      <c r="OOF250" s="2"/>
      <c r="OOG250" s="2"/>
      <c r="OOH250" s="2"/>
      <c r="OOI250" s="2"/>
      <c r="OOJ250" s="2"/>
      <c r="OOK250" s="2"/>
      <c r="OOL250" s="2"/>
      <c r="OOM250" s="2"/>
      <c r="OON250" s="2"/>
      <c r="OOO250" s="2"/>
      <c r="OOP250" s="2"/>
      <c r="OOQ250" s="2"/>
      <c r="OOR250" s="2"/>
      <c r="OOS250" s="2"/>
      <c r="OOT250" s="2"/>
      <c r="OOU250" s="2"/>
      <c r="OOV250" s="2"/>
      <c r="OOW250" s="2"/>
      <c r="OOX250" s="2"/>
      <c r="OOY250" s="2"/>
      <c r="OOZ250" s="2"/>
      <c r="OPA250" s="2"/>
      <c r="OPB250" s="2"/>
      <c r="OPC250" s="2"/>
      <c r="OPD250" s="2"/>
      <c r="OPE250" s="2"/>
      <c r="OPF250" s="2"/>
      <c r="OPG250" s="2"/>
      <c r="OPH250" s="2"/>
      <c r="OPI250" s="2"/>
      <c r="OPJ250" s="2"/>
      <c r="OPK250" s="2"/>
      <c r="OPL250" s="2"/>
      <c r="OPM250" s="2"/>
      <c r="OPN250" s="2"/>
      <c r="OPO250" s="2"/>
      <c r="OPP250" s="2"/>
      <c r="OPQ250" s="2"/>
      <c r="OPR250" s="2"/>
      <c r="OPS250" s="2"/>
      <c r="OPT250" s="2"/>
      <c r="OPU250" s="2"/>
      <c r="OPV250" s="2"/>
      <c r="OPW250" s="2"/>
      <c r="OPX250" s="2"/>
      <c r="OPY250" s="2"/>
      <c r="OPZ250" s="2"/>
      <c r="OQA250" s="2"/>
      <c r="OQB250" s="2"/>
      <c r="OQC250" s="2"/>
      <c r="OQD250" s="2"/>
      <c r="OQE250" s="2"/>
      <c r="OQF250" s="2"/>
      <c r="OQG250" s="2"/>
      <c r="OQH250" s="2"/>
      <c r="OQI250" s="2"/>
      <c r="OQJ250" s="2"/>
      <c r="OQK250" s="2"/>
      <c r="OQL250" s="2"/>
      <c r="OQM250" s="2"/>
      <c r="OQN250" s="2"/>
      <c r="OQO250" s="2"/>
      <c r="OQP250" s="2"/>
      <c r="OQQ250" s="2"/>
      <c r="OQR250" s="2"/>
      <c r="OQS250" s="2"/>
      <c r="OQT250" s="2"/>
      <c r="OQU250" s="2"/>
      <c r="OQV250" s="2"/>
      <c r="OQW250" s="2"/>
      <c r="OQX250" s="2"/>
      <c r="OQY250" s="2"/>
      <c r="OQZ250" s="2"/>
      <c r="ORA250" s="2"/>
      <c r="ORB250" s="2"/>
      <c r="ORC250" s="2"/>
      <c r="ORD250" s="2"/>
      <c r="ORE250" s="2"/>
      <c r="ORF250" s="2"/>
      <c r="ORG250" s="2"/>
      <c r="ORH250" s="2"/>
      <c r="ORI250" s="2"/>
      <c r="ORJ250" s="2"/>
      <c r="ORK250" s="2"/>
      <c r="ORL250" s="2"/>
      <c r="ORM250" s="2"/>
      <c r="ORN250" s="2"/>
      <c r="ORO250" s="2"/>
      <c r="ORP250" s="2"/>
      <c r="ORQ250" s="2"/>
      <c r="ORR250" s="2"/>
      <c r="ORS250" s="2"/>
      <c r="ORT250" s="2"/>
      <c r="ORU250" s="2"/>
      <c r="ORV250" s="2"/>
      <c r="ORW250" s="2"/>
      <c r="ORX250" s="2"/>
      <c r="ORY250" s="2"/>
      <c r="ORZ250" s="2"/>
      <c r="OSA250" s="2"/>
      <c r="OSB250" s="2"/>
      <c r="OSC250" s="2"/>
      <c r="OSD250" s="2"/>
      <c r="OSE250" s="2"/>
      <c r="OSF250" s="2"/>
      <c r="OSG250" s="2"/>
      <c r="OSH250" s="2"/>
      <c r="OSI250" s="2"/>
      <c r="OSJ250" s="2"/>
      <c r="OSK250" s="2"/>
      <c r="OSL250" s="2"/>
      <c r="OSM250" s="2"/>
      <c r="OSN250" s="2"/>
      <c r="OSO250" s="2"/>
      <c r="OSP250" s="2"/>
      <c r="OSQ250" s="2"/>
      <c r="OSR250" s="2"/>
      <c r="OSS250" s="2"/>
      <c r="OST250" s="2"/>
      <c r="OSU250" s="2"/>
      <c r="OSV250" s="2"/>
      <c r="OSW250" s="2"/>
      <c r="OSX250" s="2"/>
      <c r="OSY250" s="2"/>
      <c r="OSZ250" s="2"/>
      <c r="OTA250" s="2"/>
      <c r="OTB250" s="2"/>
      <c r="OTC250" s="2"/>
      <c r="OTD250" s="2"/>
      <c r="OTE250" s="2"/>
      <c r="OTF250" s="2"/>
      <c r="OTG250" s="2"/>
      <c r="OTH250" s="2"/>
      <c r="OTI250" s="2"/>
      <c r="OTJ250" s="2"/>
      <c r="OTK250" s="2"/>
      <c r="OTL250" s="2"/>
      <c r="OTM250" s="2"/>
      <c r="OTN250" s="2"/>
      <c r="OTO250" s="2"/>
      <c r="OTP250" s="2"/>
      <c r="OTQ250" s="2"/>
      <c r="OTR250" s="2"/>
      <c r="OTS250" s="2"/>
      <c r="OTT250" s="2"/>
      <c r="OTU250" s="2"/>
      <c r="OTV250" s="2"/>
      <c r="OTW250" s="2"/>
      <c r="OTX250" s="2"/>
      <c r="OTY250" s="2"/>
      <c r="OTZ250" s="2"/>
      <c r="OUA250" s="2"/>
      <c r="OUB250" s="2"/>
      <c r="OUC250" s="2"/>
      <c r="OUD250" s="2"/>
      <c r="OUE250" s="2"/>
      <c r="OUF250" s="2"/>
      <c r="OUG250" s="2"/>
      <c r="OUH250" s="2"/>
      <c r="OUI250" s="2"/>
      <c r="OUJ250" s="2"/>
      <c r="OUK250" s="2"/>
      <c r="OUL250" s="2"/>
      <c r="OUM250" s="2"/>
      <c r="OUN250" s="2"/>
      <c r="OUO250" s="2"/>
      <c r="OUP250" s="2"/>
      <c r="OUQ250" s="2"/>
      <c r="OUR250" s="2"/>
      <c r="OUS250" s="2"/>
      <c r="OUT250" s="2"/>
      <c r="OUU250" s="2"/>
      <c r="OUV250" s="2"/>
      <c r="OUW250" s="2"/>
      <c r="OUX250" s="2"/>
      <c r="OUY250" s="2"/>
      <c r="OUZ250" s="2"/>
      <c r="OVA250" s="2"/>
      <c r="OVB250" s="2"/>
      <c r="OVC250" s="2"/>
      <c r="OVD250" s="2"/>
      <c r="OVE250" s="2"/>
      <c r="OVF250" s="2"/>
      <c r="OVG250" s="2"/>
      <c r="OVH250" s="2"/>
      <c r="OVI250" s="2"/>
      <c r="OVJ250" s="2"/>
      <c r="OVK250" s="2"/>
      <c r="OVL250" s="2"/>
      <c r="OVM250" s="2"/>
      <c r="OVN250" s="2"/>
      <c r="OVO250" s="2"/>
      <c r="OVP250" s="2"/>
      <c r="OVQ250" s="2"/>
      <c r="OVR250" s="2"/>
      <c r="OVS250" s="2"/>
      <c r="OVT250" s="2"/>
      <c r="OVU250" s="2"/>
      <c r="OVV250" s="2"/>
      <c r="OVW250" s="2"/>
      <c r="OVX250" s="2"/>
      <c r="OVY250" s="2"/>
      <c r="OVZ250" s="2"/>
      <c r="OWA250" s="2"/>
      <c r="OWB250" s="2"/>
      <c r="OWC250" s="2"/>
      <c r="OWD250" s="2"/>
      <c r="OWE250" s="2"/>
      <c r="OWF250" s="2"/>
      <c r="OWG250" s="2"/>
      <c r="OWH250" s="2"/>
      <c r="OWI250" s="2"/>
      <c r="OWJ250" s="2"/>
      <c r="OWK250" s="2"/>
      <c r="OWL250" s="2"/>
      <c r="OWM250" s="2"/>
      <c r="OWN250" s="2"/>
      <c r="OWO250" s="2"/>
      <c r="OWP250" s="2"/>
      <c r="OWQ250" s="2"/>
      <c r="OWR250" s="2"/>
      <c r="OWS250" s="2"/>
      <c r="OWT250" s="2"/>
      <c r="OWU250" s="2"/>
      <c r="OWV250" s="2"/>
      <c r="OWW250" s="2"/>
      <c r="OWX250" s="2"/>
      <c r="OWY250" s="2"/>
      <c r="OWZ250" s="2"/>
      <c r="OXA250" s="2"/>
      <c r="OXB250" s="2"/>
      <c r="OXC250" s="2"/>
      <c r="OXD250" s="2"/>
      <c r="OXE250" s="2"/>
      <c r="OXF250" s="2"/>
      <c r="OXG250" s="2"/>
      <c r="OXH250" s="2"/>
      <c r="OXI250" s="2"/>
      <c r="OXJ250" s="2"/>
      <c r="OXK250" s="2"/>
      <c r="OXL250" s="2"/>
      <c r="OXM250" s="2"/>
      <c r="OXN250" s="2"/>
      <c r="OXO250" s="2"/>
      <c r="OXP250" s="2"/>
      <c r="OXQ250" s="2"/>
      <c r="OXR250" s="2"/>
      <c r="OXS250" s="2"/>
      <c r="OXT250" s="2"/>
      <c r="OXU250" s="2"/>
      <c r="OXV250" s="2"/>
      <c r="OXW250" s="2"/>
      <c r="OXX250" s="2"/>
      <c r="OXY250" s="2"/>
      <c r="OXZ250" s="2"/>
      <c r="OYA250" s="2"/>
      <c r="OYB250" s="2"/>
      <c r="OYC250" s="2"/>
      <c r="OYD250" s="2"/>
      <c r="OYE250" s="2"/>
      <c r="OYF250" s="2"/>
      <c r="OYG250" s="2"/>
      <c r="OYH250" s="2"/>
      <c r="OYI250" s="2"/>
      <c r="OYJ250" s="2"/>
      <c r="OYK250" s="2"/>
      <c r="OYL250" s="2"/>
      <c r="OYM250" s="2"/>
      <c r="OYN250" s="2"/>
      <c r="OYO250" s="2"/>
      <c r="OYP250" s="2"/>
      <c r="OYQ250" s="2"/>
      <c r="OYR250" s="2"/>
      <c r="OYS250" s="2"/>
      <c r="OYT250" s="2"/>
      <c r="OYU250" s="2"/>
      <c r="OYV250" s="2"/>
      <c r="OYW250" s="2"/>
      <c r="OYX250" s="2"/>
      <c r="OYY250" s="2"/>
      <c r="OYZ250" s="2"/>
      <c r="OZA250" s="2"/>
      <c r="OZB250" s="2"/>
      <c r="OZC250" s="2"/>
      <c r="OZD250" s="2"/>
      <c r="OZE250" s="2"/>
      <c r="OZF250" s="2"/>
      <c r="OZG250" s="2"/>
      <c r="OZH250" s="2"/>
      <c r="OZI250" s="2"/>
      <c r="OZJ250" s="2"/>
      <c r="OZK250" s="2"/>
      <c r="OZL250" s="2"/>
      <c r="OZM250" s="2"/>
      <c r="OZN250" s="2"/>
      <c r="OZO250" s="2"/>
      <c r="OZP250" s="2"/>
      <c r="OZQ250" s="2"/>
      <c r="OZR250" s="2"/>
      <c r="OZS250" s="2"/>
      <c r="OZT250" s="2"/>
      <c r="OZU250" s="2"/>
      <c r="OZV250" s="2"/>
      <c r="OZW250" s="2"/>
      <c r="OZX250" s="2"/>
      <c r="OZY250" s="2"/>
      <c r="OZZ250" s="2"/>
      <c r="PAA250" s="2"/>
      <c r="PAB250" s="2"/>
      <c r="PAC250" s="2"/>
      <c r="PAD250" s="2"/>
      <c r="PAE250" s="2"/>
      <c r="PAF250" s="2"/>
      <c r="PAG250" s="2"/>
      <c r="PAH250" s="2"/>
      <c r="PAI250" s="2"/>
      <c r="PAJ250" s="2"/>
      <c r="PAK250" s="2"/>
      <c r="PAL250" s="2"/>
      <c r="PAM250" s="2"/>
      <c r="PAN250" s="2"/>
      <c r="PAO250" s="2"/>
      <c r="PAP250" s="2"/>
      <c r="PAQ250" s="2"/>
      <c r="PAR250" s="2"/>
      <c r="PAS250" s="2"/>
      <c r="PAT250" s="2"/>
      <c r="PAU250" s="2"/>
      <c r="PAV250" s="2"/>
      <c r="PAW250" s="2"/>
      <c r="PAX250" s="2"/>
      <c r="PAY250" s="2"/>
      <c r="PAZ250" s="2"/>
      <c r="PBA250" s="2"/>
      <c r="PBB250" s="2"/>
      <c r="PBC250" s="2"/>
      <c r="PBD250" s="2"/>
      <c r="PBE250" s="2"/>
      <c r="PBF250" s="2"/>
      <c r="PBG250" s="2"/>
      <c r="PBH250" s="2"/>
      <c r="PBI250" s="2"/>
      <c r="PBJ250" s="2"/>
      <c r="PBK250" s="2"/>
      <c r="PBL250" s="2"/>
      <c r="PBM250" s="2"/>
      <c r="PBN250" s="2"/>
      <c r="PBO250" s="2"/>
      <c r="PBP250" s="2"/>
      <c r="PBQ250" s="2"/>
      <c r="PBR250" s="2"/>
      <c r="PBS250" s="2"/>
      <c r="PBT250" s="2"/>
      <c r="PBU250" s="2"/>
      <c r="PBV250" s="2"/>
      <c r="PBW250" s="2"/>
      <c r="PBX250" s="2"/>
      <c r="PBY250" s="2"/>
      <c r="PBZ250" s="2"/>
      <c r="PCA250" s="2"/>
      <c r="PCB250" s="2"/>
      <c r="PCC250" s="2"/>
      <c r="PCD250" s="2"/>
      <c r="PCE250" s="2"/>
      <c r="PCF250" s="2"/>
      <c r="PCG250" s="2"/>
      <c r="PCH250" s="2"/>
      <c r="PCI250" s="2"/>
      <c r="PCJ250" s="2"/>
      <c r="PCK250" s="2"/>
      <c r="PCL250" s="2"/>
      <c r="PCM250" s="2"/>
      <c r="PCN250" s="2"/>
      <c r="PCO250" s="2"/>
      <c r="PCP250" s="2"/>
      <c r="PCQ250" s="2"/>
      <c r="PCR250" s="2"/>
      <c r="PCS250" s="2"/>
      <c r="PCT250" s="2"/>
      <c r="PCU250" s="2"/>
      <c r="PCV250" s="2"/>
      <c r="PCW250" s="2"/>
      <c r="PCX250" s="2"/>
      <c r="PCY250" s="2"/>
      <c r="PCZ250" s="2"/>
      <c r="PDA250" s="2"/>
      <c r="PDB250" s="2"/>
      <c r="PDC250" s="2"/>
      <c r="PDD250" s="2"/>
      <c r="PDE250" s="2"/>
      <c r="PDF250" s="2"/>
      <c r="PDG250" s="2"/>
      <c r="PDH250" s="2"/>
      <c r="PDI250" s="2"/>
      <c r="PDJ250" s="2"/>
      <c r="PDK250" s="2"/>
      <c r="PDL250" s="2"/>
      <c r="PDM250" s="2"/>
      <c r="PDN250" s="2"/>
      <c r="PDO250" s="2"/>
      <c r="PDP250" s="2"/>
      <c r="PDQ250" s="2"/>
      <c r="PDR250" s="2"/>
      <c r="PDS250" s="2"/>
      <c r="PDT250" s="2"/>
      <c r="PDU250" s="2"/>
      <c r="PDV250" s="2"/>
      <c r="PDW250" s="2"/>
      <c r="PDX250" s="2"/>
      <c r="PDY250" s="2"/>
      <c r="PDZ250" s="2"/>
      <c r="PEA250" s="2"/>
      <c r="PEB250" s="2"/>
      <c r="PEC250" s="2"/>
      <c r="PED250" s="2"/>
      <c r="PEE250" s="2"/>
      <c r="PEF250" s="2"/>
      <c r="PEG250" s="2"/>
      <c r="PEH250" s="2"/>
      <c r="PEI250" s="2"/>
      <c r="PEJ250" s="2"/>
      <c r="PEK250" s="2"/>
      <c r="PEL250" s="2"/>
      <c r="PEM250" s="2"/>
      <c r="PEN250" s="2"/>
      <c r="PEO250" s="2"/>
      <c r="PEP250" s="2"/>
      <c r="PEQ250" s="2"/>
      <c r="PER250" s="2"/>
      <c r="PES250" s="2"/>
      <c r="PET250" s="2"/>
      <c r="PEU250" s="2"/>
      <c r="PEV250" s="2"/>
      <c r="PEW250" s="2"/>
      <c r="PEX250" s="2"/>
      <c r="PEY250" s="2"/>
      <c r="PEZ250" s="2"/>
      <c r="PFA250" s="2"/>
      <c r="PFB250" s="2"/>
      <c r="PFC250" s="2"/>
      <c r="PFD250" s="2"/>
      <c r="PFE250" s="2"/>
      <c r="PFF250" s="2"/>
      <c r="PFG250" s="2"/>
      <c r="PFH250" s="2"/>
      <c r="PFI250" s="2"/>
      <c r="PFJ250" s="2"/>
      <c r="PFK250" s="2"/>
      <c r="PFL250" s="2"/>
      <c r="PFM250" s="2"/>
      <c r="PFN250" s="2"/>
      <c r="PFO250" s="2"/>
      <c r="PFP250" s="2"/>
      <c r="PFQ250" s="2"/>
      <c r="PFR250" s="2"/>
      <c r="PFS250" s="2"/>
      <c r="PFT250" s="2"/>
      <c r="PFU250" s="2"/>
      <c r="PFV250" s="2"/>
      <c r="PFW250" s="2"/>
      <c r="PFX250" s="2"/>
      <c r="PFY250" s="2"/>
      <c r="PFZ250" s="2"/>
      <c r="PGA250" s="2"/>
      <c r="PGB250" s="2"/>
      <c r="PGC250" s="2"/>
      <c r="PGD250" s="2"/>
      <c r="PGE250" s="2"/>
      <c r="PGF250" s="2"/>
      <c r="PGG250" s="2"/>
      <c r="PGH250" s="2"/>
      <c r="PGI250" s="2"/>
      <c r="PGJ250" s="2"/>
      <c r="PGK250" s="2"/>
      <c r="PGL250" s="2"/>
      <c r="PGM250" s="2"/>
      <c r="PGN250" s="2"/>
      <c r="PGO250" s="2"/>
      <c r="PGP250" s="2"/>
      <c r="PGQ250" s="2"/>
      <c r="PGR250" s="2"/>
      <c r="PGS250" s="2"/>
      <c r="PGT250" s="2"/>
      <c r="PGU250" s="2"/>
      <c r="PGV250" s="2"/>
      <c r="PGW250" s="2"/>
      <c r="PGX250" s="2"/>
      <c r="PGY250" s="2"/>
      <c r="PGZ250" s="2"/>
      <c r="PHA250" s="2"/>
      <c r="PHB250" s="2"/>
      <c r="PHC250" s="2"/>
      <c r="PHD250" s="2"/>
      <c r="PHE250" s="2"/>
      <c r="PHF250" s="2"/>
      <c r="PHG250" s="2"/>
      <c r="PHH250" s="2"/>
      <c r="PHI250" s="2"/>
      <c r="PHJ250" s="2"/>
      <c r="PHK250" s="2"/>
      <c r="PHL250" s="2"/>
      <c r="PHM250" s="2"/>
      <c r="PHN250" s="2"/>
      <c r="PHO250" s="2"/>
      <c r="PHP250" s="2"/>
      <c r="PHQ250" s="2"/>
      <c r="PHR250" s="2"/>
      <c r="PHS250" s="2"/>
      <c r="PHT250" s="2"/>
      <c r="PHU250" s="2"/>
      <c r="PHV250" s="2"/>
      <c r="PHW250" s="2"/>
      <c r="PHX250" s="2"/>
      <c r="PHY250" s="2"/>
      <c r="PHZ250" s="2"/>
      <c r="PIA250" s="2"/>
      <c r="PIB250" s="2"/>
      <c r="PIC250" s="2"/>
      <c r="PID250" s="2"/>
      <c r="PIE250" s="2"/>
      <c r="PIF250" s="2"/>
      <c r="PIG250" s="2"/>
      <c r="PIH250" s="2"/>
      <c r="PII250" s="2"/>
      <c r="PIJ250" s="2"/>
      <c r="PIK250" s="2"/>
      <c r="PIL250" s="2"/>
      <c r="PIM250" s="2"/>
      <c r="PIN250" s="2"/>
      <c r="PIO250" s="2"/>
      <c r="PIP250" s="2"/>
      <c r="PIQ250" s="2"/>
      <c r="PIR250" s="2"/>
      <c r="PIS250" s="2"/>
      <c r="PIT250" s="2"/>
      <c r="PIU250" s="2"/>
      <c r="PIV250" s="2"/>
      <c r="PIW250" s="2"/>
      <c r="PIX250" s="2"/>
      <c r="PIY250" s="2"/>
      <c r="PIZ250" s="2"/>
      <c r="PJA250" s="2"/>
      <c r="PJB250" s="2"/>
      <c r="PJC250" s="2"/>
      <c r="PJD250" s="2"/>
      <c r="PJE250" s="2"/>
      <c r="PJF250" s="2"/>
      <c r="PJG250" s="2"/>
      <c r="PJH250" s="2"/>
      <c r="PJI250" s="2"/>
      <c r="PJJ250" s="2"/>
      <c r="PJK250" s="2"/>
      <c r="PJL250" s="2"/>
      <c r="PJM250" s="2"/>
      <c r="PJN250" s="2"/>
      <c r="PJO250" s="2"/>
      <c r="PJP250" s="2"/>
      <c r="PJQ250" s="2"/>
      <c r="PJR250" s="2"/>
      <c r="PJS250" s="2"/>
      <c r="PJT250" s="2"/>
      <c r="PJU250" s="2"/>
      <c r="PJV250" s="2"/>
      <c r="PJW250" s="2"/>
      <c r="PJX250" s="2"/>
      <c r="PJY250" s="2"/>
      <c r="PJZ250" s="2"/>
      <c r="PKA250" s="2"/>
      <c r="PKB250" s="2"/>
      <c r="PKC250" s="2"/>
      <c r="PKD250" s="2"/>
      <c r="PKE250" s="2"/>
      <c r="PKF250" s="2"/>
      <c r="PKG250" s="2"/>
      <c r="PKH250" s="2"/>
      <c r="PKI250" s="2"/>
      <c r="PKJ250" s="2"/>
      <c r="PKK250" s="2"/>
      <c r="PKL250" s="2"/>
      <c r="PKM250" s="2"/>
      <c r="PKN250" s="2"/>
      <c r="PKO250" s="2"/>
      <c r="PKP250" s="2"/>
      <c r="PKQ250" s="2"/>
      <c r="PKR250" s="2"/>
      <c r="PKS250" s="2"/>
      <c r="PKT250" s="2"/>
      <c r="PKU250" s="2"/>
      <c r="PKV250" s="2"/>
      <c r="PKW250" s="2"/>
      <c r="PKX250" s="2"/>
      <c r="PKY250" s="2"/>
      <c r="PKZ250" s="2"/>
      <c r="PLA250" s="2"/>
      <c r="PLB250" s="2"/>
      <c r="PLC250" s="2"/>
      <c r="PLD250" s="2"/>
      <c r="PLE250" s="2"/>
      <c r="PLF250" s="2"/>
      <c r="PLG250" s="2"/>
      <c r="PLH250" s="2"/>
      <c r="PLI250" s="2"/>
      <c r="PLJ250" s="2"/>
      <c r="PLK250" s="2"/>
      <c r="PLL250" s="2"/>
      <c r="PLM250" s="2"/>
      <c r="PLN250" s="2"/>
      <c r="PLO250" s="2"/>
      <c r="PLP250" s="2"/>
      <c r="PLQ250" s="2"/>
      <c r="PLR250" s="2"/>
      <c r="PLS250" s="2"/>
      <c r="PLT250" s="2"/>
      <c r="PLU250" s="2"/>
      <c r="PLV250" s="2"/>
      <c r="PLW250" s="2"/>
      <c r="PLX250" s="2"/>
      <c r="PLY250" s="2"/>
      <c r="PLZ250" s="2"/>
      <c r="PMA250" s="2"/>
      <c r="PMB250" s="2"/>
      <c r="PMC250" s="2"/>
      <c r="PMD250" s="2"/>
      <c r="PME250" s="2"/>
      <c r="PMF250" s="2"/>
      <c r="PMG250" s="2"/>
      <c r="PMH250" s="2"/>
      <c r="PMI250" s="2"/>
      <c r="PMJ250" s="2"/>
      <c r="PMK250" s="2"/>
      <c r="PML250" s="2"/>
      <c r="PMM250" s="2"/>
      <c r="PMN250" s="2"/>
      <c r="PMO250" s="2"/>
      <c r="PMP250" s="2"/>
      <c r="PMQ250" s="2"/>
      <c r="PMR250" s="2"/>
      <c r="PMS250" s="2"/>
      <c r="PMT250" s="2"/>
      <c r="PMU250" s="2"/>
      <c r="PMV250" s="2"/>
      <c r="PMW250" s="2"/>
      <c r="PMX250" s="2"/>
      <c r="PMY250" s="2"/>
      <c r="PMZ250" s="2"/>
      <c r="PNA250" s="2"/>
      <c r="PNB250" s="2"/>
      <c r="PNC250" s="2"/>
      <c r="PND250" s="2"/>
      <c r="PNE250" s="2"/>
      <c r="PNF250" s="2"/>
      <c r="PNG250" s="2"/>
      <c r="PNH250" s="2"/>
      <c r="PNI250" s="2"/>
      <c r="PNJ250" s="2"/>
      <c r="PNK250" s="2"/>
      <c r="PNL250" s="2"/>
      <c r="PNM250" s="2"/>
      <c r="PNN250" s="2"/>
      <c r="PNO250" s="2"/>
      <c r="PNP250" s="2"/>
      <c r="PNQ250" s="2"/>
      <c r="PNR250" s="2"/>
      <c r="PNS250" s="2"/>
      <c r="PNT250" s="2"/>
      <c r="PNU250" s="2"/>
      <c r="PNV250" s="2"/>
      <c r="PNW250" s="2"/>
      <c r="PNX250" s="2"/>
      <c r="PNY250" s="2"/>
      <c r="PNZ250" s="2"/>
      <c r="POA250" s="2"/>
      <c r="POB250" s="2"/>
      <c r="POC250" s="2"/>
      <c r="POD250" s="2"/>
      <c r="POE250" s="2"/>
      <c r="POF250" s="2"/>
      <c r="POG250" s="2"/>
      <c r="POH250" s="2"/>
      <c r="POI250" s="2"/>
      <c r="POJ250" s="2"/>
      <c r="POK250" s="2"/>
      <c r="POL250" s="2"/>
      <c r="POM250" s="2"/>
      <c r="PON250" s="2"/>
      <c r="POO250" s="2"/>
      <c r="POP250" s="2"/>
      <c r="POQ250" s="2"/>
      <c r="POR250" s="2"/>
      <c r="POS250" s="2"/>
      <c r="POT250" s="2"/>
      <c r="POU250" s="2"/>
      <c r="POV250" s="2"/>
      <c r="POW250" s="2"/>
      <c r="POX250" s="2"/>
      <c r="POY250" s="2"/>
      <c r="POZ250" s="2"/>
      <c r="PPA250" s="2"/>
      <c r="PPB250" s="2"/>
      <c r="PPC250" s="2"/>
      <c r="PPD250" s="2"/>
      <c r="PPE250" s="2"/>
      <c r="PPF250" s="2"/>
      <c r="PPG250" s="2"/>
      <c r="PPH250" s="2"/>
      <c r="PPI250" s="2"/>
      <c r="PPJ250" s="2"/>
      <c r="PPK250" s="2"/>
      <c r="PPL250" s="2"/>
      <c r="PPM250" s="2"/>
      <c r="PPN250" s="2"/>
      <c r="PPO250" s="2"/>
      <c r="PPP250" s="2"/>
      <c r="PPQ250" s="2"/>
      <c r="PPR250" s="2"/>
      <c r="PPS250" s="2"/>
      <c r="PPT250" s="2"/>
      <c r="PPU250" s="2"/>
      <c r="PPV250" s="2"/>
      <c r="PPW250" s="2"/>
      <c r="PPX250" s="2"/>
      <c r="PPY250" s="2"/>
      <c r="PPZ250" s="2"/>
      <c r="PQA250" s="2"/>
      <c r="PQB250" s="2"/>
      <c r="PQC250" s="2"/>
      <c r="PQD250" s="2"/>
      <c r="PQE250" s="2"/>
      <c r="PQF250" s="2"/>
      <c r="PQG250" s="2"/>
      <c r="PQH250" s="2"/>
      <c r="PQI250" s="2"/>
      <c r="PQJ250" s="2"/>
      <c r="PQK250" s="2"/>
      <c r="PQL250" s="2"/>
      <c r="PQM250" s="2"/>
      <c r="PQN250" s="2"/>
      <c r="PQO250" s="2"/>
      <c r="PQP250" s="2"/>
      <c r="PQQ250" s="2"/>
      <c r="PQR250" s="2"/>
      <c r="PQS250" s="2"/>
      <c r="PQT250" s="2"/>
      <c r="PQU250" s="2"/>
      <c r="PQV250" s="2"/>
      <c r="PQW250" s="2"/>
      <c r="PQX250" s="2"/>
      <c r="PQY250" s="2"/>
      <c r="PQZ250" s="2"/>
      <c r="PRA250" s="2"/>
      <c r="PRB250" s="2"/>
      <c r="PRC250" s="2"/>
      <c r="PRD250" s="2"/>
      <c r="PRE250" s="2"/>
      <c r="PRF250" s="2"/>
      <c r="PRG250" s="2"/>
      <c r="PRH250" s="2"/>
      <c r="PRI250" s="2"/>
      <c r="PRJ250" s="2"/>
      <c r="PRK250" s="2"/>
      <c r="PRL250" s="2"/>
      <c r="PRM250" s="2"/>
      <c r="PRN250" s="2"/>
      <c r="PRO250" s="2"/>
      <c r="PRP250" s="2"/>
      <c r="PRQ250" s="2"/>
      <c r="PRR250" s="2"/>
      <c r="PRS250" s="2"/>
      <c r="PRT250" s="2"/>
      <c r="PRU250" s="2"/>
      <c r="PRV250" s="2"/>
      <c r="PRW250" s="2"/>
      <c r="PRX250" s="2"/>
      <c r="PRY250" s="2"/>
      <c r="PRZ250" s="2"/>
      <c r="PSA250" s="2"/>
      <c r="PSB250" s="2"/>
      <c r="PSC250" s="2"/>
      <c r="PSD250" s="2"/>
      <c r="PSE250" s="2"/>
      <c r="PSF250" s="2"/>
      <c r="PSG250" s="2"/>
      <c r="PSH250" s="2"/>
      <c r="PSI250" s="2"/>
      <c r="PSJ250" s="2"/>
      <c r="PSK250" s="2"/>
      <c r="PSL250" s="2"/>
      <c r="PSM250" s="2"/>
      <c r="PSN250" s="2"/>
      <c r="PSO250" s="2"/>
      <c r="PSP250" s="2"/>
      <c r="PSQ250" s="2"/>
      <c r="PSR250" s="2"/>
      <c r="PSS250" s="2"/>
      <c r="PST250" s="2"/>
      <c r="PSU250" s="2"/>
      <c r="PSV250" s="2"/>
      <c r="PSW250" s="2"/>
      <c r="PSX250" s="2"/>
      <c r="PSY250" s="2"/>
      <c r="PSZ250" s="2"/>
      <c r="PTA250" s="2"/>
      <c r="PTB250" s="2"/>
      <c r="PTC250" s="2"/>
      <c r="PTD250" s="2"/>
      <c r="PTE250" s="2"/>
      <c r="PTF250" s="2"/>
      <c r="PTG250" s="2"/>
      <c r="PTH250" s="2"/>
      <c r="PTI250" s="2"/>
      <c r="PTJ250" s="2"/>
      <c r="PTK250" s="2"/>
      <c r="PTL250" s="2"/>
      <c r="PTM250" s="2"/>
      <c r="PTN250" s="2"/>
      <c r="PTO250" s="2"/>
      <c r="PTP250" s="2"/>
      <c r="PTQ250" s="2"/>
      <c r="PTR250" s="2"/>
      <c r="PTS250" s="2"/>
      <c r="PTT250" s="2"/>
      <c r="PTU250" s="2"/>
      <c r="PTV250" s="2"/>
      <c r="PTW250" s="2"/>
      <c r="PTX250" s="2"/>
      <c r="PTY250" s="2"/>
      <c r="PTZ250" s="2"/>
      <c r="PUA250" s="2"/>
      <c r="PUB250" s="2"/>
      <c r="PUC250" s="2"/>
      <c r="PUD250" s="2"/>
      <c r="PUE250" s="2"/>
      <c r="PUF250" s="2"/>
      <c r="PUG250" s="2"/>
      <c r="PUH250" s="2"/>
      <c r="PUI250" s="2"/>
      <c r="PUJ250" s="2"/>
      <c r="PUK250" s="2"/>
      <c r="PUL250" s="2"/>
      <c r="PUM250" s="2"/>
      <c r="PUN250" s="2"/>
      <c r="PUO250" s="2"/>
      <c r="PUP250" s="2"/>
      <c r="PUQ250" s="2"/>
      <c r="PUR250" s="2"/>
      <c r="PUS250" s="2"/>
      <c r="PUT250" s="2"/>
      <c r="PUU250" s="2"/>
      <c r="PUV250" s="2"/>
      <c r="PUW250" s="2"/>
      <c r="PUX250" s="2"/>
      <c r="PUY250" s="2"/>
      <c r="PUZ250" s="2"/>
      <c r="PVA250" s="2"/>
      <c r="PVB250" s="2"/>
      <c r="PVC250" s="2"/>
      <c r="PVD250" s="2"/>
      <c r="PVE250" s="2"/>
      <c r="PVF250" s="2"/>
      <c r="PVG250" s="2"/>
      <c r="PVH250" s="2"/>
      <c r="PVI250" s="2"/>
      <c r="PVJ250" s="2"/>
      <c r="PVK250" s="2"/>
      <c r="PVL250" s="2"/>
      <c r="PVM250" s="2"/>
      <c r="PVN250" s="2"/>
      <c r="PVO250" s="2"/>
      <c r="PVP250" s="2"/>
      <c r="PVQ250" s="2"/>
      <c r="PVR250" s="2"/>
      <c r="PVS250" s="2"/>
      <c r="PVT250" s="2"/>
      <c r="PVU250" s="2"/>
      <c r="PVV250" s="2"/>
      <c r="PVW250" s="2"/>
      <c r="PVX250" s="2"/>
      <c r="PVY250" s="2"/>
      <c r="PVZ250" s="2"/>
      <c r="PWA250" s="2"/>
      <c r="PWB250" s="2"/>
      <c r="PWC250" s="2"/>
      <c r="PWD250" s="2"/>
      <c r="PWE250" s="2"/>
      <c r="PWF250" s="2"/>
      <c r="PWG250" s="2"/>
      <c r="PWH250" s="2"/>
      <c r="PWI250" s="2"/>
      <c r="PWJ250" s="2"/>
      <c r="PWK250" s="2"/>
      <c r="PWL250" s="2"/>
      <c r="PWM250" s="2"/>
      <c r="PWN250" s="2"/>
      <c r="PWO250" s="2"/>
      <c r="PWP250" s="2"/>
      <c r="PWQ250" s="2"/>
      <c r="PWR250" s="2"/>
      <c r="PWS250" s="2"/>
      <c r="PWT250" s="2"/>
      <c r="PWU250" s="2"/>
      <c r="PWV250" s="2"/>
      <c r="PWW250" s="2"/>
      <c r="PWX250" s="2"/>
      <c r="PWY250" s="2"/>
      <c r="PWZ250" s="2"/>
      <c r="PXA250" s="2"/>
      <c r="PXB250" s="2"/>
      <c r="PXC250" s="2"/>
      <c r="PXD250" s="2"/>
      <c r="PXE250" s="2"/>
      <c r="PXF250" s="2"/>
      <c r="PXG250" s="2"/>
      <c r="PXH250" s="2"/>
      <c r="PXI250" s="2"/>
      <c r="PXJ250" s="2"/>
      <c r="PXK250" s="2"/>
      <c r="PXL250" s="2"/>
      <c r="PXM250" s="2"/>
      <c r="PXN250" s="2"/>
      <c r="PXO250" s="2"/>
      <c r="PXP250" s="2"/>
      <c r="PXQ250" s="2"/>
      <c r="PXR250" s="2"/>
      <c r="PXS250" s="2"/>
      <c r="PXT250" s="2"/>
      <c r="PXU250" s="2"/>
      <c r="PXV250" s="2"/>
      <c r="PXW250" s="2"/>
      <c r="PXX250" s="2"/>
      <c r="PXY250" s="2"/>
      <c r="PXZ250" s="2"/>
      <c r="PYA250" s="2"/>
      <c r="PYB250" s="2"/>
      <c r="PYC250" s="2"/>
      <c r="PYD250" s="2"/>
      <c r="PYE250" s="2"/>
      <c r="PYF250" s="2"/>
      <c r="PYG250" s="2"/>
      <c r="PYH250" s="2"/>
      <c r="PYI250" s="2"/>
      <c r="PYJ250" s="2"/>
      <c r="PYK250" s="2"/>
      <c r="PYL250" s="2"/>
      <c r="PYM250" s="2"/>
      <c r="PYN250" s="2"/>
      <c r="PYO250" s="2"/>
      <c r="PYP250" s="2"/>
      <c r="PYQ250" s="2"/>
      <c r="PYR250" s="2"/>
      <c r="PYS250" s="2"/>
      <c r="PYT250" s="2"/>
      <c r="PYU250" s="2"/>
      <c r="PYV250" s="2"/>
      <c r="PYW250" s="2"/>
      <c r="PYX250" s="2"/>
      <c r="PYY250" s="2"/>
      <c r="PYZ250" s="2"/>
      <c r="PZA250" s="2"/>
      <c r="PZB250" s="2"/>
      <c r="PZC250" s="2"/>
      <c r="PZD250" s="2"/>
      <c r="PZE250" s="2"/>
      <c r="PZF250" s="2"/>
      <c r="PZG250" s="2"/>
      <c r="PZH250" s="2"/>
      <c r="PZI250" s="2"/>
      <c r="PZJ250" s="2"/>
      <c r="PZK250" s="2"/>
      <c r="PZL250" s="2"/>
      <c r="PZM250" s="2"/>
      <c r="PZN250" s="2"/>
      <c r="PZO250" s="2"/>
      <c r="PZP250" s="2"/>
      <c r="PZQ250" s="2"/>
      <c r="PZR250" s="2"/>
      <c r="PZS250" s="2"/>
      <c r="PZT250" s="2"/>
      <c r="PZU250" s="2"/>
      <c r="PZV250" s="2"/>
      <c r="PZW250" s="2"/>
      <c r="PZX250" s="2"/>
      <c r="PZY250" s="2"/>
      <c r="PZZ250" s="2"/>
      <c r="QAA250" s="2"/>
      <c r="QAB250" s="2"/>
      <c r="QAC250" s="2"/>
      <c r="QAD250" s="2"/>
      <c r="QAE250" s="2"/>
      <c r="QAF250" s="2"/>
      <c r="QAG250" s="2"/>
      <c r="QAH250" s="2"/>
      <c r="QAI250" s="2"/>
      <c r="QAJ250" s="2"/>
      <c r="QAK250" s="2"/>
      <c r="QAL250" s="2"/>
      <c r="QAM250" s="2"/>
      <c r="QAN250" s="2"/>
      <c r="QAO250" s="2"/>
      <c r="QAP250" s="2"/>
      <c r="QAQ250" s="2"/>
      <c r="QAR250" s="2"/>
      <c r="QAS250" s="2"/>
      <c r="QAT250" s="2"/>
      <c r="QAU250" s="2"/>
      <c r="QAV250" s="2"/>
      <c r="QAW250" s="2"/>
      <c r="QAX250" s="2"/>
      <c r="QAY250" s="2"/>
      <c r="QAZ250" s="2"/>
      <c r="QBA250" s="2"/>
      <c r="QBB250" s="2"/>
      <c r="QBC250" s="2"/>
      <c r="QBD250" s="2"/>
      <c r="QBE250" s="2"/>
      <c r="QBF250" s="2"/>
      <c r="QBG250" s="2"/>
      <c r="QBH250" s="2"/>
      <c r="QBI250" s="2"/>
      <c r="QBJ250" s="2"/>
      <c r="QBK250" s="2"/>
      <c r="QBL250" s="2"/>
      <c r="QBM250" s="2"/>
      <c r="QBN250" s="2"/>
      <c r="QBO250" s="2"/>
      <c r="QBP250" s="2"/>
      <c r="QBQ250" s="2"/>
      <c r="QBR250" s="2"/>
      <c r="QBS250" s="2"/>
      <c r="QBT250" s="2"/>
      <c r="QBU250" s="2"/>
      <c r="QBV250" s="2"/>
      <c r="QBW250" s="2"/>
      <c r="QBX250" s="2"/>
      <c r="QBY250" s="2"/>
      <c r="QBZ250" s="2"/>
      <c r="QCA250" s="2"/>
      <c r="QCB250" s="2"/>
      <c r="QCC250" s="2"/>
      <c r="QCD250" s="2"/>
      <c r="QCE250" s="2"/>
      <c r="QCF250" s="2"/>
      <c r="QCG250" s="2"/>
      <c r="QCH250" s="2"/>
      <c r="QCI250" s="2"/>
      <c r="QCJ250" s="2"/>
      <c r="QCK250" s="2"/>
      <c r="QCL250" s="2"/>
      <c r="QCM250" s="2"/>
      <c r="QCN250" s="2"/>
      <c r="QCO250" s="2"/>
      <c r="QCP250" s="2"/>
      <c r="QCQ250" s="2"/>
      <c r="QCR250" s="2"/>
      <c r="QCS250" s="2"/>
      <c r="QCT250" s="2"/>
      <c r="QCU250" s="2"/>
      <c r="QCV250" s="2"/>
      <c r="QCW250" s="2"/>
      <c r="QCX250" s="2"/>
      <c r="QCY250" s="2"/>
      <c r="QCZ250" s="2"/>
      <c r="QDA250" s="2"/>
      <c r="QDB250" s="2"/>
      <c r="QDC250" s="2"/>
      <c r="QDD250" s="2"/>
      <c r="QDE250" s="2"/>
      <c r="QDF250" s="2"/>
      <c r="QDG250" s="2"/>
      <c r="QDH250" s="2"/>
      <c r="QDI250" s="2"/>
      <c r="QDJ250" s="2"/>
      <c r="QDK250" s="2"/>
      <c r="QDL250" s="2"/>
      <c r="QDM250" s="2"/>
      <c r="QDN250" s="2"/>
      <c r="QDO250" s="2"/>
      <c r="QDP250" s="2"/>
      <c r="QDQ250" s="2"/>
      <c r="QDR250" s="2"/>
      <c r="QDS250" s="2"/>
      <c r="QDT250" s="2"/>
      <c r="QDU250" s="2"/>
      <c r="QDV250" s="2"/>
      <c r="QDW250" s="2"/>
      <c r="QDX250" s="2"/>
      <c r="QDY250" s="2"/>
      <c r="QDZ250" s="2"/>
      <c r="QEA250" s="2"/>
      <c r="QEB250" s="2"/>
      <c r="QEC250" s="2"/>
      <c r="QED250" s="2"/>
      <c r="QEE250" s="2"/>
      <c r="QEF250" s="2"/>
      <c r="QEG250" s="2"/>
      <c r="QEH250" s="2"/>
      <c r="QEI250" s="2"/>
      <c r="QEJ250" s="2"/>
      <c r="QEK250" s="2"/>
      <c r="QEL250" s="2"/>
      <c r="QEM250" s="2"/>
      <c r="QEN250" s="2"/>
      <c r="QEO250" s="2"/>
      <c r="QEP250" s="2"/>
      <c r="QEQ250" s="2"/>
      <c r="QER250" s="2"/>
      <c r="QES250" s="2"/>
      <c r="QET250" s="2"/>
      <c r="QEU250" s="2"/>
      <c r="QEV250" s="2"/>
      <c r="QEW250" s="2"/>
      <c r="QEX250" s="2"/>
      <c r="QEY250" s="2"/>
      <c r="QEZ250" s="2"/>
      <c r="QFA250" s="2"/>
      <c r="QFB250" s="2"/>
      <c r="QFC250" s="2"/>
      <c r="QFD250" s="2"/>
      <c r="QFE250" s="2"/>
      <c r="QFF250" s="2"/>
      <c r="QFG250" s="2"/>
      <c r="QFH250" s="2"/>
      <c r="QFI250" s="2"/>
      <c r="QFJ250" s="2"/>
      <c r="QFK250" s="2"/>
      <c r="QFL250" s="2"/>
      <c r="QFM250" s="2"/>
      <c r="QFN250" s="2"/>
      <c r="QFO250" s="2"/>
      <c r="QFP250" s="2"/>
      <c r="QFQ250" s="2"/>
      <c r="QFR250" s="2"/>
      <c r="QFS250" s="2"/>
      <c r="QFT250" s="2"/>
      <c r="QFU250" s="2"/>
      <c r="QFV250" s="2"/>
      <c r="QFW250" s="2"/>
      <c r="QFX250" s="2"/>
      <c r="QFY250" s="2"/>
      <c r="QFZ250" s="2"/>
      <c r="QGA250" s="2"/>
      <c r="QGB250" s="2"/>
      <c r="QGC250" s="2"/>
      <c r="QGD250" s="2"/>
      <c r="QGE250" s="2"/>
      <c r="QGF250" s="2"/>
      <c r="QGG250" s="2"/>
      <c r="QGH250" s="2"/>
      <c r="QGI250" s="2"/>
      <c r="QGJ250" s="2"/>
      <c r="QGK250" s="2"/>
      <c r="QGL250" s="2"/>
      <c r="QGM250" s="2"/>
      <c r="QGN250" s="2"/>
      <c r="QGO250" s="2"/>
      <c r="QGP250" s="2"/>
      <c r="QGQ250" s="2"/>
      <c r="QGR250" s="2"/>
      <c r="QGS250" s="2"/>
      <c r="QGT250" s="2"/>
      <c r="QGU250" s="2"/>
      <c r="QGV250" s="2"/>
      <c r="QGW250" s="2"/>
      <c r="QGX250" s="2"/>
      <c r="QGY250" s="2"/>
      <c r="QGZ250" s="2"/>
      <c r="QHA250" s="2"/>
      <c r="QHB250" s="2"/>
      <c r="QHC250" s="2"/>
      <c r="QHD250" s="2"/>
      <c r="QHE250" s="2"/>
      <c r="QHF250" s="2"/>
      <c r="QHG250" s="2"/>
      <c r="QHH250" s="2"/>
      <c r="QHI250" s="2"/>
      <c r="QHJ250" s="2"/>
      <c r="QHK250" s="2"/>
      <c r="QHL250" s="2"/>
      <c r="QHM250" s="2"/>
      <c r="QHN250" s="2"/>
      <c r="QHO250" s="2"/>
      <c r="QHP250" s="2"/>
      <c r="QHQ250" s="2"/>
      <c r="QHR250" s="2"/>
      <c r="QHS250" s="2"/>
      <c r="QHT250" s="2"/>
      <c r="QHU250" s="2"/>
      <c r="QHV250" s="2"/>
      <c r="QHW250" s="2"/>
      <c r="QHX250" s="2"/>
      <c r="QHY250" s="2"/>
      <c r="QHZ250" s="2"/>
      <c r="QIA250" s="2"/>
      <c r="QIB250" s="2"/>
      <c r="QIC250" s="2"/>
      <c r="QID250" s="2"/>
      <c r="QIE250" s="2"/>
      <c r="QIF250" s="2"/>
      <c r="QIG250" s="2"/>
      <c r="QIH250" s="2"/>
      <c r="QII250" s="2"/>
      <c r="QIJ250" s="2"/>
      <c r="QIK250" s="2"/>
      <c r="QIL250" s="2"/>
      <c r="QIM250" s="2"/>
      <c r="QIN250" s="2"/>
      <c r="QIO250" s="2"/>
      <c r="QIP250" s="2"/>
      <c r="QIQ250" s="2"/>
      <c r="QIR250" s="2"/>
      <c r="QIS250" s="2"/>
      <c r="QIT250" s="2"/>
      <c r="QIU250" s="2"/>
      <c r="QIV250" s="2"/>
      <c r="QIW250" s="2"/>
      <c r="QIX250" s="2"/>
      <c r="QIY250" s="2"/>
      <c r="QIZ250" s="2"/>
      <c r="QJA250" s="2"/>
      <c r="QJB250" s="2"/>
      <c r="QJC250" s="2"/>
      <c r="QJD250" s="2"/>
      <c r="QJE250" s="2"/>
      <c r="QJF250" s="2"/>
      <c r="QJG250" s="2"/>
      <c r="QJH250" s="2"/>
      <c r="QJI250" s="2"/>
      <c r="QJJ250" s="2"/>
      <c r="QJK250" s="2"/>
      <c r="QJL250" s="2"/>
      <c r="QJM250" s="2"/>
      <c r="QJN250" s="2"/>
      <c r="QJO250" s="2"/>
      <c r="QJP250" s="2"/>
      <c r="QJQ250" s="2"/>
      <c r="QJR250" s="2"/>
      <c r="QJS250" s="2"/>
      <c r="QJT250" s="2"/>
      <c r="QJU250" s="2"/>
      <c r="QJV250" s="2"/>
      <c r="QJW250" s="2"/>
      <c r="QJX250" s="2"/>
      <c r="QJY250" s="2"/>
      <c r="QJZ250" s="2"/>
      <c r="QKA250" s="2"/>
      <c r="QKB250" s="2"/>
      <c r="QKC250" s="2"/>
      <c r="QKD250" s="2"/>
      <c r="QKE250" s="2"/>
      <c r="QKF250" s="2"/>
      <c r="QKG250" s="2"/>
      <c r="QKH250" s="2"/>
      <c r="QKI250" s="2"/>
      <c r="QKJ250" s="2"/>
      <c r="QKK250" s="2"/>
      <c r="QKL250" s="2"/>
      <c r="QKM250" s="2"/>
      <c r="QKN250" s="2"/>
      <c r="QKO250" s="2"/>
      <c r="QKP250" s="2"/>
      <c r="QKQ250" s="2"/>
      <c r="QKR250" s="2"/>
      <c r="QKS250" s="2"/>
      <c r="QKT250" s="2"/>
      <c r="QKU250" s="2"/>
      <c r="QKV250" s="2"/>
      <c r="QKW250" s="2"/>
      <c r="QKX250" s="2"/>
      <c r="QKY250" s="2"/>
      <c r="QKZ250" s="2"/>
      <c r="QLA250" s="2"/>
      <c r="QLB250" s="2"/>
      <c r="QLC250" s="2"/>
      <c r="QLD250" s="2"/>
      <c r="QLE250" s="2"/>
      <c r="QLF250" s="2"/>
      <c r="QLG250" s="2"/>
      <c r="QLH250" s="2"/>
      <c r="QLI250" s="2"/>
      <c r="QLJ250" s="2"/>
      <c r="QLK250" s="2"/>
      <c r="QLL250" s="2"/>
      <c r="QLM250" s="2"/>
      <c r="QLN250" s="2"/>
      <c r="QLO250" s="2"/>
      <c r="QLP250" s="2"/>
      <c r="QLQ250" s="2"/>
      <c r="QLR250" s="2"/>
      <c r="QLS250" s="2"/>
      <c r="QLT250" s="2"/>
      <c r="QLU250" s="2"/>
      <c r="QLV250" s="2"/>
      <c r="QLW250" s="2"/>
      <c r="QLX250" s="2"/>
      <c r="QLY250" s="2"/>
      <c r="QLZ250" s="2"/>
      <c r="QMA250" s="2"/>
      <c r="QMB250" s="2"/>
      <c r="QMC250" s="2"/>
      <c r="QMD250" s="2"/>
      <c r="QME250" s="2"/>
      <c r="QMF250" s="2"/>
      <c r="QMG250" s="2"/>
      <c r="QMH250" s="2"/>
      <c r="QMI250" s="2"/>
      <c r="QMJ250" s="2"/>
      <c r="QMK250" s="2"/>
      <c r="QML250" s="2"/>
      <c r="QMM250" s="2"/>
      <c r="QMN250" s="2"/>
      <c r="QMO250" s="2"/>
      <c r="QMP250" s="2"/>
      <c r="QMQ250" s="2"/>
      <c r="QMR250" s="2"/>
      <c r="QMS250" s="2"/>
      <c r="QMT250" s="2"/>
      <c r="QMU250" s="2"/>
      <c r="QMV250" s="2"/>
      <c r="QMW250" s="2"/>
      <c r="QMX250" s="2"/>
      <c r="QMY250" s="2"/>
      <c r="QMZ250" s="2"/>
      <c r="QNA250" s="2"/>
      <c r="QNB250" s="2"/>
      <c r="QNC250" s="2"/>
      <c r="QND250" s="2"/>
      <c r="QNE250" s="2"/>
      <c r="QNF250" s="2"/>
      <c r="QNG250" s="2"/>
      <c r="QNH250" s="2"/>
      <c r="QNI250" s="2"/>
      <c r="QNJ250" s="2"/>
      <c r="QNK250" s="2"/>
      <c r="QNL250" s="2"/>
      <c r="QNM250" s="2"/>
      <c r="QNN250" s="2"/>
      <c r="QNO250" s="2"/>
      <c r="QNP250" s="2"/>
      <c r="QNQ250" s="2"/>
      <c r="QNR250" s="2"/>
      <c r="QNS250" s="2"/>
      <c r="QNT250" s="2"/>
      <c r="QNU250" s="2"/>
      <c r="QNV250" s="2"/>
      <c r="QNW250" s="2"/>
      <c r="QNX250" s="2"/>
      <c r="QNY250" s="2"/>
      <c r="QNZ250" s="2"/>
      <c r="QOA250" s="2"/>
      <c r="QOB250" s="2"/>
      <c r="QOC250" s="2"/>
      <c r="QOD250" s="2"/>
      <c r="QOE250" s="2"/>
      <c r="QOF250" s="2"/>
      <c r="QOG250" s="2"/>
      <c r="QOH250" s="2"/>
      <c r="QOI250" s="2"/>
      <c r="QOJ250" s="2"/>
      <c r="QOK250" s="2"/>
      <c r="QOL250" s="2"/>
      <c r="QOM250" s="2"/>
      <c r="QON250" s="2"/>
      <c r="QOO250" s="2"/>
      <c r="QOP250" s="2"/>
      <c r="QOQ250" s="2"/>
      <c r="QOR250" s="2"/>
      <c r="QOS250" s="2"/>
      <c r="QOT250" s="2"/>
      <c r="QOU250" s="2"/>
      <c r="QOV250" s="2"/>
      <c r="QOW250" s="2"/>
      <c r="QOX250" s="2"/>
      <c r="QOY250" s="2"/>
      <c r="QOZ250" s="2"/>
      <c r="QPA250" s="2"/>
      <c r="QPB250" s="2"/>
      <c r="QPC250" s="2"/>
      <c r="QPD250" s="2"/>
      <c r="QPE250" s="2"/>
      <c r="QPF250" s="2"/>
      <c r="QPG250" s="2"/>
      <c r="QPH250" s="2"/>
      <c r="QPI250" s="2"/>
      <c r="QPJ250" s="2"/>
      <c r="QPK250" s="2"/>
      <c r="QPL250" s="2"/>
      <c r="QPM250" s="2"/>
      <c r="QPN250" s="2"/>
      <c r="QPO250" s="2"/>
      <c r="QPP250" s="2"/>
      <c r="QPQ250" s="2"/>
      <c r="QPR250" s="2"/>
      <c r="QPS250" s="2"/>
      <c r="QPT250" s="2"/>
      <c r="QPU250" s="2"/>
      <c r="QPV250" s="2"/>
      <c r="QPW250" s="2"/>
      <c r="QPX250" s="2"/>
      <c r="QPY250" s="2"/>
      <c r="QPZ250" s="2"/>
      <c r="QQA250" s="2"/>
      <c r="QQB250" s="2"/>
      <c r="QQC250" s="2"/>
      <c r="QQD250" s="2"/>
      <c r="QQE250" s="2"/>
      <c r="QQF250" s="2"/>
      <c r="QQG250" s="2"/>
      <c r="QQH250" s="2"/>
      <c r="QQI250" s="2"/>
      <c r="QQJ250" s="2"/>
      <c r="QQK250" s="2"/>
      <c r="QQL250" s="2"/>
      <c r="QQM250" s="2"/>
      <c r="QQN250" s="2"/>
      <c r="QQO250" s="2"/>
      <c r="QQP250" s="2"/>
      <c r="QQQ250" s="2"/>
      <c r="QQR250" s="2"/>
      <c r="QQS250" s="2"/>
      <c r="QQT250" s="2"/>
      <c r="QQU250" s="2"/>
      <c r="QQV250" s="2"/>
      <c r="QQW250" s="2"/>
      <c r="QQX250" s="2"/>
      <c r="QQY250" s="2"/>
      <c r="QQZ250" s="2"/>
      <c r="QRA250" s="2"/>
      <c r="QRB250" s="2"/>
      <c r="QRC250" s="2"/>
      <c r="QRD250" s="2"/>
      <c r="QRE250" s="2"/>
      <c r="QRF250" s="2"/>
      <c r="QRG250" s="2"/>
      <c r="QRH250" s="2"/>
      <c r="QRI250" s="2"/>
      <c r="QRJ250" s="2"/>
      <c r="QRK250" s="2"/>
      <c r="QRL250" s="2"/>
      <c r="QRM250" s="2"/>
      <c r="QRN250" s="2"/>
      <c r="QRO250" s="2"/>
      <c r="QRP250" s="2"/>
      <c r="QRQ250" s="2"/>
      <c r="QRR250" s="2"/>
      <c r="QRS250" s="2"/>
      <c r="QRT250" s="2"/>
      <c r="QRU250" s="2"/>
      <c r="QRV250" s="2"/>
      <c r="QRW250" s="2"/>
      <c r="QRX250" s="2"/>
      <c r="QRY250" s="2"/>
      <c r="QRZ250" s="2"/>
      <c r="QSA250" s="2"/>
      <c r="QSB250" s="2"/>
      <c r="QSC250" s="2"/>
      <c r="QSD250" s="2"/>
      <c r="QSE250" s="2"/>
      <c r="QSF250" s="2"/>
      <c r="QSG250" s="2"/>
      <c r="QSH250" s="2"/>
      <c r="QSI250" s="2"/>
      <c r="QSJ250" s="2"/>
      <c r="QSK250" s="2"/>
      <c r="QSL250" s="2"/>
      <c r="QSM250" s="2"/>
      <c r="QSN250" s="2"/>
      <c r="QSO250" s="2"/>
      <c r="QSP250" s="2"/>
      <c r="QSQ250" s="2"/>
      <c r="QSR250" s="2"/>
      <c r="QSS250" s="2"/>
      <c r="QST250" s="2"/>
      <c r="QSU250" s="2"/>
      <c r="QSV250" s="2"/>
      <c r="QSW250" s="2"/>
      <c r="QSX250" s="2"/>
      <c r="QSY250" s="2"/>
      <c r="QSZ250" s="2"/>
      <c r="QTA250" s="2"/>
      <c r="QTB250" s="2"/>
      <c r="QTC250" s="2"/>
      <c r="QTD250" s="2"/>
      <c r="QTE250" s="2"/>
      <c r="QTF250" s="2"/>
      <c r="QTG250" s="2"/>
      <c r="QTH250" s="2"/>
      <c r="QTI250" s="2"/>
      <c r="QTJ250" s="2"/>
      <c r="QTK250" s="2"/>
      <c r="QTL250" s="2"/>
      <c r="QTM250" s="2"/>
      <c r="QTN250" s="2"/>
      <c r="QTO250" s="2"/>
      <c r="QTP250" s="2"/>
      <c r="QTQ250" s="2"/>
      <c r="QTR250" s="2"/>
      <c r="QTS250" s="2"/>
      <c r="QTT250" s="2"/>
      <c r="QTU250" s="2"/>
      <c r="QTV250" s="2"/>
      <c r="QTW250" s="2"/>
      <c r="QTX250" s="2"/>
      <c r="QTY250" s="2"/>
      <c r="QTZ250" s="2"/>
      <c r="QUA250" s="2"/>
      <c r="QUB250" s="2"/>
      <c r="QUC250" s="2"/>
      <c r="QUD250" s="2"/>
      <c r="QUE250" s="2"/>
      <c r="QUF250" s="2"/>
      <c r="QUG250" s="2"/>
      <c r="QUH250" s="2"/>
      <c r="QUI250" s="2"/>
      <c r="QUJ250" s="2"/>
      <c r="QUK250" s="2"/>
      <c r="QUL250" s="2"/>
      <c r="QUM250" s="2"/>
      <c r="QUN250" s="2"/>
      <c r="QUO250" s="2"/>
      <c r="QUP250" s="2"/>
      <c r="QUQ250" s="2"/>
      <c r="QUR250" s="2"/>
      <c r="QUS250" s="2"/>
      <c r="QUT250" s="2"/>
      <c r="QUU250" s="2"/>
      <c r="QUV250" s="2"/>
      <c r="QUW250" s="2"/>
      <c r="QUX250" s="2"/>
      <c r="QUY250" s="2"/>
      <c r="QUZ250" s="2"/>
      <c r="QVA250" s="2"/>
      <c r="QVB250" s="2"/>
      <c r="QVC250" s="2"/>
      <c r="QVD250" s="2"/>
      <c r="QVE250" s="2"/>
      <c r="QVF250" s="2"/>
      <c r="QVG250" s="2"/>
      <c r="QVH250" s="2"/>
      <c r="QVI250" s="2"/>
      <c r="QVJ250" s="2"/>
      <c r="QVK250" s="2"/>
      <c r="QVL250" s="2"/>
      <c r="QVM250" s="2"/>
      <c r="QVN250" s="2"/>
      <c r="QVO250" s="2"/>
      <c r="QVP250" s="2"/>
      <c r="QVQ250" s="2"/>
      <c r="QVR250" s="2"/>
      <c r="QVS250" s="2"/>
      <c r="QVT250" s="2"/>
      <c r="QVU250" s="2"/>
      <c r="QVV250" s="2"/>
      <c r="QVW250" s="2"/>
      <c r="QVX250" s="2"/>
      <c r="QVY250" s="2"/>
      <c r="QVZ250" s="2"/>
      <c r="QWA250" s="2"/>
      <c r="QWB250" s="2"/>
      <c r="QWC250" s="2"/>
      <c r="QWD250" s="2"/>
      <c r="QWE250" s="2"/>
      <c r="QWF250" s="2"/>
      <c r="QWG250" s="2"/>
      <c r="QWH250" s="2"/>
      <c r="QWI250" s="2"/>
      <c r="QWJ250" s="2"/>
      <c r="QWK250" s="2"/>
      <c r="QWL250" s="2"/>
      <c r="QWM250" s="2"/>
      <c r="QWN250" s="2"/>
      <c r="QWO250" s="2"/>
      <c r="QWP250" s="2"/>
      <c r="QWQ250" s="2"/>
      <c r="QWR250" s="2"/>
      <c r="QWS250" s="2"/>
      <c r="QWT250" s="2"/>
      <c r="QWU250" s="2"/>
      <c r="QWV250" s="2"/>
      <c r="QWW250" s="2"/>
      <c r="QWX250" s="2"/>
      <c r="QWY250" s="2"/>
      <c r="QWZ250" s="2"/>
      <c r="QXA250" s="2"/>
      <c r="QXB250" s="2"/>
      <c r="QXC250" s="2"/>
      <c r="QXD250" s="2"/>
      <c r="QXE250" s="2"/>
      <c r="QXF250" s="2"/>
      <c r="QXG250" s="2"/>
      <c r="QXH250" s="2"/>
      <c r="QXI250" s="2"/>
      <c r="QXJ250" s="2"/>
      <c r="QXK250" s="2"/>
      <c r="QXL250" s="2"/>
      <c r="QXM250" s="2"/>
      <c r="QXN250" s="2"/>
      <c r="QXO250" s="2"/>
      <c r="QXP250" s="2"/>
      <c r="QXQ250" s="2"/>
      <c r="QXR250" s="2"/>
      <c r="QXS250" s="2"/>
      <c r="QXT250" s="2"/>
      <c r="QXU250" s="2"/>
      <c r="QXV250" s="2"/>
      <c r="QXW250" s="2"/>
      <c r="QXX250" s="2"/>
      <c r="QXY250" s="2"/>
      <c r="QXZ250" s="2"/>
      <c r="QYA250" s="2"/>
      <c r="QYB250" s="2"/>
      <c r="QYC250" s="2"/>
      <c r="QYD250" s="2"/>
      <c r="QYE250" s="2"/>
      <c r="QYF250" s="2"/>
      <c r="QYG250" s="2"/>
      <c r="QYH250" s="2"/>
      <c r="QYI250" s="2"/>
      <c r="QYJ250" s="2"/>
      <c r="QYK250" s="2"/>
      <c r="QYL250" s="2"/>
      <c r="QYM250" s="2"/>
      <c r="QYN250" s="2"/>
      <c r="QYO250" s="2"/>
      <c r="QYP250" s="2"/>
      <c r="QYQ250" s="2"/>
      <c r="QYR250" s="2"/>
      <c r="QYS250" s="2"/>
      <c r="QYT250" s="2"/>
      <c r="QYU250" s="2"/>
      <c r="QYV250" s="2"/>
      <c r="QYW250" s="2"/>
      <c r="QYX250" s="2"/>
      <c r="QYY250" s="2"/>
      <c r="QYZ250" s="2"/>
      <c r="QZA250" s="2"/>
      <c r="QZB250" s="2"/>
      <c r="QZC250" s="2"/>
      <c r="QZD250" s="2"/>
      <c r="QZE250" s="2"/>
      <c r="QZF250" s="2"/>
      <c r="QZG250" s="2"/>
      <c r="QZH250" s="2"/>
      <c r="QZI250" s="2"/>
      <c r="QZJ250" s="2"/>
      <c r="QZK250" s="2"/>
      <c r="QZL250" s="2"/>
      <c r="QZM250" s="2"/>
      <c r="QZN250" s="2"/>
      <c r="QZO250" s="2"/>
      <c r="QZP250" s="2"/>
      <c r="QZQ250" s="2"/>
      <c r="QZR250" s="2"/>
      <c r="QZS250" s="2"/>
      <c r="QZT250" s="2"/>
      <c r="QZU250" s="2"/>
      <c r="QZV250" s="2"/>
      <c r="QZW250" s="2"/>
      <c r="QZX250" s="2"/>
      <c r="QZY250" s="2"/>
      <c r="QZZ250" s="2"/>
      <c r="RAA250" s="2"/>
      <c r="RAB250" s="2"/>
      <c r="RAC250" s="2"/>
      <c r="RAD250" s="2"/>
      <c r="RAE250" s="2"/>
      <c r="RAF250" s="2"/>
      <c r="RAG250" s="2"/>
      <c r="RAH250" s="2"/>
      <c r="RAI250" s="2"/>
      <c r="RAJ250" s="2"/>
      <c r="RAK250" s="2"/>
      <c r="RAL250" s="2"/>
      <c r="RAM250" s="2"/>
      <c r="RAN250" s="2"/>
      <c r="RAO250" s="2"/>
      <c r="RAP250" s="2"/>
      <c r="RAQ250" s="2"/>
      <c r="RAR250" s="2"/>
      <c r="RAS250" s="2"/>
      <c r="RAT250" s="2"/>
      <c r="RAU250" s="2"/>
      <c r="RAV250" s="2"/>
      <c r="RAW250" s="2"/>
      <c r="RAX250" s="2"/>
      <c r="RAY250" s="2"/>
      <c r="RAZ250" s="2"/>
      <c r="RBA250" s="2"/>
      <c r="RBB250" s="2"/>
      <c r="RBC250" s="2"/>
      <c r="RBD250" s="2"/>
      <c r="RBE250" s="2"/>
      <c r="RBF250" s="2"/>
      <c r="RBG250" s="2"/>
      <c r="RBH250" s="2"/>
      <c r="RBI250" s="2"/>
      <c r="RBJ250" s="2"/>
      <c r="RBK250" s="2"/>
      <c r="RBL250" s="2"/>
      <c r="RBM250" s="2"/>
      <c r="RBN250" s="2"/>
      <c r="RBO250" s="2"/>
      <c r="RBP250" s="2"/>
      <c r="RBQ250" s="2"/>
      <c r="RBR250" s="2"/>
      <c r="RBS250" s="2"/>
      <c r="RBT250" s="2"/>
      <c r="RBU250" s="2"/>
      <c r="RBV250" s="2"/>
      <c r="RBW250" s="2"/>
      <c r="RBX250" s="2"/>
      <c r="RBY250" s="2"/>
      <c r="RBZ250" s="2"/>
      <c r="RCA250" s="2"/>
      <c r="RCB250" s="2"/>
      <c r="RCC250" s="2"/>
      <c r="RCD250" s="2"/>
      <c r="RCE250" s="2"/>
      <c r="RCF250" s="2"/>
      <c r="RCG250" s="2"/>
      <c r="RCH250" s="2"/>
      <c r="RCI250" s="2"/>
      <c r="RCJ250" s="2"/>
      <c r="RCK250" s="2"/>
      <c r="RCL250" s="2"/>
      <c r="RCM250" s="2"/>
      <c r="RCN250" s="2"/>
      <c r="RCO250" s="2"/>
      <c r="RCP250" s="2"/>
      <c r="RCQ250" s="2"/>
      <c r="RCR250" s="2"/>
      <c r="RCS250" s="2"/>
      <c r="RCT250" s="2"/>
      <c r="RCU250" s="2"/>
      <c r="RCV250" s="2"/>
      <c r="RCW250" s="2"/>
      <c r="RCX250" s="2"/>
      <c r="RCY250" s="2"/>
      <c r="RCZ250" s="2"/>
      <c r="RDA250" s="2"/>
      <c r="RDB250" s="2"/>
      <c r="RDC250" s="2"/>
      <c r="RDD250" s="2"/>
      <c r="RDE250" s="2"/>
      <c r="RDF250" s="2"/>
      <c r="RDG250" s="2"/>
      <c r="RDH250" s="2"/>
      <c r="RDI250" s="2"/>
      <c r="RDJ250" s="2"/>
      <c r="RDK250" s="2"/>
      <c r="RDL250" s="2"/>
      <c r="RDM250" s="2"/>
      <c r="RDN250" s="2"/>
      <c r="RDO250" s="2"/>
      <c r="RDP250" s="2"/>
      <c r="RDQ250" s="2"/>
      <c r="RDR250" s="2"/>
      <c r="RDS250" s="2"/>
      <c r="RDT250" s="2"/>
      <c r="RDU250" s="2"/>
      <c r="RDV250" s="2"/>
      <c r="RDW250" s="2"/>
      <c r="RDX250" s="2"/>
      <c r="RDY250" s="2"/>
      <c r="RDZ250" s="2"/>
      <c r="REA250" s="2"/>
      <c r="REB250" s="2"/>
      <c r="REC250" s="2"/>
      <c r="RED250" s="2"/>
      <c r="REE250" s="2"/>
      <c r="REF250" s="2"/>
      <c r="REG250" s="2"/>
      <c r="REH250" s="2"/>
      <c r="REI250" s="2"/>
      <c r="REJ250" s="2"/>
      <c r="REK250" s="2"/>
      <c r="REL250" s="2"/>
      <c r="REM250" s="2"/>
      <c r="REN250" s="2"/>
      <c r="REO250" s="2"/>
      <c r="REP250" s="2"/>
      <c r="REQ250" s="2"/>
      <c r="RER250" s="2"/>
      <c r="RES250" s="2"/>
      <c r="RET250" s="2"/>
      <c r="REU250" s="2"/>
      <c r="REV250" s="2"/>
      <c r="REW250" s="2"/>
      <c r="REX250" s="2"/>
      <c r="REY250" s="2"/>
      <c r="REZ250" s="2"/>
      <c r="RFA250" s="2"/>
      <c r="RFB250" s="2"/>
      <c r="RFC250" s="2"/>
      <c r="RFD250" s="2"/>
      <c r="RFE250" s="2"/>
      <c r="RFF250" s="2"/>
      <c r="RFG250" s="2"/>
      <c r="RFH250" s="2"/>
      <c r="RFI250" s="2"/>
      <c r="RFJ250" s="2"/>
      <c r="RFK250" s="2"/>
      <c r="RFL250" s="2"/>
      <c r="RFM250" s="2"/>
      <c r="RFN250" s="2"/>
      <c r="RFO250" s="2"/>
      <c r="RFP250" s="2"/>
      <c r="RFQ250" s="2"/>
      <c r="RFR250" s="2"/>
      <c r="RFS250" s="2"/>
      <c r="RFT250" s="2"/>
      <c r="RFU250" s="2"/>
      <c r="RFV250" s="2"/>
      <c r="RFW250" s="2"/>
      <c r="RFX250" s="2"/>
      <c r="RFY250" s="2"/>
      <c r="RFZ250" s="2"/>
      <c r="RGA250" s="2"/>
      <c r="RGB250" s="2"/>
      <c r="RGC250" s="2"/>
      <c r="RGD250" s="2"/>
      <c r="RGE250" s="2"/>
      <c r="RGF250" s="2"/>
      <c r="RGG250" s="2"/>
      <c r="RGH250" s="2"/>
      <c r="RGI250" s="2"/>
      <c r="RGJ250" s="2"/>
      <c r="RGK250" s="2"/>
      <c r="RGL250" s="2"/>
      <c r="RGM250" s="2"/>
      <c r="RGN250" s="2"/>
      <c r="RGO250" s="2"/>
      <c r="RGP250" s="2"/>
      <c r="RGQ250" s="2"/>
      <c r="RGR250" s="2"/>
      <c r="RGS250" s="2"/>
      <c r="RGT250" s="2"/>
      <c r="RGU250" s="2"/>
      <c r="RGV250" s="2"/>
      <c r="RGW250" s="2"/>
      <c r="RGX250" s="2"/>
      <c r="RGY250" s="2"/>
      <c r="RGZ250" s="2"/>
      <c r="RHA250" s="2"/>
      <c r="RHB250" s="2"/>
      <c r="RHC250" s="2"/>
      <c r="RHD250" s="2"/>
      <c r="RHE250" s="2"/>
      <c r="RHF250" s="2"/>
      <c r="RHG250" s="2"/>
      <c r="RHH250" s="2"/>
      <c r="RHI250" s="2"/>
      <c r="RHJ250" s="2"/>
      <c r="RHK250" s="2"/>
      <c r="RHL250" s="2"/>
      <c r="RHM250" s="2"/>
      <c r="RHN250" s="2"/>
      <c r="RHO250" s="2"/>
      <c r="RHP250" s="2"/>
      <c r="RHQ250" s="2"/>
      <c r="RHR250" s="2"/>
      <c r="RHS250" s="2"/>
      <c r="RHT250" s="2"/>
      <c r="RHU250" s="2"/>
      <c r="RHV250" s="2"/>
      <c r="RHW250" s="2"/>
      <c r="RHX250" s="2"/>
      <c r="RHY250" s="2"/>
      <c r="RHZ250" s="2"/>
      <c r="RIA250" s="2"/>
      <c r="RIB250" s="2"/>
      <c r="RIC250" s="2"/>
      <c r="RID250" s="2"/>
      <c r="RIE250" s="2"/>
      <c r="RIF250" s="2"/>
      <c r="RIG250" s="2"/>
      <c r="RIH250" s="2"/>
      <c r="RII250" s="2"/>
      <c r="RIJ250" s="2"/>
      <c r="RIK250" s="2"/>
      <c r="RIL250" s="2"/>
      <c r="RIM250" s="2"/>
      <c r="RIN250" s="2"/>
      <c r="RIO250" s="2"/>
      <c r="RIP250" s="2"/>
      <c r="RIQ250" s="2"/>
      <c r="RIR250" s="2"/>
      <c r="RIS250" s="2"/>
      <c r="RIT250" s="2"/>
      <c r="RIU250" s="2"/>
      <c r="RIV250" s="2"/>
      <c r="RIW250" s="2"/>
      <c r="RIX250" s="2"/>
      <c r="RIY250" s="2"/>
      <c r="RIZ250" s="2"/>
      <c r="RJA250" s="2"/>
      <c r="RJB250" s="2"/>
      <c r="RJC250" s="2"/>
      <c r="RJD250" s="2"/>
      <c r="RJE250" s="2"/>
      <c r="RJF250" s="2"/>
      <c r="RJG250" s="2"/>
      <c r="RJH250" s="2"/>
      <c r="RJI250" s="2"/>
      <c r="RJJ250" s="2"/>
      <c r="RJK250" s="2"/>
      <c r="RJL250" s="2"/>
      <c r="RJM250" s="2"/>
      <c r="RJN250" s="2"/>
      <c r="RJO250" s="2"/>
      <c r="RJP250" s="2"/>
      <c r="RJQ250" s="2"/>
      <c r="RJR250" s="2"/>
      <c r="RJS250" s="2"/>
      <c r="RJT250" s="2"/>
      <c r="RJU250" s="2"/>
      <c r="RJV250" s="2"/>
      <c r="RJW250" s="2"/>
      <c r="RJX250" s="2"/>
      <c r="RJY250" s="2"/>
      <c r="RJZ250" s="2"/>
      <c r="RKA250" s="2"/>
      <c r="RKB250" s="2"/>
      <c r="RKC250" s="2"/>
      <c r="RKD250" s="2"/>
      <c r="RKE250" s="2"/>
      <c r="RKF250" s="2"/>
      <c r="RKG250" s="2"/>
      <c r="RKH250" s="2"/>
      <c r="RKI250" s="2"/>
      <c r="RKJ250" s="2"/>
      <c r="RKK250" s="2"/>
      <c r="RKL250" s="2"/>
      <c r="RKM250" s="2"/>
      <c r="RKN250" s="2"/>
      <c r="RKO250" s="2"/>
      <c r="RKP250" s="2"/>
      <c r="RKQ250" s="2"/>
      <c r="RKR250" s="2"/>
      <c r="RKS250" s="2"/>
      <c r="RKT250" s="2"/>
      <c r="RKU250" s="2"/>
      <c r="RKV250" s="2"/>
      <c r="RKW250" s="2"/>
      <c r="RKX250" s="2"/>
      <c r="RKY250" s="2"/>
      <c r="RKZ250" s="2"/>
      <c r="RLA250" s="2"/>
      <c r="RLB250" s="2"/>
      <c r="RLC250" s="2"/>
      <c r="RLD250" s="2"/>
      <c r="RLE250" s="2"/>
      <c r="RLF250" s="2"/>
      <c r="RLG250" s="2"/>
      <c r="RLH250" s="2"/>
      <c r="RLI250" s="2"/>
      <c r="RLJ250" s="2"/>
      <c r="RLK250" s="2"/>
      <c r="RLL250" s="2"/>
      <c r="RLM250" s="2"/>
      <c r="RLN250" s="2"/>
      <c r="RLO250" s="2"/>
      <c r="RLP250" s="2"/>
      <c r="RLQ250" s="2"/>
      <c r="RLR250" s="2"/>
      <c r="RLS250" s="2"/>
      <c r="RLT250" s="2"/>
      <c r="RLU250" s="2"/>
      <c r="RLV250" s="2"/>
      <c r="RLW250" s="2"/>
      <c r="RLX250" s="2"/>
      <c r="RLY250" s="2"/>
      <c r="RLZ250" s="2"/>
      <c r="RMA250" s="2"/>
      <c r="RMB250" s="2"/>
      <c r="RMC250" s="2"/>
      <c r="RMD250" s="2"/>
      <c r="RME250" s="2"/>
      <c r="RMF250" s="2"/>
      <c r="RMG250" s="2"/>
      <c r="RMH250" s="2"/>
      <c r="RMI250" s="2"/>
      <c r="RMJ250" s="2"/>
      <c r="RMK250" s="2"/>
      <c r="RML250" s="2"/>
      <c r="RMM250" s="2"/>
      <c r="RMN250" s="2"/>
      <c r="RMO250" s="2"/>
      <c r="RMP250" s="2"/>
      <c r="RMQ250" s="2"/>
      <c r="RMR250" s="2"/>
      <c r="RMS250" s="2"/>
      <c r="RMT250" s="2"/>
      <c r="RMU250" s="2"/>
      <c r="RMV250" s="2"/>
      <c r="RMW250" s="2"/>
      <c r="RMX250" s="2"/>
      <c r="RMY250" s="2"/>
      <c r="RMZ250" s="2"/>
      <c r="RNA250" s="2"/>
      <c r="RNB250" s="2"/>
      <c r="RNC250" s="2"/>
      <c r="RND250" s="2"/>
      <c r="RNE250" s="2"/>
      <c r="RNF250" s="2"/>
      <c r="RNG250" s="2"/>
      <c r="RNH250" s="2"/>
      <c r="RNI250" s="2"/>
      <c r="RNJ250" s="2"/>
      <c r="RNK250" s="2"/>
      <c r="RNL250" s="2"/>
      <c r="RNM250" s="2"/>
      <c r="RNN250" s="2"/>
      <c r="RNO250" s="2"/>
      <c r="RNP250" s="2"/>
      <c r="RNQ250" s="2"/>
      <c r="RNR250" s="2"/>
      <c r="RNS250" s="2"/>
      <c r="RNT250" s="2"/>
      <c r="RNU250" s="2"/>
      <c r="RNV250" s="2"/>
      <c r="RNW250" s="2"/>
      <c r="RNX250" s="2"/>
      <c r="RNY250" s="2"/>
      <c r="RNZ250" s="2"/>
      <c r="ROA250" s="2"/>
      <c r="ROB250" s="2"/>
      <c r="ROC250" s="2"/>
      <c r="ROD250" s="2"/>
      <c r="ROE250" s="2"/>
      <c r="ROF250" s="2"/>
      <c r="ROG250" s="2"/>
      <c r="ROH250" s="2"/>
      <c r="ROI250" s="2"/>
      <c r="ROJ250" s="2"/>
      <c r="ROK250" s="2"/>
      <c r="ROL250" s="2"/>
      <c r="ROM250" s="2"/>
      <c r="RON250" s="2"/>
      <c r="ROO250" s="2"/>
      <c r="ROP250" s="2"/>
      <c r="ROQ250" s="2"/>
      <c r="ROR250" s="2"/>
      <c r="ROS250" s="2"/>
      <c r="ROT250" s="2"/>
      <c r="ROU250" s="2"/>
      <c r="ROV250" s="2"/>
      <c r="ROW250" s="2"/>
      <c r="ROX250" s="2"/>
      <c r="ROY250" s="2"/>
      <c r="ROZ250" s="2"/>
      <c r="RPA250" s="2"/>
      <c r="RPB250" s="2"/>
      <c r="RPC250" s="2"/>
      <c r="RPD250" s="2"/>
      <c r="RPE250" s="2"/>
      <c r="RPF250" s="2"/>
      <c r="RPG250" s="2"/>
      <c r="RPH250" s="2"/>
      <c r="RPI250" s="2"/>
      <c r="RPJ250" s="2"/>
      <c r="RPK250" s="2"/>
      <c r="RPL250" s="2"/>
      <c r="RPM250" s="2"/>
      <c r="RPN250" s="2"/>
      <c r="RPO250" s="2"/>
      <c r="RPP250" s="2"/>
      <c r="RPQ250" s="2"/>
      <c r="RPR250" s="2"/>
      <c r="RPS250" s="2"/>
      <c r="RPT250" s="2"/>
      <c r="RPU250" s="2"/>
      <c r="RPV250" s="2"/>
      <c r="RPW250" s="2"/>
      <c r="RPX250" s="2"/>
      <c r="RPY250" s="2"/>
      <c r="RPZ250" s="2"/>
      <c r="RQA250" s="2"/>
      <c r="RQB250" s="2"/>
      <c r="RQC250" s="2"/>
      <c r="RQD250" s="2"/>
      <c r="RQE250" s="2"/>
      <c r="RQF250" s="2"/>
      <c r="RQG250" s="2"/>
      <c r="RQH250" s="2"/>
      <c r="RQI250" s="2"/>
      <c r="RQJ250" s="2"/>
      <c r="RQK250" s="2"/>
      <c r="RQL250" s="2"/>
      <c r="RQM250" s="2"/>
      <c r="RQN250" s="2"/>
      <c r="RQO250" s="2"/>
      <c r="RQP250" s="2"/>
      <c r="RQQ250" s="2"/>
      <c r="RQR250" s="2"/>
      <c r="RQS250" s="2"/>
      <c r="RQT250" s="2"/>
      <c r="RQU250" s="2"/>
      <c r="RQV250" s="2"/>
      <c r="RQW250" s="2"/>
      <c r="RQX250" s="2"/>
      <c r="RQY250" s="2"/>
      <c r="RQZ250" s="2"/>
      <c r="RRA250" s="2"/>
      <c r="RRB250" s="2"/>
      <c r="RRC250" s="2"/>
      <c r="RRD250" s="2"/>
      <c r="RRE250" s="2"/>
      <c r="RRF250" s="2"/>
      <c r="RRG250" s="2"/>
      <c r="RRH250" s="2"/>
      <c r="RRI250" s="2"/>
      <c r="RRJ250" s="2"/>
      <c r="RRK250" s="2"/>
      <c r="RRL250" s="2"/>
      <c r="RRM250" s="2"/>
      <c r="RRN250" s="2"/>
      <c r="RRO250" s="2"/>
      <c r="RRP250" s="2"/>
      <c r="RRQ250" s="2"/>
      <c r="RRR250" s="2"/>
      <c r="RRS250" s="2"/>
      <c r="RRT250" s="2"/>
      <c r="RRU250" s="2"/>
      <c r="RRV250" s="2"/>
      <c r="RRW250" s="2"/>
      <c r="RRX250" s="2"/>
      <c r="RRY250" s="2"/>
      <c r="RRZ250" s="2"/>
      <c r="RSA250" s="2"/>
      <c r="RSB250" s="2"/>
      <c r="RSC250" s="2"/>
      <c r="RSD250" s="2"/>
      <c r="RSE250" s="2"/>
      <c r="RSF250" s="2"/>
      <c r="RSG250" s="2"/>
      <c r="RSH250" s="2"/>
      <c r="RSI250" s="2"/>
      <c r="RSJ250" s="2"/>
      <c r="RSK250" s="2"/>
      <c r="RSL250" s="2"/>
      <c r="RSM250" s="2"/>
      <c r="RSN250" s="2"/>
      <c r="RSO250" s="2"/>
      <c r="RSP250" s="2"/>
      <c r="RSQ250" s="2"/>
      <c r="RSR250" s="2"/>
      <c r="RSS250" s="2"/>
      <c r="RST250" s="2"/>
      <c r="RSU250" s="2"/>
      <c r="RSV250" s="2"/>
      <c r="RSW250" s="2"/>
      <c r="RSX250" s="2"/>
      <c r="RSY250" s="2"/>
      <c r="RSZ250" s="2"/>
      <c r="RTA250" s="2"/>
      <c r="RTB250" s="2"/>
      <c r="RTC250" s="2"/>
      <c r="RTD250" s="2"/>
      <c r="RTE250" s="2"/>
      <c r="RTF250" s="2"/>
      <c r="RTG250" s="2"/>
      <c r="RTH250" s="2"/>
      <c r="RTI250" s="2"/>
      <c r="RTJ250" s="2"/>
      <c r="RTK250" s="2"/>
      <c r="RTL250" s="2"/>
      <c r="RTM250" s="2"/>
      <c r="RTN250" s="2"/>
      <c r="RTO250" s="2"/>
      <c r="RTP250" s="2"/>
      <c r="RTQ250" s="2"/>
      <c r="RTR250" s="2"/>
      <c r="RTS250" s="2"/>
      <c r="RTT250" s="2"/>
      <c r="RTU250" s="2"/>
      <c r="RTV250" s="2"/>
      <c r="RTW250" s="2"/>
      <c r="RTX250" s="2"/>
      <c r="RTY250" s="2"/>
      <c r="RTZ250" s="2"/>
      <c r="RUA250" s="2"/>
      <c r="RUB250" s="2"/>
      <c r="RUC250" s="2"/>
      <c r="RUD250" s="2"/>
      <c r="RUE250" s="2"/>
      <c r="RUF250" s="2"/>
      <c r="RUG250" s="2"/>
      <c r="RUH250" s="2"/>
      <c r="RUI250" s="2"/>
      <c r="RUJ250" s="2"/>
      <c r="RUK250" s="2"/>
      <c r="RUL250" s="2"/>
      <c r="RUM250" s="2"/>
      <c r="RUN250" s="2"/>
      <c r="RUO250" s="2"/>
      <c r="RUP250" s="2"/>
      <c r="RUQ250" s="2"/>
      <c r="RUR250" s="2"/>
      <c r="RUS250" s="2"/>
      <c r="RUT250" s="2"/>
      <c r="RUU250" s="2"/>
      <c r="RUV250" s="2"/>
      <c r="RUW250" s="2"/>
      <c r="RUX250" s="2"/>
      <c r="RUY250" s="2"/>
      <c r="RUZ250" s="2"/>
      <c r="RVA250" s="2"/>
      <c r="RVB250" s="2"/>
      <c r="RVC250" s="2"/>
      <c r="RVD250" s="2"/>
      <c r="RVE250" s="2"/>
      <c r="RVF250" s="2"/>
      <c r="RVG250" s="2"/>
      <c r="RVH250" s="2"/>
      <c r="RVI250" s="2"/>
      <c r="RVJ250" s="2"/>
      <c r="RVK250" s="2"/>
      <c r="RVL250" s="2"/>
      <c r="RVM250" s="2"/>
      <c r="RVN250" s="2"/>
      <c r="RVO250" s="2"/>
      <c r="RVP250" s="2"/>
      <c r="RVQ250" s="2"/>
      <c r="RVR250" s="2"/>
      <c r="RVS250" s="2"/>
      <c r="RVT250" s="2"/>
      <c r="RVU250" s="2"/>
      <c r="RVV250" s="2"/>
      <c r="RVW250" s="2"/>
      <c r="RVX250" s="2"/>
      <c r="RVY250" s="2"/>
      <c r="RVZ250" s="2"/>
      <c r="RWA250" s="2"/>
      <c r="RWB250" s="2"/>
      <c r="RWC250" s="2"/>
      <c r="RWD250" s="2"/>
      <c r="RWE250" s="2"/>
      <c r="RWF250" s="2"/>
      <c r="RWG250" s="2"/>
      <c r="RWH250" s="2"/>
      <c r="RWI250" s="2"/>
      <c r="RWJ250" s="2"/>
      <c r="RWK250" s="2"/>
      <c r="RWL250" s="2"/>
      <c r="RWM250" s="2"/>
      <c r="RWN250" s="2"/>
      <c r="RWO250" s="2"/>
      <c r="RWP250" s="2"/>
      <c r="RWQ250" s="2"/>
      <c r="RWR250" s="2"/>
      <c r="RWS250" s="2"/>
      <c r="RWT250" s="2"/>
      <c r="RWU250" s="2"/>
      <c r="RWV250" s="2"/>
      <c r="RWW250" s="2"/>
      <c r="RWX250" s="2"/>
      <c r="RWY250" s="2"/>
      <c r="RWZ250" s="2"/>
      <c r="RXA250" s="2"/>
      <c r="RXB250" s="2"/>
      <c r="RXC250" s="2"/>
      <c r="RXD250" s="2"/>
      <c r="RXE250" s="2"/>
      <c r="RXF250" s="2"/>
      <c r="RXG250" s="2"/>
      <c r="RXH250" s="2"/>
      <c r="RXI250" s="2"/>
      <c r="RXJ250" s="2"/>
      <c r="RXK250" s="2"/>
      <c r="RXL250" s="2"/>
      <c r="RXM250" s="2"/>
      <c r="RXN250" s="2"/>
      <c r="RXO250" s="2"/>
      <c r="RXP250" s="2"/>
      <c r="RXQ250" s="2"/>
      <c r="RXR250" s="2"/>
      <c r="RXS250" s="2"/>
      <c r="RXT250" s="2"/>
      <c r="RXU250" s="2"/>
      <c r="RXV250" s="2"/>
      <c r="RXW250" s="2"/>
      <c r="RXX250" s="2"/>
      <c r="RXY250" s="2"/>
      <c r="RXZ250" s="2"/>
      <c r="RYA250" s="2"/>
      <c r="RYB250" s="2"/>
      <c r="RYC250" s="2"/>
      <c r="RYD250" s="2"/>
      <c r="RYE250" s="2"/>
      <c r="RYF250" s="2"/>
      <c r="RYG250" s="2"/>
      <c r="RYH250" s="2"/>
      <c r="RYI250" s="2"/>
      <c r="RYJ250" s="2"/>
      <c r="RYK250" s="2"/>
      <c r="RYL250" s="2"/>
      <c r="RYM250" s="2"/>
      <c r="RYN250" s="2"/>
      <c r="RYO250" s="2"/>
      <c r="RYP250" s="2"/>
      <c r="RYQ250" s="2"/>
      <c r="RYR250" s="2"/>
      <c r="RYS250" s="2"/>
      <c r="RYT250" s="2"/>
      <c r="RYU250" s="2"/>
      <c r="RYV250" s="2"/>
      <c r="RYW250" s="2"/>
      <c r="RYX250" s="2"/>
      <c r="RYY250" s="2"/>
      <c r="RYZ250" s="2"/>
      <c r="RZA250" s="2"/>
      <c r="RZB250" s="2"/>
      <c r="RZC250" s="2"/>
      <c r="RZD250" s="2"/>
      <c r="RZE250" s="2"/>
      <c r="RZF250" s="2"/>
      <c r="RZG250" s="2"/>
      <c r="RZH250" s="2"/>
      <c r="RZI250" s="2"/>
      <c r="RZJ250" s="2"/>
      <c r="RZK250" s="2"/>
      <c r="RZL250" s="2"/>
      <c r="RZM250" s="2"/>
      <c r="RZN250" s="2"/>
      <c r="RZO250" s="2"/>
      <c r="RZP250" s="2"/>
      <c r="RZQ250" s="2"/>
      <c r="RZR250" s="2"/>
      <c r="RZS250" s="2"/>
      <c r="RZT250" s="2"/>
      <c r="RZU250" s="2"/>
      <c r="RZV250" s="2"/>
      <c r="RZW250" s="2"/>
      <c r="RZX250" s="2"/>
      <c r="RZY250" s="2"/>
      <c r="RZZ250" s="2"/>
      <c r="SAA250" s="2"/>
      <c r="SAB250" s="2"/>
      <c r="SAC250" s="2"/>
      <c r="SAD250" s="2"/>
      <c r="SAE250" s="2"/>
      <c r="SAF250" s="2"/>
      <c r="SAG250" s="2"/>
      <c r="SAH250" s="2"/>
      <c r="SAI250" s="2"/>
      <c r="SAJ250" s="2"/>
      <c r="SAK250" s="2"/>
      <c r="SAL250" s="2"/>
      <c r="SAM250" s="2"/>
      <c r="SAN250" s="2"/>
      <c r="SAO250" s="2"/>
      <c r="SAP250" s="2"/>
      <c r="SAQ250" s="2"/>
      <c r="SAR250" s="2"/>
      <c r="SAS250" s="2"/>
      <c r="SAT250" s="2"/>
      <c r="SAU250" s="2"/>
      <c r="SAV250" s="2"/>
      <c r="SAW250" s="2"/>
      <c r="SAX250" s="2"/>
      <c r="SAY250" s="2"/>
      <c r="SAZ250" s="2"/>
      <c r="SBA250" s="2"/>
      <c r="SBB250" s="2"/>
      <c r="SBC250" s="2"/>
      <c r="SBD250" s="2"/>
      <c r="SBE250" s="2"/>
      <c r="SBF250" s="2"/>
      <c r="SBG250" s="2"/>
      <c r="SBH250" s="2"/>
      <c r="SBI250" s="2"/>
      <c r="SBJ250" s="2"/>
      <c r="SBK250" s="2"/>
      <c r="SBL250" s="2"/>
      <c r="SBM250" s="2"/>
      <c r="SBN250" s="2"/>
      <c r="SBO250" s="2"/>
      <c r="SBP250" s="2"/>
      <c r="SBQ250" s="2"/>
      <c r="SBR250" s="2"/>
      <c r="SBS250" s="2"/>
      <c r="SBT250" s="2"/>
      <c r="SBU250" s="2"/>
      <c r="SBV250" s="2"/>
      <c r="SBW250" s="2"/>
      <c r="SBX250" s="2"/>
      <c r="SBY250" s="2"/>
      <c r="SBZ250" s="2"/>
      <c r="SCA250" s="2"/>
      <c r="SCB250" s="2"/>
      <c r="SCC250" s="2"/>
      <c r="SCD250" s="2"/>
      <c r="SCE250" s="2"/>
      <c r="SCF250" s="2"/>
      <c r="SCG250" s="2"/>
      <c r="SCH250" s="2"/>
      <c r="SCI250" s="2"/>
      <c r="SCJ250" s="2"/>
      <c r="SCK250" s="2"/>
      <c r="SCL250" s="2"/>
      <c r="SCM250" s="2"/>
      <c r="SCN250" s="2"/>
      <c r="SCO250" s="2"/>
      <c r="SCP250" s="2"/>
      <c r="SCQ250" s="2"/>
      <c r="SCR250" s="2"/>
      <c r="SCS250" s="2"/>
      <c r="SCT250" s="2"/>
      <c r="SCU250" s="2"/>
      <c r="SCV250" s="2"/>
      <c r="SCW250" s="2"/>
      <c r="SCX250" s="2"/>
      <c r="SCY250" s="2"/>
      <c r="SCZ250" s="2"/>
      <c r="SDA250" s="2"/>
      <c r="SDB250" s="2"/>
      <c r="SDC250" s="2"/>
      <c r="SDD250" s="2"/>
      <c r="SDE250" s="2"/>
      <c r="SDF250" s="2"/>
      <c r="SDG250" s="2"/>
      <c r="SDH250" s="2"/>
      <c r="SDI250" s="2"/>
      <c r="SDJ250" s="2"/>
      <c r="SDK250" s="2"/>
      <c r="SDL250" s="2"/>
      <c r="SDM250" s="2"/>
      <c r="SDN250" s="2"/>
      <c r="SDO250" s="2"/>
      <c r="SDP250" s="2"/>
      <c r="SDQ250" s="2"/>
      <c r="SDR250" s="2"/>
      <c r="SDS250" s="2"/>
      <c r="SDT250" s="2"/>
      <c r="SDU250" s="2"/>
      <c r="SDV250" s="2"/>
      <c r="SDW250" s="2"/>
      <c r="SDX250" s="2"/>
      <c r="SDY250" s="2"/>
      <c r="SDZ250" s="2"/>
      <c r="SEA250" s="2"/>
      <c r="SEB250" s="2"/>
      <c r="SEC250" s="2"/>
      <c r="SED250" s="2"/>
      <c r="SEE250" s="2"/>
      <c r="SEF250" s="2"/>
      <c r="SEG250" s="2"/>
      <c r="SEH250" s="2"/>
      <c r="SEI250" s="2"/>
      <c r="SEJ250" s="2"/>
      <c r="SEK250" s="2"/>
      <c r="SEL250" s="2"/>
      <c r="SEM250" s="2"/>
      <c r="SEN250" s="2"/>
      <c r="SEO250" s="2"/>
      <c r="SEP250" s="2"/>
      <c r="SEQ250" s="2"/>
      <c r="SER250" s="2"/>
      <c r="SES250" s="2"/>
      <c r="SET250" s="2"/>
      <c r="SEU250" s="2"/>
      <c r="SEV250" s="2"/>
      <c r="SEW250" s="2"/>
      <c r="SEX250" s="2"/>
      <c r="SEY250" s="2"/>
      <c r="SEZ250" s="2"/>
      <c r="SFA250" s="2"/>
      <c r="SFB250" s="2"/>
      <c r="SFC250" s="2"/>
      <c r="SFD250" s="2"/>
      <c r="SFE250" s="2"/>
      <c r="SFF250" s="2"/>
      <c r="SFG250" s="2"/>
      <c r="SFH250" s="2"/>
      <c r="SFI250" s="2"/>
      <c r="SFJ250" s="2"/>
      <c r="SFK250" s="2"/>
      <c r="SFL250" s="2"/>
      <c r="SFM250" s="2"/>
      <c r="SFN250" s="2"/>
      <c r="SFO250" s="2"/>
      <c r="SFP250" s="2"/>
      <c r="SFQ250" s="2"/>
      <c r="SFR250" s="2"/>
      <c r="SFS250" s="2"/>
      <c r="SFT250" s="2"/>
      <c r="SFU250" s="2"/>
      <c r="SFV250" s="2"/>
      <c r="SFW250" s="2"/>
      <c r="SFX250" s="2"/>
      <c r="SFY250" s="2"/>
      <c r="SFZ250" s="2"/>
      <c r="SGA250" s="2"/>
      <c r="SGB250" s="2"/>
      <c r="SGC250" s="2"/>
      <c r="SGD250" s="2"/>
      <c r="SGE250" s="2"/>
      <c r="SGF250" s="2"/>
      <c r="SGG250" s="2"/>
      <c r="SGH250" s="2"/>
      <c r="SGI250" s="2"/>
      <c r="SGJ250" s="2"/>
      <c r="SGK250" s="2"/>
      <c r="SGL250" s="2"/>
      <c r="SGM250" s="2"/>
      <c r="SGN250" s="2"/>
      <c r="SGO250" s="2"/>
      <c r="SGP250" s="2"/>
      <c r="SGQ250" s="2"/>
      <c r="SGR250" s="2"/>
      <c r="SGS250" s="2"/>
      <c r="SGT250" s="2"/>
      <c r="SGU250" s="2"/>
      <c r="SGV250" s="2"/>
      <c r="SGW250" s="2"/>
      <c r="SGX250" s="2"/>
      <c r="SGY250" s="2"/>
      <c r="SGZ250" s="2"/>
      <c r="SHA250" s="2"/>
      <c r="SHB250" s="2"/>
      <c r="SHC250" s="2"/>
      <c r="SHD250" s="2"/>
      <c r="SHE250" s="2"/>
      <c r="SHF250" s="2"/>
      <c r="SHG250" s="2"/>
      <c r="SHH250" s="2"/>
      <c r="SHI250" s="2"/>
      <c r="SHJ250" s="2"/>
      <c r="SHK250" s="2"/>
      <c r="SHL250" s="2"/>
      <c r="SHM250" s="2"/>
      <c r="SHN250" s="2"/>
      <c r="SHO250" s="2"/>
      <c r="SHP250" s="2"/>
      <c r="SHQ250" s="2"/>
      <c r="SHR250" s="2"/>
      <c r="SHS250" s="2"/>
      <c r="SHT250" s="2"/>
      <c r="SHU250" s="2"/>
      <c r="SHV250" s="2"/>
      <c r="SHW250" s="2"/>
      <c r="SHX250" s="2"/>
      <c r="SHY250" s="2"/>
      <c r="SHZ250" s="2"/>
      <c r="SIA250" s="2"/>
      <c r="SIB250" s="2"/>
      <c r="SIC250" s="2"/>
      <c r="SID250" s="2"/>
      <c r="SIE250" s="2"/>
      <c r="SIF250" s="2"/>
      <c r="SIG250" s="2"/>
      <c r="SIH250" s="2"/>
      <c r="SII250" s="2"/>
      <c r="SIJ250" s="2"/>
      <c r="SIK250" s="2"/>
      <c r="SIL250" s="2"/>
      <c r="SIM250" s="2"/>
      <c r="SIN250" s="2"/>
      <c r="SIO250" s="2"/>
      <c r="SIP250" s="2"/>
      <c r="SIQ250" s="2"/>
      <c r="SIR250" s="2"/>
      <c r="SIS250" s="2"/>
      <c r="SIT250" s="2"/>
      <c r="SIU250" s="2"/>
      <c r="SIV250" s="2"/>
      <c r="SIW250" s="2"/>
      <c r="SIX250" s="2"/>
      <c r="SIY250" s="2"/>
      <c r="SIZ250" s="2"/>
      <c r="SJA250" s="2"/>
      <c r="SJB250" s="2"/>
      <c r="SJC250" s="2"/>
      <c r="SJD250" s="2"/>
      <c r="SJE250" s="2"/>
      <c r="SJF250" s="2"/>
      <c r="SJG250" s="2"/>
      <c r="SJH250" s="2"/>
      <c r="SJI250" s="2"/>
      <c r="SJJ250" s="2"/>
      <c r="SJK250" s="2"/>
      <c r="SJL250" s="2"/>
      <c r="SJM250" s="2"/>
      <c r="SJN250" s="2"/>
      <c r="SJO250" s="2"/>
      <c r="SJP250" s="2"/>
      <c r="SJQ250" s="2"/>
      <c r="SJR250" s="2"/>
      <c r="SJS250" s="2"/>
      <c r="SJT250" s="2"/>
      <c r="SJU250" s="2"/>
      <c r="SJV250" s="2"/>
      <c r="SJW250" s="2"/>
      <c r="SJX250" s="2"/>
      <c r="SJY250" s="2"/>
      <c r="SJZ250" s="2"/>
      <c r="SKA250" s="2"/>
      <c r="SKB250" s="2"/>
      <c r="SKC250" s="2"/>
      <c r="SKD250" s="2"/>
      <c r="SKE250" s="2"/>
      <c r="SKF250" s="2"/>
      <c r="SKG250" s="2"/>
      <c r="SKH250" s="2"/>
      <c r="SKI250" s="2"/>
      <c r="SKJ250" s="2"/>
      <c r="SKK250" s="2"/>
      <c r="SKL250" s="2"/>
      <c r="SKM250" s="2"/>
      <c r="SKN250" s="2"/>
      <c r="SKO250" s="2"/>
      <c r="SKP250" s="2"/>
      <c r="SKQ250" s="2"/>
      <c r="SKR250" s="2"/>
      <c r="SKS250" s="2"/>
      <c r="SKT250" s="2"/>
      <c r="SKU250" s="2"/>
      <c r="SKV250" s="2"/>
      <c r="SKW250" s="2"/>
      <c r="SKX250" s="2"/>
      <c r="SKY250" s="2"/>
      <c r="SKZ250" s="2"/>
      <c r="SLA250" s="2"/>
      <c r="SLB250" s="2"/>
      <c r="SLC250" s="2"/>
      <c r="SLD250" s="2"/>
      <c r="SLE250" s="2"/>
      <c r="SLF250" s="2"/>
      <c r="SLG250" s="2"/>
      <c r="SLH250" s="2"/>
      <c r="SLI250" s="2"/>
      <c r="SLJ250" s="2"/>
      <c r="SLK250" s="2"/>
      <c r="SLL250" s="2"/>
      <c r="SLM250" s="2"/>
      <c r="SLN250" s="2"/>
      <c r="SLO250" s="2"/>
      <c r="SLP250" s="2"/>
      <c r="SLQ250" s="2"/>
      <c r="SLR250" s="2"/>
      <c r="SLS250" s="2"/>
      <c r="SLT250" s="2"/>
      <c r="SLU250" s="2"/>
      <c r="SLV250" s="2"/>
      <c r="SLW250" s="2"/>
      <c r="SLX250" s="2"/>
      <c r="SLY250" s="2"/>
      <c r="SLZ250" s="2"/>
      <c r="SMA250" s="2"/>
      <c r="SMB250" s="2"/>
      <c r="SMC250" s="2"/>
      <c r="SMD250" s="2"/>
      <c r="SME250" s="2"/>
      <c r="SMF250" s="2"/>
      <c r="SMG250" s="2"/>
      <c r="SMH250" s="2"/>
      <c r="SMI250" s="2"/>
      <c r="SMJ250" s="2"/>
      <c r="SMK250" s="2"/>
      <c r="SML250" s="2"/>
      <c r="SMM250" s="2"/>
      <c r="SMN250" s="2"/>
      <c r="SMO250" s="2"/>
      <c r="SMP250" s="2"/>
      <c r="SMQ250" s="2"/>
      <c r="SMR250" s="2"/>
      <c r="SMS250" s="2"/>
      <c r="SMT250" s="2"/>
      <c r="SMU250" s="2"/>
      <c r="SMV250" s="2"/>
      <c r="SMW250" s="2"/>
      <c r="SMX250" s="2"/>
      <c r="SMY250" s="2"/>
      <c r="SMZ250" s="2"/>
      <c r="SNA250" s="2"/>
      <c r="SNB250" s="2"/>
      <c r="SNC250" s="2"/>
      <c r="SND250" s="2"/>
      <c r="SNE250" s="2"/>
      <c r="SNF250" s="2"/>
      <c r="SNG250" s="2"/>
      <c r="SNH250" s="2"/>
      <c r="SNI250" s="2"/>
      <c r="SNJ250" s="2"/>
      <c r="SNK250" s="2"/>
      <c r="SNL250" s="2"/>
      <c r="SNM250" s="2"/>
      <c r="SNN250" s="2"/>
      <c r="SNO250" s="2"/>
      <c r="SNP250" s="2"/>
      <c r="SNQ250" s="2"/>
      <c r="SNR250" s="2"/>
      <c r="SNS250" s="2"/>
      <c r="SNT250" s="2"/>
      <c r="SNU250" s="2"/>
      <c r="SNV250" s="2"/>
      <c r="SNW250" s="2"/>
      <c r="SNX250" s="2"/>
      <c r="SNY250" s="2"/>
      <c r="SNZ250" s="2"/>
      <c r="SOA250" s="2"/>
      <c r="SOB250" s="2"/>
      <c r="SOC250" s="2"/>
      <c r="SOD250" s="2"/>
      <c r="SOE250" s="2"/>
      <c r="SOF250" s="2"/>
      <c r="SOG250" s="2"/>
      <c r="SOH250" s="2"/>
      <c r="SOI250" s="2"/>
      <c r="SOJ250" s="2"/>
      <c r="SOK250" s="2"/>
      <c r="SOL250" s="2"/>
      <c r="SOM250" s="2"/>
      <c r="SON250" s="2"/>
      <c r="SOO250" s="2"/>
      <c r="SOP250" s="2"/>
      <c r="SOQ250" s="2"/>
      <c r="SOR250" s="2"/>
      <c r="SOS250" s="2"/>
      <c r="SOT250" s="2"/>
      <c r="SOU250" s="2"/>
      <c r="SOV250" s="2"/>
      <c r="SOW250" s="2"/>
      <c r="SOX250" s="2"/>
      <c r="SOY250" s="2"/>
      <c r="SOZ250" s="2"/>
      <c r="SPA250" s="2"/>
      <c r="SPB250" s="2"/>
      <c r="SPC250" s="2"/>
      <c r="SPD250" s="2"/>
      <c r="SPE250" s="2"/>
      <c r="SPF250" s="2"/>
      <c r="SPG250" s="2"/>
      <c r="SPH250" s="2"/>
      <c r="SPI250" s="2"/>
      <c r="SPJ250" s="2"/>
      <c r="SPK250" s="2"/>
      <c r="SPL250" s="2"/>
      <c r="SPM250" s="2"/>
      <c r="SPN250" s="2"/>
      <c r="SPO250" s="2"/>
      <c r="SPP250" s="2"/>
      <c r="SPQ250" s="2"/>
      <c r="SPR250" s="2"/>
      <c r="SPS250" s="2"/>
      <c r="SPT250" s="2"/>
      <c r="SPU250" s="2"/>
      <c r="SPV250" s="2"/>
      <c r="SPW250" s="2"/>
      <c r="SPX250" s="2"/>
      <c r="SPY250" s="2"/>
      <c r="SPZ250" s="2"/>
      <c r="SQA250" s="2"/>
      <c r="SQB250" s="2"/>
      <c r="SQC250" s="2"/>
      <c r="SQD250" s="2"/>
      <c r="SQE250" s="2"/>
      <c r="SQF250" s="2"/>
      <c r="SQG250" s="2"/>
      <c r="SQH250" s="2"/>
      <c r="SQI250" s="2"/>
      <c r="SQJ250" s="2"/>
      <c r="SQK250" s="2"/>
      <c r="SQL250" s="2"/>
      <c r="SQM250" s="2"/>
      <c r="SQN250" s="2"/>
      <c r="SQO250" s="2"/>
      <c r="SQP250" s="2"/>
      <c r="SQQ250" s="2"/>
      <c r="SQR250" s="2"/>
      <c r="SQS250" s="2"/>
      <c r="SQT250" s="2"/>
      <c r="SQU250" s="2"/>
      <c r="SQV250" s="2"/>
      <c r="SQW250" s="2"/>
      <c r="SQX250" s="2"/>
      <c r="SQY250" s="2"/>
      <c r="SQZ250" s="2"/>
      <c r="SRA250" s="2"/>
      <c r="SRB250" s="2"/>
      <c r="SRC250" s="2"/>
      <c r="SRD250" s="2"/>
      <c r="SRE250" s="2"/>
      <c r="SRF250" s="2"/>
      <c r="SRG250" s="2"/>
      <c r="SRH250" s="2"/>
      <c r="SRI250" s="2"/>
      <c r="SRJ250" s="2"/>
      <c r="SRK250" s="2"/>
      <c r="SRL250" s="2"/>
      <c r="SRM250" s="2"/>
      <c r="SRN250" s="2"/>
      <c r="SRO250" s="2"/>
      <c r="SRP250" s="2"/>
      <c r="SRQ250" s="2"/>
      <c r="SRR250" s="2"/>
      <c r="SRS250" s="2"/>
      <c r="SRT250" s="2"/>
      <c r="SRU250" s="2"/>
      <c r="SRV250" s="2"/>
      <c r="SRW250" s="2"/>
      <c r="SRX250" s="2"/>
      <c r="SRY250" s="2"/>
      <c r="SRZ250" s="2"/>
      <c r="SSA250" s="2"/>
      <c r="SSB250" s="2"/>
      <c r="SSC250" s="2"/>
      <c r="SSD250" s="2"/>
      <c r="SSE250" s="2"/>
      <c r="SSF250" s="2"/>
      <c r="SSG250" s="2"/>
      <c r="SSH250" s="2"/>
      <c r="SSI250" s="2"/>
      <c r="SSJ250" s="2"/>
      <c r="SSK250" s="2"/>
      <c r="SSL250" s="2"/>
      <c r="SSM250" s="2"/>
      <c r="SSN250" s="2"/>
      <c r="SSO250" s="2"/>
      <c r="SSP250" s="2"/>
      <c r="SSQ250" s="2"/>
      <c r="SSR250" s="2"/>
      <c r="SSS250" s="2"/>
      <c r="SST250" s="2"/>
      <c r="SSU250" s="2"/>
      <c r="SSV250" s="2"/>
      <c r="SSW250" s="2"/>
      <c r="SSX250" s="2"/>
      <c r="SSY250" s="2"/>
      <c r="SSZ250" s="2"/>
      <c r="STA250" s="2"/>
      <c r="STB250" s="2"/>
      <c r="STC250" s="2"/>
      <c r="STD250" s="2"/>
      <c r="STE250" s="2"/>
      <c r="STF250" s="2"/>
      <c r="STG250" s="2"/>
      <c r="STH250" s="2"/>
      <c r="STI250" s="2"/>
      <c r="STJ250" s="2"/>
      <c r="STK250" s="2"/>
      <c r="STL250" s="2"/>
      <c r="STM250" s="2"/>
      <c r="STN250" s="2"/>
      <c r="STO250" s="2"/>
      <c r="STP250" s="2"/>
      <c r="STQ250" s="2"/>
      <c r="STR250" s="2"/>
      <c r="STS250" s="2"/>
      <c r="STT250" s="2"/>
      <c r="STU250" s="2"/>
      <c r="STV250" s="2"/>
      <c r="STW250" s="2"/>
      <c r="STX250" s="2"/>
      <c r="STY250" s="2"/>
      <c r="STZ250" s="2"/>
      <c r="SUA250" s="2"/>
      <c r="SUB250" s="2"/>
      <c r="SUC250" s="2"/>
      <c r="SUD250" s="2"/>
      <c r="SUE250" s="2"/>
      <c r="SUF250" s="2"/>
      <c r="SUG250" s="2"/>
      <c r="SUH250" s="2"/>
      <c r="SUI250" s="2"/>
      <c r="SUJ250" s="2"/>
      <c r="SUK250" s="2"/>
      <c r="SUL250" s="2"/>
      <c r="SUM250" s="2"/>
      <c r="SUN250" s="2"/>
      <c r="SUO250" s="2"/>
      <c r="SUP250" s="2"/>
      <c r="SUQ250" s="2"/>
      <c r="SUR250" s="2"/>
      <c r="SUS250" s="2"/>
      <c r="SUT250" s="2"/>
      <c r="SUU250" s="2"/>
      <c r="SUV250" s="2"/>
      <c r="SUW250" s="2"/>
      <c r="SUX250" s="2"/>
      <c r="SUY250" s="2"/>
      <c r="SUZ250" s="2"/>
      <c r="SVA250" s="2"/>
      <c r="SVB250" s="2"/>
      <c r="SVC250" s="2"/>
      <c r="SVD250" s="2"/>
      <c r="SVE250" s="2"/>
      <c r="SVF250" s="2"/>
      <c r="SVG250" s="2"/>
      <c r="SVH250" s="2"/>
      <c r="SVI250" s="2"/>
      <c r="SVJ250" s="2"/>
      <c r="SVK250" s="2"/>
      <c r="SVL250" s="2"/>
      <c r="SVM250" s="2"/>
      <c r="SVN250" s="2"/>
      <c r="SVO250" s="2"/>
      <c r="SVP250" s="2"/>
      <c r="SVQ250" s="2"/>
      <c r="SVR250" s="2"/>
      <c r="SVS250" s="2"/>
      <c r="SVT250" s="2"/>
      <c r="SVU250" s="2"/>
      <c r="SVV250" s="2"/>
      <c r="SVW250" s="2"/>
      <c r="SVX250" s="2"/>
      <c r="SVY250" s="2"/>
      <c r="SVZ250" s="2"/>
      <c r="SWA250" s="2"/>
      <c r="SWB250" s="2"/>
      <c r="SWC250" s="2"/>
      <c r="SWD250" s="2"/>
      <c r="SWE250" s="2"/>
      <c r="SWF250" s="2"/>
      <c r="SWG250" s="2"/>
      <c r="SWH250" s="2"/>
      <c r="SWI250" s="2"/>
      <c r="SWJ250" s="2"/>
      <c r="SWK250" s="2"/>
      <c r="SWL250" s="2"/>
      <c r="SWM250" s="2"/>
      <c r="SWN250" s="2"/>
      <c r="SWO250" s="2"/>
      <c r="SWP250" s="2"/>
      <c r="SWQ250" s="2"/>
      <c r="SWR250" s="2"/>
      <c r="SWS250" s="2"/>
      <c r="SWT250" s="2"/>
      <c r="SWU250" s="2"/>
      <c r="SWV250" s="2"/>
      <c r="SWW250" s="2"/>
      <c r="SWX250" s="2"/>
      <c r="SWY250" s="2"/>
      <c r="SWZ250" s="2"/>
      <c r="SXA250" s="2"/>
      <c r="SXB250" s="2"/>
      <c r="SXC250" s="2"/>
      <c r="SXD250" s="2"/>
      <c r="SXE250" s="2"/>
      <c r="SXF250" s="2"/>
      <c r="SXG250" s="2"/>
      <c r="SXH250" s="2"/>
      <c r="SXI250" s="2"/>
      <c r="SXJ250" s="2"/>
      <c r="SXK250" s="2"/>
      <c r="SXL250" s="2"/>
      <c r="SXM250" s="2"/>
      <c r="SXN250" s="2"/>
      <c r="SXO250" s="2"/>
      <c r="SXP250" s="2"/>
      <c r="SXQ250" s="2"/>
      <c r="SXR250" s="2"/>
      <c r="SXS250" s="2"/>
      <c r="SXT250" s="2"/>
      <c r="SXU250" s="2"/>
      <c r="SXV250" s="2"/>
      <c r="SXW250" s="2"/>
      <c r="SXX250" s="2"/>
      <c r="SXY250" s="2"/>
      <c r="SXZ250" s="2"/>
      <c r="SYA250" s="2"/>
      <c r="SYB250" s="2"/>
      <c r="SYC250" s="2"/>
      <c r="SYD250" s="2"/>
      <c r="SYE250" s="2"/>
      <c r="SYF250" s="2"/>
      <c r="SYG250" s="2"/>
      <c r="SYH250" s="2"/>
      <c r="SYI250" s="2"/>
      <c r="SYJ250" s="2"/>
      <c r="SYK250" s="2"/>
      <c r="SYL250" s="2"/>
      <c r="SYM250" s="2"/>
      <c r="SYN250" s="2"/>
      <c r="SYO250" s="2"/>
      <c r="SYP250" s="2"/>
      <c r="SYQ250" s="2"/>
      <c r="SYR250" s="2"/>
      <c r="SYS250" s="2"/>
      <c r="SYT250" s="2"/>
      <c r="SYU250" s="2"/>
      <c r="SYV250" s="2"/>
      <c r="SYW250" s="2"/>
      <c r="SYX250" s="2"/>
      <c r="SYY250" s="2"/>
      <c r="SYZ250" s="2"/>
      <c r="SZA250" s="2"/>
      <c r="SZB250" s="2"/>
      <c r="SZC250" s="2"/>
      <c r="SZD250" s="2"/>
      <c r="SZE250" s="2"/>
      <c r="SZF250" s="2"/>
      <c r="SZG250" s="2"/>
      <c r="SZH250" s="2"/>
      <c r="SZI250" s="2"/>
      <c r="SZJ250" s="2"/>
      <c r="SZK250" s="2"/>
      <c r="SZL250" s="2"/>
      <c r="SZM250" s="2"/>
      <c r="SZN250" s="2"/>
      <c r="SZO250" s="2"/>
      <c r="SZP250" s="2"/>
      <c r="SZQ250" s="2"/>
      <c r="SZR250" s="2"/>
      <c r="SZS250" s="2"/>
      <c r="SZT250" s="2"/>
      <c r="SZU250" s="2"/>
      <c r="SZV250" s="2"/>
      <c r="SZW250" s="2"/>
      <c r="SZX250" s="2"/>
      <c r="SZY250" s="2"/>
      <c r="SZZ250" s="2"/>
      <c r="TAA250" s="2"/>
      <c r="TAB250" s="2"/>
      <c r="TAC250" s="2"/>
      <c r="TAD250" s="2"/>
      <c r="TAE250" s="2"/>
      <c r="TAF250" s="2"/>
      <c r="TAG250" s="2"/>
      <c r="TAH250" s="2"/>
      <c r="TAI250" s="2"/>
      <c r="TAJ250" s="2"/>
      <c r="TAK250" s="2"/>
      <c r="TAL250" s="2"/>
      <c r="TAM250" s="2"/>
      <c r="TAN250" s="2"/>
      <c r="TAO250" s="2"/>
      <c r="TAP250" s="2"/>
      <c r="TAQ250" s="2"/>
      <c r="TAR250" s="2"/>
      <c r="TAS250" s="2"/>
      <c r="TAT250" s="2"/>
      <c r="TAU250" s="2"/>
      <c r="TAV250" s="2"/>
      <c r="TAW250" s="2"/>
      <c r="TAX250" s="2"/>
      <c r="TAY250" s="2"/>
      <c r="TAZ250" s="2"/>
      <c r="TBA250" s="2"/>
      <c r="TBB250" s="2"/>
      <c r="TBC250" s="2"/>
      <c r="TBD250" s="2"/>
      <c r="TBE250" s="2"/>
      <c r="TBF250" s="2"/>
      <c r="TBG250" s="2"/>
      <c r="TBH250" s="2"/>
      <c r="TBI250" s="2"/>
      <c r="TBJ250" s="2"/>
      <c r="TBK250" s="2"/>
      <c r="TBL250" s="2"/>
      <c r="TBM250" s="2"/>
      <c r="TBN250" s="2"/>
      <c r="TBO250" s="2"/>
      <c r="TBP250" s="2"/>
      <c r="TBQ250" s="2"/>
      <c r="TBR250" s="2"/>
      <c r="TBS250" s="2"/>
      <c r="TBT250" s="2"/>
      <c r="TBU250" s="2"/>
      <c r="TBV250" s="2"/>
      <c r="TBW250" s="2"/>
      <c r="TBX250" s="2"/>
      <c r="TBY250" s="2"/>
      <c r="TBZ250" s="2"/>
      <c r="TCA250" s="2"/>
      <c r="TCB250" s="2"/>
      <c r="TCC250" s="2"/>
      <c r="TCD250" s="2"/>
      <c r="TCE250" s="2"/>
      <c r="TCF250" s="2"/>
      <c r="TCG250" s="2"/>
      <c r="TCH250" s="2"/>
      <c r="TCI250" s="2"/>
      <c r="TCJ250" s="2"/>
      <c r="TCK250" s="2"/>
      <c r="TCL250" s="2"/>
      <c r="TCM250" s="2"/>
      <c r="TCN250" s="2"/>
      <c r="TCO250" s="2"/>
      <c r="TCP250" s="2"/>
      <c r="TCQ250" s="2"/>
      <c r="TCR250" s="2"/>
      <c r="TCS250" s="2"/>
      <c r="TCT250" s="2"/>
      <c r="TCU250" s="2"/>
      <c r="TCV250" s="2"/>
      <c r="TCW250" s="2"/>
      <c r="TCX250" s="2"/>
      <c r="TCY250" s="2"/>
      <c r="TCZ250" s="2"/>
      <c r="TDA250" s="2"/>
      <c r="TDB250" s="2"/>
      <c r="TDC250" s="2"/>
      <c r="TDD250" s="2"/>
      <c r="TDE250" s="2"/>
      <c r="TDF250" s="2"/>
      <c r="TDG250" s="2"/>
      <c r="TDH250" s="2"/>
      <c r="TDI250" s="2"/>
      <c r="TDJ250" s="2"/>
      <c r="TDK250" s="2"/>
      <c r="TDL250" s="2"/>
      <c r="TDM250" s="2"/>
      <c r="TDN250" s="2"/>
      <c r="TDO250" s="2"/>
      <c r="TDP250" s="2"/>
      <c r="TDQ250" s="2"/>
      <c r="TDR250" s="2"/>
      <c r="TDS250" s="2"/>
      <c r="TDT250" s="2"/>
      <c r="TDU250" s="2"/>
      <c r="TDV250" s="2"/>
      <c r="TDW250" s="2"/>
      <c r="TDX250" s="2"/>
      <c r="TDY250" s="2"/>
      <c r="TDZ250" s="2"/>
      <c r="TEA250" s="2"/>
      <c r="TEB250" s="2"/>
      <c r="TEC250" s="2"/>
      <c r="TED250" s="2"/>
      <c r="TEE250" s="2"/>
      <c r="TEF250" s="2"/>
      <c r="TEG250" s="2"/>
      <c r="TEH250" s="2"/>
      <c r="TEI250" s="2"/>
      <c r="TEJ250" s="2"/>
      <c r="TEK250" s="2"/>
      <c r="TEL250" s="2"/>
      <c r="TEM250" s="2"/>
      <c r="TEN250" s="2"/>
      <c r="TEO250" s="2"/>
      <c r="TEP250" s="2"/>
      <c r="TEQ250" s="2"/>
      <c r="TER250" s="2"/>
      <c r="TES250" s="2"/>
      <c r="TET250" s="2"/>
      <c r="TEU250" s="2"/>
      <c r="TEV250" s="2"/>
      <c r="TEW250" s="2"/>
      <c r="TEX250" s="2"/>
      <c r="TEY250" s="2"/>
      <c r="TEZ250" s="2"/>
      <c r="TFA250" s="2"/>
      <c r="TFB250" s="2"/>
      <c r="TFC250" s="2"/>
      <c r="TFD250" s="2"/>
      <c r="TFE250" s="2"/>
      <c r="TFF250" s="2"/>
      <c r="TFG250" s="2"/>
      <c r="TFH250" s="2"/>
      <c r="TFI250" s="2"/>
      <c r="TFJ250" s="2"/>
      <c r="TFK250" s="2"/>
      <c r="TFL250" s="2"/>
      <c r="TFM250" s="2"/>
      <c r="TFN250" s="2"/>
      <c r="TFO250" s="2"/>
      <c r="TFP250" s="2"/>
      <c r="TFQ250" s="2"/>
      <c r="TFR250" s="2"/>
      <c r="TFS250" s="2"/>
      <c r="TFT250" s="2"/>
      <c r="TFU250" s="2"/>
      <c r="TFV250" s="2"/>
      <c r="TFW250" s="2"/>
      <c r="TFX250" s="2"/>
      <c r="TFY250" s="2"/>
      <c r="TFZ250" s="2"/>
      <c r="TGA250" s="2"/>
      <c r="TGB250" s="2"/>
      <c r="TGC250" s="2"/>
      <c r="TGD250" s="2"/>
      <c r="TGE250" s="2"/>
      <c r="TGF250" s="2"/>
      <c r="TGG250" s="2"/>
      <c r="TGH250" s="2"/>
      <c r="TGI250" s="2"/>
      <c r="TGJ250" s="2"/>
      <c r="TGK250" s="2"/>
      <c r="TGL250" s="2"/>
      <c r="TGM250" s="2"/>
      <c r="TGN250" s="2"/>
      <c r="TGO250" s="2"/>
      <c r="TGP250" s="2"/>
      <c r="TGQ250" s="2"/>
      <c r="TGR250" s="2"/>
      <c r="TGS250" s="2"/>
      <c r="TGT250" s="2"/>
      <c r="TGU250" s="2"/>
      <c r="TGV250" s="2"/>
      <c r="TGW250" s="2"/>
      <c r="TGX250" s="2"/>
      <c r="TGY250" s="2"/>
      <c r="TGZ250" s="2"/>
      <c r="THA250" s="2"/>
      <c r="THB250" s="2"/>
      <c r="THC250" s="2"/>
      <c r="THD250" s="2"/>
      <c r="THE250" s="2"/>
      <c r="THF250" s="2"/>
      <c r="THG250" s="2"/>
      <c r="THH250" s="2"/>
      <c r="THI250" s="2"/>
      <c r="THJ250" s="2"/>
      <c r="THK250" s="2"/>
      <c r="THL250" s="2"/>
      <c r="THM250" s="2"/>
      <c r="THN250" s="2"/>
      <c r="THO250" s="2"/>
      <c r="THP250" s="2"/>
      <c r="THQ250" s="2"/>
      <c r="THR250" s="2"/>
      <c r="THS250" s="2"/>
      <c r="THT250" s="2"/>
      <c r="THU250" s="2"/>
      <c r="THV250" s="2"/>
      <c r="THW250" s="2"/>
      <c r="THX250" s="2"/>
      <c r="THY250" s="2"/>
      <c r="THZ250" s="2"/>
      <c r="TIA250" s="2"/>
      <c r="TIB250" s="2"/>
      <c r="TIC250" s="2"/>
      <c r="TID250" s="2"/>
      <c r="TIE250" s="2"/>
      <c r="TIF250" s="2"/>
      <c r="TIG250" s="2"/>
      <c r="TIH250" s="2"/>
      <c r="TII250" s="2"/>
      <c r="TIJ250" s="2"/>
      <c r="TIK250" s="2"/>
      <c r="TIL250" s="2"/>
      <c r="TIM250" s="2"/>
      <c r="TIN250" s="2"/>
      <c r="TIO250" s="2"/>
      <c r="TIP250" s="2"/>
      <c r="TIQ250" s="2"/>
      <c r="TIR250" s="2"/>
      <c r="TIS250" s="2"/>
      <c r="TIT250" s="2"/>
      <c r="TIU250" s="2"/>
      <c r="TIV250" s="2"/>
      <c r="TIW250" s="2"/>
      <c r="TIX250" s="2"/>
      <c r="TIY250" s="2"/>
      <c r="TIZ250" s="2"/>
      <c r="TJA250" s="2"/>
      <c r="TJB250" s="2"/>
      <c r="TJC250" s="2"/>
      <c r="TJD250" s="2"/>
      <c r="TJE250" s="2"/>
      <c r="TJF250" s="2"/>
      <c r="TJG250" s="2"/>
      <c r="TJH250" s="2"/>
      <c r="TJI250" s="2"/>
      <c r="TJJ250" s="2"/>
      <c r="TJK250" s="2"/>
      <c r="TJL250" s="2"/>
      <c r="TJM250" s="2"/>
      <c r="TJN250" s="2"/>
      <c r="TJO250" s="2"/>
      <c r="TJP250" s="2"/>
      <c r="TJQ250" s="2"/>
      <c r="TJR250" s="2"/>
      <c r="TJS250" s="2"/>
      <c r="TJT250" s="2"/>
      <c r="TJU250" s="2"/>
      <c r="TJV250" s="2"/>
      <c r="TJW250" s="2"/>
      <c r="TJX250" s="2"/>
      <c r="TJY250" s="2"/>
      <c r="TJZ250" s="2"/>
      <c r="TKA250" s="2"/>
      <c r="TKB250" s="2"/>
      <c r="TKC250" s="2"/>
      <c r="TKD250" s="2"/>
      <c r="TKE250" s="2"/>
      <c r="TKF250" s="2"/>
      <c r="TKG250" s="2"/>
      <c r="TKH250" s="2"/>
      <c r="TKI250" s="2"/>
      <c r="TKJ250" s="2"/>
      <c r="TKK250" s="2"/>
      <c r="TKL250" s="2"/>
      <c r="TKM250" s="2"/>
      <c r="TKN250" s="2"/>
      <c r="TKO250" s="2"/>
      <c r="TKP250" s="2"/>
      <c r="TKQ250" s="2"/>
      <c r="TKR250" s="2"/>
      <c r="TKS250" s="2"/>
      <c r="TKT250" s="2"/>
      <c r="TKU250" s="2"/>
      <c r="TKV250" s="2"/>
      <c r="TKW250" s="2"/>
      <c r="TKX250" s="2"/>
      <c r="TKY250" s="2"/>
      <c r="TKZ250" s="2"/>
      <c r="TLA250" s="2"/>
      <c r="TLB250" s="2"/>
      <c r="TLC250" s="2"/>
      <c r="TLD250" s="2"/>
      <c r="TLE250" s="2"/>
      <c r="TLF250" s="2"/>
      <c r="TLG250" s="2"/>
      <c r="TLH250" s="2"/>
      <c r="TLI250" s="2"/>
      <c r="TLJ250" s="2"/>
      <c r="TLK250" s="2"/>
      <c r="TLL250" s="2"/>
      <c r="TLM250" s="2"/>
      <c r="TLN250" s="2"/>
      <c r="TLO250" s="2"/>
      <c r="TLP250" s="2"/>
      <c r="TLQ250" s="2"/>
      <c r="TLR250" s="2"/>
      <c r="TLS250" s="2"/>
      <c r="TLT250" s="2"/>
      <c r="TLU250" s="2"/>
      <c r="TLV250" s="2"/>
      <c r="TLW250" s="2"/>
      <c r="TLX250" s="2"/>
      <c r="TLY250" s="2"/>
      <c r="TLZ250" s="2"/>
      <c r="TMA250" s="2"/>
      <c r="TMB250" s="2"/>
      <c r="TMC250" s="2"/>
      <c r="TMD250" s="2"/>
      <c r="TME250" s="2"/>
      <c r="TMF250" s="2"/>
      <c r="TMG250" s="2"/>
      <c r="TMH250" s="2"/>
      <c r="TMI250" s="2"/>
      <c r="TMJ250" s="2"/>
      <c r="TMK250" s="2"/>
      <c r="TML250" s="2"/>
      <c r="TMM250" s="2"/>
      <c r="TMN250" s="2"/>
      <c r="TMO250" s="2"/>
      <c r="TMP250" s="2"/>
      <c r="TMQ250" s="2"/>
      <c r="TMR250" s="2"/>
      <c r="TMS250" s="2"/>
      <c r="TMT250" s="2"/>
      <c r="TMU250" s="2"/>
      <c r="TMV250" s="2"/>
      <c r="TMW250" s="2"/>
      <c r="TMX250" s="2"/>
      <c r="TMY250" s="2"/>
      <c r="TMZ250" s="2"/>
      <c r="TNA250" s="2"/>
      <c r="TNB250" s="2"/>
      <c r="TNC250" s="2"/>
      <c r="TND250" s="2"/>
      <c r="TNE250" s="2"/>
      <c r="TNF250" s="2"/>
      <c r="TNG250" s="2"/>
      <c r="TNH250" s="2"/>
      <c r="TNI250" s="2"/>
      <c r="TNJ250" s="2"/>
      <c r="TNK250" s="2"/>
      <c r="TNL250" s="2"/>
      <c r="TNM250" s="2"/>
      <c r="TNN250" s="2"/>
      <c r="TNO250" s="2"/>
      <c r="TNP250" s="2"/>
      <c r="TNQ250" s="2"/>
      <c r="TNR250" s="2"/>
      <c r="TNS250" s="2"/>
      <c r="TNT250" s="2"/>
      <c r="TNU250" s="2"/>
      <c r="TNV250" s="2"/>
      <c r="TNW250" s="2"/>
      <c r="TNX250" s="2"/>
      <c r="TNY250" s="2"/>
      <c r="TNZ250" s="2"/>
      <c r="TOA250" s="2"/>
      <c r="TOB250" s="2"/>
      <c r="TOC250" s="2"/>
      <c r="TOD250" s="2"/>
      <c r="TOE250" s="2"/>
      <c r="TOF250" s="2"/>
      <c r="TOG250" s="2"/>
      <c r="TOH250" s="2"/>
      <c r="TOI250" s="2"/>
      <c r="TOJ250" s="2"/>
      <c r="TOK250" s="2"/>
      <c r="TOL250" s="2"/>
      <c r="TOM250" s="2"/>
      <c r="TON250" s="2"/>
      <c r="TOO250" s="2"/>
      <c r="TOP250" s="2"/>
      <c r="TOQ250" s="2"/>
      <c r="TOR250" s="2"/>
      <c r="TOS250" s="2"/>
      <c r="TOT250" s="2"/>
      <c r="TOU250" s="2"/>
      <c r="TOV250" s="2"/>
      <c r="TOW250" s="2"/>
      <c r="TOX250" s="2"/>
      <c r="TOY250" s="2"/>
      <c r="TOZ250" s="2"/>
      <c r="TPA250" s="2"/>
      <c r="TPB250" s="2"/>
      <c r="TPC250" s="2"/>
      <c r="TPD250" s="2"/>
      <c r="TPE250" s="2"/>
      <c r="TPF250" s="2"/>
      <c r="TPG250" s="2"/>
      <c r="TPH250" s="2"/>
      <c r="TPI250" s="2"/>
      <c r="TPJ250" s="2"/>
      <c r="TPK250" s="2"/>
      <c r="TPL250" s="2"/>
      <c r="TPM250" s="2"/>
      <c r="TPN250" s="2"/>
      <c r="TPO250" s="2"/>
      <c r="TPP250" s="2"/>
      <c r="TPQ250" s="2"/>
      <c r="TPR250" s="2"/>
      <c r="TPS250" s="2"/>
      <c r="TPT250" s="2"/>
      <c r="TPU250" s="2"/>
      <c r="TPV250" s="2"/>
      <c r="TPW250" s="2"/>
      <c r="TPX250" s="2"/>
      <c r="TPY250" s="2"/>
      <c r="TPZ250" s="2"/>
      <c r="TQA250" s="2"/>
      <c r="TQB250" s="2"/>
      <c r="TQC250" s="2"/>
      <c r="TQD250" s="2"/>
      <c r="TQE250" s="2"/>
      <c r="TQF250" s="2"/>
      <c r="TQG250" s="2"/>
      <c r="TQH250" s="2"/>
      <c r="TQI250" s="2"/>
      <c r="TQJ250" s="2"/>
      <c r="TQK250" s="2"/>
      <c r="TQL250" s="2"/>
      <c r="TQM250" s="2"/>
      <c r="TQN250" s="2"/>
      <c r="TQO250" s="2"/>
      <c r="TQP250" s="2"/>
      <c r="TQQ250" s="2"/>
      <c r="TQR250" s="2"/>
      <c r="TQS250" s="2"/>
      <c r="TQT250" s="2"/>
      <c r="TQU250" s="2"/>
      <c r="TQV250" s="2"/>
      <c r="TQW250" s="2"/>
      <c r="TQX250" s="2"/>
      <c r="TQY250" s="2"/>
      <c r="TQZ250" s="2"/>
      <c r="TRA250" s="2"/>
      <c r="TRB250" s="2"/>
      <c r="TRC250" s="2"/>
      <c r="TRD250" s="2"/>
      <c r="TRE250" s="2"/>
      <c r="TRF250" s="2"/>
      <c r="TRG250" s="2"/>
      <c r="TRH250" s="2"/>
      <c r="TRI250" s="2"/>
      <c r="TRJ250" s="2"/>
      <c r="TRK250" s="2"/>
      <c r="TRL250" s="2"/>
      <c r="TRM250" s="2"/>
      <c r="TRN250" s="2"/>
      <c r="TRO250" s="2"/>
      <c r="TRP250" s="2"/>
      <c r="TRQ250" s="2"/>
      <c r="TRR250" s="2"/>
      <c r="TRS250" s="2"/>
      <c r="TRT250" s="2"/>
      <c r="TRU250" s="2"/>
      <c r="TRV250" s="2"/>
      <c r="TRW250" s="2"/>
      <c r="TRX250" s="2"/>
      <c r="TRY250" s="2"/>
      <c r="TRZ250" s="2"/>
      <c r="TSA250" s="2"/>
      <c r="TSB250" s="2"/>
      <c r="TSC250" s="2"/>
      <c r="TSD250" s="2"/>
      <c r="TSE250" s="2"/>
      <c r="TSF250" s="2"/>
      <c r="TSG250" s="2"/>
      <c r="TSH250" s="2"/>
      <c r="TSI250" s="2"/>
      <c r="TSJ250" s="2"/>
      <c r="TSK250" s="2"/>
      <c r="TSL250" s="2"/>
      <c r="TSM250" s="2"/>
      <c r="TSN250" s="2"/>
      <c r="TSO250" s="2"/>
      <c r="TSP250" s="2"/>
      <c r="TSQ250" s="2"/>
      <c r="TSR250" s="2"/>
      <c r="TSS250" s="2"/>
      <c r="TST250" s="2"/>
      <c r="TSU250" s="2"/>
      <c r="TSV250" s="2"/>
      <c r="TSW250" s="2"/>
      <c r="TSX250" s="2"/>
      <c r="TSY250" s="2"/>
      <c r="TSZ250" s="2"/>
      <c r="TTA250" s="2"/>
      <c r="TTB250" s="2"/>
      <c r="TTC250" s="2"/>
      <c r="TTD250" s="2"/>
      <c r="TTE250" s="2"/>
      <c r="TTF250" s="2"/>
      <c r="TTG250" s="2"/>
      <c r="TTH250" s="2"/>
      <c r="TTI250" s="2"/>
      <c r="TTJ250" s="2"/>
      <c r="TTK250" s="2"/>
      <c r="TTL250" s="2"/>
      <c r="TTM250" s="2"/>
      <c r="TTN250" s="2"/>
      <c r="TTO250" s="2"/>
      <c r="TTP250" s="2"/>
      <c r="TTQ250" s="2"/>
      <c r="TTR250" s="2"/>
      <c r="TTS250" s="2"/>
      <c r="TTT250" s="2"/>
      <c r="TTU250" s="2"/>
      <c r="TTV250" s="2"/>
      <c r="TTW250" s="2"/>
      <c r="TTX250" s="2"/>
      <c r="TTY250" s="2"/>
      <c r="TTZ250" s="2"/>
      <c r="TUA250" s="2"/>
      <c r="TUB250" s="2"/>
      <c r="TUC250" s="2"/>
      <c r="TUD250" s="2"/>
      <c r="TUE250" s="2"/>
      <c r="TUF250" s="2"/>
      <c r="TUG250" s="2"/>
      <c r="TUH250" s="2"/>
      <c r="TUI250" s="2"/>
      <c r="TUJ250" s="2"/>
      <c r="TUK250" s="2"/>
      <c r="TUL250" s="2"/>
      <c r="TUM250" s="2"/>
      <c r="TUN250" s="2"/>
      <c r="TUO250" s="2"/>
      <c r="TUP250" s="2"/>
      <c r="TUQ250" s="2"/>
      <c r="TUR250" s="2"/>
      <c r="TUS250" s="2"/>
      <c r="TUT250" s="2"/>
      <c r="TUU250" s="2"/>
      <c r="TUV250" s="2"/>
      <c r="TUW250" s="2"/>
      <c r="TUX250" s="2"/>
      <c r="TUY250" s="2"/>
      <c r="TUZ250" s="2"/>
      <c r="TVA250" s="2"/>
      <c r="TVB250" s="2"/>
      <c r="TVC250" s="2"/>
      <c r="TVD250" s="2"/>
      <c r="TVE250" s="2"/>
      <c r="TVF250" s="2"/>
      <c r="TVG250" s="2"/>
      <c r="TVH250" s="2"/>
      <c r="TVI250" s="2"/>
      <c r="TVJ250" s="2"/>
      <c r="TVK250" s="2"/>
      <c r="TVL250" s="2"/>
      <c r="TVM250" s="2"/>
      <c r="TVN250" s="2"/>
      <c r="TVO250" s="2"/>
      <c r="TVP250" s="2"/>
      <c r="TVQ250" s="2"/>
      <c r="TVR250" s="2"/>
      <c r="TVS250" s="2"/>
      <c r="TVT250" s="2"/>
      <c r="TVU250" s="2"/>
      <c r="TVV250" s="2"/>
      <c r="TVW250" s="2"/>
      <c r="TVX250" s="2"/>
      <c r="TVY250" s="2"/>
      <c r="TVZ250" s="2"/>
      <c r="TWA250" s="2"/>
      <c r="TWB250" s="2"/>
      <c r="TWC250" s="2"/>
      <c r="TWD250" s="2"/>
      <c r="TWE250" s="2"/>
      <c r="TWF250" s="2"/>
      <c r="TWG250" s="2"/>
      <c r="TWH250" s="2"/>
      <c r="TWI250" s="2"/>
      <c r="TWJ250" s="2"/>
      <c r="TWK250" s="2"/>
      <c r="TWL250" s="2"/>
      <c r="TWM250" s="2"/>
      <c r="TWN250" s="2"/>
      <c r="TWO250" s="2"/>
      <c r="TWP250" s="2"/>
      <c r="TWQ250" s="2"/>
      <c r="TWR250" s="2"/>
      <c r="TWS250" s="2"/>
      <c r="TWT250" s="2"/>
      <c r="TWU250" s="2"/>
      <c r="TWV250" s="2"/>
      <c r="TWW250" s="2"/>
      <c r="TWX250" s="2"/>
      <c r="TWY250" s="2"/>
      <c r="TWZ250" s="2"/>
      <c r="TXA250" s="2"/>
      <c r="TXB250" s="2"/>
      <c r="TXC250" s="2"/>
      <c r="TXD250" s="2"/>
      <c r="TXE250" s="2"/>
      <c r="TXF250" s="2"/>
      <c r="TXG250" s="2"/>
      <c r="TXH250" s="2"/>
      <c r="TXI250" s="2"/>
      <c r="TXJ250" s="2"/>
      <c r="TXK250" s="2"/>
      <c r="TXL250" s="2"/>
      <c r="TXM250" s="2"/>
      <c r="TXN250" s="2"/>
      <c r="TXO250" s="2"/>
      <c r="TXP250" s="2"/>
      <c r="TXQ250" s="2"/>
      <c r="TXR250" s="2"/>
      <c r="TXS250" s="2"/>
      <c r="TXT250" s="2"/>
      <c r="TXU250" s="2"/>
      <c r="TXV250" s="2"/>
      <c r="TXW250" s="2"/>
      <c r="TXX250" s="2"/>
      <c r="TXY250" s="2"/>
      <c r="TXZ250" s="2"/>
      <c r="TYA250" s="2"/>
      <c r="TYB250" s="2"/>
      <c r="TYC250" s="2"/>
      <c r="TYD250" s="2"/>
      <c r="TYE250" s="2"/>
      <c r="TYF250" s="2"/>
      <c r="TYG250" s="2"/>
      <c r="TYH250" s="2"/>
      <c r="TYI250" s="2"/>
      <c r="TYJ250" s="2"/>
      <c r="TYK250" s="2"/>
      <c r="TYL250" s="2"/>
      <c r="TYM250" s="2"/>
      <c r="TYN250" s="2"/>
      <c r="TYO250" s="2"/>
      <c r="TYP250" s="2"/>
      <c r="TYQ250" s="2"/>
      <c r="TYR250" s="2"/>
      <c r="TYS250" s="2"/>
      <c r="TYT250" s="2"/>
      <c r="TYU250" s="2"/>
      <c r="TYV250" s="2"/>
      <c r="TYW250" s="2"/>
      <c r="TYX250" s="2"/>
      <c r="TYY250" s="2"/>
      <c r="TYZ250" s="2"/>
      <c r="TZA250" s="2"/>
      <c r="TZB250" s="2"/>
      <c r="TZC250" s="2"/>
      <c r="TZD250" s="2"/>
      <c r="TZE250" s="2"/>
      <c r="TZF250" s="2"/>
      <c r="TZG250" s="2"/>
      <c r="TZH250" s="2"/>
      <c r="TZI250" s="2"/>
      <c r="TZJ250" s="2"/>
      <c r="TZK250" s="2"/>
      <c r="TZL250" s="2"/>
      <c r="TZM250" s="2"/>
      <c r="TZN250" s="2"/>
      <c r="TZO250" s="2"/>
      <c r="TZP250" s="2"/>
      <c r="TZQ250" s="2"/>
      <c r="TZR250" s="2"/>
      <c r="TZS250" s="2"/>
      <c r="TZT250" s="2"/>
      <c r="TZU250" s="2"/>
      <c r="TZV250" s="2"/>
      <c r="TZW250" s="2"/>
      <c r="TZX250" s="2"/>
      <c r="TZY250" s="2"/>
      <c r="TZZ250" s="2"/>
      <c r="UAA250" s="2"/>
      <c r="UAB250" s="2"/>
      <c r="UAC250" s="2"/>
      <c r="UAD250" s="2"/>
      <c r="UAE250" s="2"/>
      <c r="UAF250" s="2"/>
      <c r="UAG250" s="2"/>
      <c r="UAH250" s="2"/>
      <c r="UAI250" s="2"/>
      <c r="UAJ250" s="2"/>
      <c r="UAK250" s="2"/>
      <c r="UAL250" s="2"/>
      <c r="UAM250" s="2"/>
      <c r="UAN250" s="2"/>
      <c r="UAO250" s="2"/>
      <c r="UAP250" s="2"/>
      <c r="UAQ250" s="2"/>
      <c r="UAR250" s="2"/>
      <c r="UAS250" s="2"/>
      <c r="UAT250" s="2"/>
      <c r="UAU250" s="2"/>
      <c r="UAV250" s="2"/>
      <c r="UAW250" s="2"/>
      <c r="UAX250" s="2"/>
      <c r="UAY250" s="2"/>
      <c r="UAZ250" s="2"/>
      <c r="UBA250" s="2"/>
      <c r="UBB250" s="2"/>
      <c r="UBC250" s="2"/>
      <c r="UBD250" s="2"/>
      <c r="UBE250" s="2"/>
      <c r="UBF250" s="2"/>
      <c r="UBG250" s="2"/>
      <c r="UBH250" s="2"/>
      <c r="UBI250" s="2"/>
      <c r="UBJ250" s="2"/>
      <c r="UBK250" s="2"/>
      <c r="UBL250" s="2"/>
      <c r="UBM250" s="2"/>
      <c r="UBN250" s="2"/>
      <c r="UBO250" s="2"/>
      <c r="UBP250" s="2"/>
      <c r="UBQ250" s="2"/>
      <c r="UBR250" s="2"/>
      <c r="UBS250" s="2"/>
      <c r="UBT250" s="2"/>
      <c r="UBU250" s="2"/>
      <c r="UBV250" s="2"/>
      <c r="UBW250" s="2"/>
      <c r="UBX250" s="2"/>
      <c r="UBY250" s="2"/>
      <c r="UBZ250" s="2"/>
      <c r="UCA250" s="2"/>
      <c r="UCB250" s="2"/>
      <c r="UCC250" s="2"/>
      <c r="UCD250" s="2"/>
      <c r="UCE250" s="2"/>
      <c r="UCF250" s="2"/>
      <c r="UCG250" s="2"/>
      <c r="UCH250" s="2"/>
      <c r="UCI250" s="2"/>
      <c r="UCJ250" s="2"/>
      <c r="UCK250" s="2"/>
      <c r="UCL250" s="2"/>
      <c r="UCM250" s="2"/>
      <c r="UCN250" s="2"/>
      <c r="UCO250" s="2"/>
      <c r="UCP250" s="2"/>
      <c r="UCQ250" s="2"/>
      <c r="UCR250" s="2"/>
      <c r="UCS250" s="2"/>
      <c r="UCT250" s="2"/>
      <c r="UCU250" s="2"/>
      <c r="UCV250" s="2"/>
      <c r="UCW250" s="2"/>
      <c r="UCX250" s="2"/>
      <c r="UCY250" s="2"/>
      <c r="UCZ250" s="2"/>
      <c r="UDA250" s="2"/>
      <c r="UDB250" s="2"/>
      <c r="UDC250" s="2"/>
      <c r="UDD250" s="2"/>
      <c r="UDE250" s="2"/>
      <c r="UDF250" s="2"/>
      <c r="UDG250" s="2"/>
      <c r="UDH250" s="2"/>
      <c r="UDI250" s="2"/>
      <c r="UDJ250" s="2"/>
      <c r="UDK250" s="2"/>
      <c r="UDL250" s="2"/>
      <c r="UDM250" s="2"/>
      <c r="UDN250" s="2"/>
      <c r="UDO250" s="2"/>
      <c r="UDP250" s="2"/>
      <c r="UDQ250" s="2"/>
      <c r="UDR250" s="2"/>
      <c r="UDS250" s="2"/>
      <c r="UDT250" s="2"/>
      <c r="UDU250" s="2"/>
      <c r="UDV250" s="2"/>
      <c r="UDW250" s="2"/>
      <c r="UDX250" s="2"/>
      <c r="UDY250" s="2"/>
      <c r="UDZ250" s="2"/>
      <c r="UEA250" s="2"/>
      <c r="UEB250" s="2"/>
      <c r="UEC250" s="2"/>
      <c r="UED250" s="2"/>
      <c r="UEE250" s="2"/>
      <c r="UEF250" s="2"/>
      <c r="UEG250" s="2"/>
      <c r="UEH250" s="2"/>
      <c r="UEI250" s="2"/>
      <c r="UEJ250" s="2"/>
      <c r="UEK250" s="2"/>
      <c r="UEL250" s="2"/>
      <c r="UEM250" s="2"/>
      <c r="UEN250" s="2"/>
      <c r="UEO250" s="2"/>
      <c r="UEP250" s="2"/>
      <c r="UEQ250" s="2"/>
      <c r="UER250" s="2"/>
      <c r="UES250" s="2"/>
      <c r="UET250" s="2"/>
      <c r="UEU250" s="2"/>
      <c r="UEV250" s="2"/>
      <c r="UEW250" s="2"/>
      <c r="UEX250" s="2"/>
      <c r="UEY250" s="2"/>
      <c r="UEZ250" s="2"/>
      <c r="UFA250" s="2"/>
      <c r="UFB250" s="2"/>
      <c r="UFC250" s="2"/>
      <c r="UFD250" s="2"/>
      <c r="UFE250" s="2"/>
      <c r="UFF250" s="2"/>
      <c r="UFG250" s="2"/>
      <c r="UFH250" s="2"/>
      <c r="UFI250" s="2"/>
      <c r="UFJ250" s="2"/>
      <c r="UFK250" s="2"/>
      <c r="UFL250" s="2"/>
      <c r="UFM250" s="2"/>
      <c r="UFN250" s="2"/>
      <c r="UFO250" s="2"/>
      <c r="UFP250" s="2"/>
      <c r="UFQ250" s="2"/>
      <c r="UFR250" s="2"/>
      <c r="UFS250" s="2"/>
      <c r="UFT250" s="2"/>
      <c r="UFU250" s="2"/>
      <c r="UFV250" s="2"/>
      <c r="UFW250" s="2"/>
      <c r="UFX250" s="2"/>
      <c r="UFY250" s="2"/>
      <c r="UFZ250" s="2"/>
      <c r="UGA250" s="2"/>
      <c r="UGB250" s="2"/>
      <c r="UGC250" s="2"/>
      <c r="UGD250" s="2"/>
      <c r="UGE250" s="2"/>
      <c r="UGF250" s="2"/>
      <c r="UGG250" s="2"/>
      <c r="UGH250" s="2"/>
      <c r="UGI250" s="2"/>
      <c r="UGJ250" s="2"/>
      <c r="UGK250" s="2"/>
      <c r="UGL250" s="2"/>
      <c r="UGM250" s="2"/>
      <c r="UGN250" s="2"/>
      <c r="UGO250" s="2"/>
      <c r="UGP250" s="2"/>
      <c r="UGQ250" s="2"/>
      <c r="UGR250" s="2"/>
      <c r="UGS250" s="2"/>
      <c r="UGT250" s="2"/>
      <c r="UGU250" s="2"/>
      <c r="UGV250" s="2"/>
      <c r="UGW250" s="2"/>
      <c r="UGX250" s="2"/>
      <c r="UGY250" s="2"/>
      <c r="UGZ250" s="2"/>
      <c r="UHA250" s="2"/>
      <c r="UHB250" s="2"/>
      <c r="UHC250" s="2"/>
      <c r="UHD250" s="2"/>
      <c r="UHE250" s="2"/>
      <c r="UHF250" s="2"/>
      <c r="UHG250" s="2"/>
      <c r="UHH250" s="2"/>
      <c r="UHI250" s="2"/>
      <c r="UHJ250" s="2"/>
      <c r="UHK250" s="2"/>
      <c r="UHL250" s="2"/>
      <c r="UHM250" s="2"/>
      <c r="UHN250" s="2"/>
      <c r="UHO250" s="2"/>
      <c r="UHP250" s="2"/>
      <c r="UHQ250" s="2"/>
      <c r="UHR250" s="2"/>
      <c r="UHS250" s="2"/>
      <c r="UHT250" s="2"/>
      <c r="UHU250" s="2"/>
      <c r="UHV250" s="2"/>
      <c r="UHW250" s="2"/>
      <c r="UHX250" s="2"/>
      <c r="UHY250" s="2"/>
      <c r="UHZ250" s="2"/>
      <c r="UIA250" s="2"/>
      <c r="UIB250" s="2"/>
      <c r="UIC250" s="2"/>
      <c r="UID250" s="2"/>
      <c r="UIE250" s="2"/>
      <c r="UIF250" s="2"/>
      <c r="UIG250" s="2"/>
      <c r="UIH250" s="2"/>
      <c r="UII250" s="2"/>
      <c r="UIJ250" s="2"/>
      <c r="UIK250" s="2"/>
      <c r="UIL250" s="2"/>
      <c r="UIM250" s="2"/>
      <c r="UIN250" s="2"/>
      <c r="UIO250" s="2"/>
      <c r="UIP250" s="2"/>
      <c r="UIQ250" s="2"/>
      <c r="UIR250" s="2"/>
      <c r="UIS250" s="2"/>
      <c r="UIT250" s="2"/>
      <c r="UIU250" s="2"/>
      <c r="UIV250" s="2"/>
      <c r="UIW250" s="2"/>
      <c r="UIX250" s="2"/>
      <c r="UIY250" s="2"/>
      <c r="UIZ250" s="2"/>
      <c r="UJA250" s="2"/>
      <c r="UJB250" s="2"/>
      <c r="UJC250" s="2"/>
      <c r="UJD250" s="2"/>
      <c r="UJE250" s="2"/>
      <c r="UJF250" s="2"/>
      <c r="UJG250" s="2"/>
      <c r="UJH250" s="2"/>
      <c r="UJI250" s="2"/>
      <c r="UJJ250" s="2"/>
      <c r="UJK250" s="2"/>
      <c r="UJL250" s="2"/>
      <c r="UJM250" s="2"/>
      <c r="UJN250" s="2"/>
      <c r="UJO250" s="2"/>
      <c r="UJP250" s="2"/>
      <c r="UJQ250" s="2"/>
      <c r="UJR250" s="2"/>
      <c r="UJS250" s="2"/>
      <c r="UJT250" s="2"/>
      <c r="UJU250" s="2"/>
      <c r="UJV250" s="2"/>
      <c r="UJW250" s="2"/>
      <c r="UJX250" s="2"/>
      <c r="UJY250" s="2"/>
      <c r="UJZ250" s="2"/>
      <c r="UKA250" s="2"/>
      <c r="UKB250" s="2"/>
      <c r="UKC250" s="2"/>
      <c r="UKD250" s="2"/>
      <c r="UKE250" s="2"/>
      <c r="UKF250" s="2"/>
      <c r="UKG250" s="2"/>
      <c r="UKH250" s="2"/>
      <c r="UKI250" s="2"/>
      <c r="UKJ250" s="2"/>
      <c r="UKK250" s="2"/>
      <c r="UKL250" s="2"/>
      <c r="UKM250" s="2"/>
      <c r="UKN250" s="2"/>
      <c r="UKO250" s="2"/>
      <c r="UKP250" s="2"/>
      <c r="UKQ250" s="2"/>
      <c r="UKR250" s="2"/>
      <c r="UKS250" s="2"/>
      <c r="UKT250" s="2"/>
      <c r="UKU250" s="2"/>
      <c r="UKV250" s="2"/>
      <c r="UKW250" s="2"/>
      <c r="UKX250" s="2"/>
      <c r="UKY250" s="2"/>
      <c r="UKZ250" s="2"/>
      <c r="ULA250" s="2"/>
      <c r="ULB250" s="2"/>
      <c r="ULC250" s="2"/>
      <c r="ULD250" s="2"/>
      <c r="ULE250" s="2"/>
      <c r="ULF250" s="2"/>
      <c r="ULG250" s="2"/>
      <c r="ULH250" s="2"/>
      <c r="ULI250" s="2"/>
      <c r="ULJ250" s="2"/>
      <c r="ULK250" s="2"/>
      <c r="ULL250" s="2"/>
      <c r="ULM250" s="2"/>
      <c r="ULN250" s="2"/>
      <c r="ULO250" s="2"/>
      <c r="ULP250" s="2"/>
      <c r="ULQ250" s="2"/>
      <c r="ULR250" s="2"/>
      <c r="ULS250" s="2"/>
      <c r="ULT250" s="2"/>
      <c r="ULU250" s="2"/>
      <c r="ULV250" s="2"/>
      <c r="ULW250" s="2"/>
      <c r="ULX250" s="2"/>
      <c r="ULY250" s="2"/>
      <c r="ULZ250" s="2"/>
      <c r="UMA250" s="2"/>
      <c r="UMB250" s="2"/>
      <c r="UMC250" s="2"/>
      <c r="UMD250" s="2"/>
      <c r="UME250" s="2"/>
      <c r="UMF250" s="2"/>
      <c r="UMG250" s="2"/>
      <c r="UMH250" s="2"/>
      <c r="UMI250" s="2"/>
      <c r="UMJ250" s="2"/>
      <c r="UMK250" s="2"/>
      <c r="UML250" s="2"/>
      <c r="UMM250" s="2"/>
      <c r="UMN250" s="2"/>
      <c r="UMO250" s="2"/>
      <c r="UMP250" s="2"/>
      <c r="UMQ250" s="2"/>
      <c r="UMR250" s="2"/>
      <c r="UMS250" s="2"/>
      <c r="UMT250" s="2"/>
      <c r="UMU250" s="2"/>
      <c r="UMV250" s="2"/>
      <c r="UMW250" s="2"/>
      <c r="UMX250" s="2"/>
      <c r="UMY250" s="2"/>
      <c r="UMZ250" s="2"/>
      <c r="UNA250" s="2"/>
      <c r="UNB250" s="2"/>
      <c r="UNC250" s="2"/>
      <c r="UND250" s="2"/>
      <c r="UNE250" s="2"/>
      <c r="UNF250" s="2"/>
      <c r="UNG250" s="2"/>
      <c r="UNH250" s="2"/>
      <c r="UNI250" s="2"/>
      <c r="UNJ250" s="2"/>
      <c r="UNK250" s="2"/>
      <c r="UNL250" s="2"/>
      <c r="UNM250" s="2"/>
      <c r="UNN250" s="2"/>
      <c r="UNO250" s="2"/>
      <c r="UNP250" s="2"/>
      <c r="UNQ250" s="2"/>
      <c r="UNR250" s="2"/>
      <c r="UNS250" s="2"/>
      <c r="UNT250" s="2"/>
      <c r="UNU250" s="2"/>
      <c r="UNV250" s="2"/>
      <c r="UNW250" s="2"/>
      <c r="UNX250" s="2"/>
      <c r="UNY250" s="2"/>
      <c r="UNZ250" s="2"/>
      <c r="UOA250" s="2"/>
      <c r="UOB250" s="2"/>
      <c r="UOC250" s="2"/>
      <c r="UOD250" s="2"/>
      <c r="UOE250" s="2"/>
      <c r="UOF250" s="2"/>
      <c r="UOG250" s="2"/>
      <c r="UOH250" s="2"/>
      <c r="UOI250" s="2"/>
      <c r="UOJ250" s="2"/>
      <c r="UOK250" s="2"/>
      <c r="UOL250" s="2"/>
      <c r="UOM250" s="2"/>
      <c r="UON250" s="2"/>
      <c r="UOO250" s="2"/>
      <c r="UOP250" s="2"/>
      <c r="UOQ250" s="2"/>
      <c r="UOR250" s="2"/>
      <c r="UOS250" s="2"/>
      <c r="UOT250" s="2"/>
      <c r="UOU250" s="2"/>
      <c r="UOV250" s="2"/>
      <c r="UOW250" s="2"/>
      <c r="UOX250" s="2"/>
      <c r="UOY250" s="2"/>
      <c r="UOZ250" s="2"/>
      <c r="UPA250" s="2"/>
      <c r="UPB250" s="2"/>
      <c r="UPC250" s="2"/>
      <c r="UPD250" s="2"/>
      <c r="UPE250" s="2"/>
      <c r="UPF250" s="2"/>
      <c r="UPG250" s="2"/>
      <c r="UPH250" s="2"/>
      <c r="UPI250" s="2"/>
      <c r="UPJ250" s="2"/>
      <c r="UPK250" s="2"/>
      <c r="UPL250" s="2"/>
      <c r="UPM250" s="2"/>
      <c r="UPN250" s="2"/>
      <c r="UPO250" s="2"/>
      <c r="UPP250" s="2"/>
      <c r="UPQ250" s="2"/>
      <c r="UPR250" s="2"/>
      <c r="UPS250" s="2"/>
      <c r="UPT250" s="2"/>
      <c r="UPU250" s="2"/>
      <c r="UPV250" s="2"/>
      <c r="UPW250" s="2"/>
      <c r="UPX250" s="2"/>
      <c r="UPY250" s="2"/>
      <c r="UPZ250" s="2"/>
      <c r="UQA250" s="2"/>
      <c r="UQB250" s="2"/>
      <c r="UQC250" s="2"/>
      <c r="UQD250" s="2"/>
      <c r="UQE250" s="2"/>
      <c r="UQF250" s="2"/>
      <c r="UQG250" s="2"/>
      <c r="UQH250" s="2"/>
      <c r="UQI250" s="2"/>
      <c r="UQJ250" s="2"/>
      <c r="UQK250" s="2"/>
      <c r="UQL250" s="2"/>
      <c r="UQM250" s="2"/>
      <c r="UQN250" s="2"/>
      <c r="UQO250" s="2"/>
      <c r="UQP250" s="2"/>
      <c r="UQQ250" s="2"/>
      <c r="UQR250" s="2"/>
      <c r="UQS250" s="2"/>
      <c r="UQT250" s="2"/>
      <c r="UQU250" s="2"/>
      <c r="UQV250" s="2"/>
      <c r="UQW250" s="2"/>
      <c r="UQX250" s="2"/>
      <c r="UQY250" s="2"/>
      <c r="UQZ250" s="2"/>
      <c r="URA250" s="2"/>
      <c r="URB250" s="2"/>
      <c r="URC250" s="2"/>
      <c r="URD250" s="2"/>
      <c r="URE250" s="2"/>
      <c r="URF250" s="2"/>
      <c r="URG250" s="2"/>
      <c r="URH250" s="2"/>
      <c r="URI250" s="2"/>
      <c r="URJ250" s="2"/>
      <c r="URK250" s="2"/>
      <c r="URL250" s="2"/>
      <c r="URM250" s="2"/>
      <c r="URN250" s="2"/>
      <c r="URO250" s="2"/>
      <c r="URP250" s="2"/>
      <c r="URQ250" s="2"/>
      <c r="URR250" s="2"/>
      <c r="URS250" s="2"/>
      <c r="URT250" s="2"/>
      <c r="URU250" s="2"/>
      <c r="URV250" s="2"/>
      <c r="URW250" s="2"/>
      <c r="URX250" s="2"/>
      <c r="URY250" s="2"/>
      <c r="URZ250" s="2"/>
      <c r="USA250" s="2"/>
      <c r="USB250" s="2"/>
      <c r="USC250" s="2"/>
      <c r="USD250" s="2"/>
      <c r="USE250" s="2"/>
      <c r="USF250" s="2"/>
      <c r="USG250" s="2"/>
      <c r="USH250" s="2"/>
      <c r="USI250" s="2"/>
      <c r="USJ250" s="2"/>
      <c r="USK250" s="2"/>
      <c r="USL250" s="2"/>
      <c r="USM250" s="2"/>
      <c r="USN250" s="2"/>
      <c r="USO250" s="2"/>
      <c r="USP250" s="2"/>
      <c r="USQ250" s="2"/>
      <c r="USR250" s="2"/>
      <c r="USS250" s="2"/>
      <c r="UST250" s="2"/>
      <c r="USU250" s="2"/>
      <c r="USV250" s="2"/>
      <c r="USW250" s="2"/>
      <c r="USX250" s="2"/>
      <c r="USY250" s="2"/>
      <c r="USZ250" s="2"/>
      <c r="UTA250" s="2"/>
      <c r="UTB250" s="2"/>
      <c r="UTC250" s="2"/>
      <c r="UTD250" s="2"/>
      <c r="UTE250" s="2"/>
      <c r="UTF250" s="2"/>
      <c r="UTG250" s="2"/>
      <c r="UTH250" s="2"/>
      <c r="UTI250" s="2"/>
      <c r="UTJ250" s="2"/>
      <c r="UTK250" s="2"/>
      <c r="UTL250" s="2"/>
      <c r="UTM250" s="2"/>
      <c r="UTN250" s="2"/>
      <c r="UTO250" s="2"/>
      <c r="UTP250" s="2"/>
      <c r="UTQ250" s="2"/>
      <c r="UTR250" s="2"/>
      <c r="UTS250" s="2"/>
      <c r="UTT250" s="2"/>
      <c r="UTU250" s="2"/>
      <c r="UTV250" s="2"/>
      <c r="UTW250" s="2"/>
      <c r="UTX250" s="2"/>
      <c r="UTY250" s="2"/>
      <c r="UTZ250" s="2"/>
      <c r="UUA250" s="2"/>
      <c r="UUB250" s="2"/>
      <c r="UUC250" s="2"/>
      <c r="UUD250" s="2"/>
      <c r="UUE250" s="2"/>
      <c r="UUF250" s="2"/>
      <c r="UUG250" s="2"/>
      <c r="UUH250" s="2"/>
      <c r="UUI250" s="2"/>
      <c r="UUJ250" s="2"/>
      <c r="UUK250" s="2"/>
      <c r="UUL250" s="2"/>
      <c r="UUM250" s="2"/>
      <c r="UUN250" s="2"/>
      <c r="UUO250" s="2"/>
      <c r="UUP250" s="2"/>
      <c r="UUQ250" s="2"/>
      <c r="UUR250" s="2"/>
      <c r="UUS250" s="2"/>
      <c r="UUT250" s="2"/>
      <c r="UUU250" s="2"/>
      <c r="UUV250" s="2"/>
      <c r="UUW250" s="2"/>
      <c r="UUX250" s="2"/>
      <c r="UUY250" s="2"/>
      <c r="UUZ250" s="2"/>
      <c r="UVA250" s="2"/>
      <c r="UVB250" s="2"/>
      <c r="UVC250" s="2"/>
      <c r="UVD250" s="2"/>
      <c r="UVE250" s="2"/>
      <c r="UVF250" s="2"/>
      <c r="UVG250" s="2"/>
      <c r="UVH250" s="2"/>
      <c r="UVI250" s="2"/>
      <c r="UVJ250" s="2"/>
      <c r="UVK250" s="2"/>
      <c r="UVL250" s="2"/>
      <c r="UVM250" s="2"/>
      <c r="UVN250" s="2"/>
      <c r="UVO250" s="2"/>
      <c r="UVP250" s="2"/>
      <c r="UVQ250" s="2"/>
      <c r="UVR250" s="2"/>
      <c r="UVS250" s="2"/>
      <c r="UVT250" s="2"/>
      <c r="UVU250" s="2"/>
      <c r="UVV250" s="2"/>
      <c r="UVW250" s="2"/>
      <c r="UVX250" s="2"/>
      <c r="UVY250" s="2"/>
      <c r="UVZ250" s="2"/>
      <c r="UWA250" s="2"/>
      <c r="UWB250" s="2"/>
      <c r="UWC250" s="2"/>
      <c r="UWD250" s="2"/>
      <c r="UWE250" s="2"/>
      <c r="UWF250" s="2"/>
      <c r="UWG250" s="2"/>
      <c r="UWH250" s="2"/>
      <c r="UWI250" s="2"/>
      <c r="UWJ250" s="2"/>
      <c r="UWK250" s="2"/>
      <c r="UWL250" s="2"/>
      <c r="UWM250" s="2"/>
      <c r="UWN250" s="2"/>
      <c r="UWO250" s="2"/>
      <c r="UWP250" s="2"/>
      <c r="UWQ250" s="2"/>
      <c r="UWR250" s="2"/>
      <c r="UWS250" s="2"/>
      <c r="UWT250" s="2"/>
      <c r="UWU250" s="2"/>
      <c r="UWV250" s="2"/>
      <c r="UWW250" s="2"/>
      <c r="UWX250" s="2"/>
      <c r="UWY250" s="2"/>
      <c r="UWZ250" s="2"/>
      <c r="UXA250" s="2"/>
      <c r="UXB250" s="2"/>
      <c r="UXC250" s="2"/>
      <c r="UXD250" s="2"/>
      <c r="UXE250" s="2"/>
      <c r="UXF250" s="2"/>
      <c r="UXG250" s="2"/>
      <c r="UXH250" s="2"/>
      <c r="UXI250" s="2"/>
      <c r="UXJ250" s="2"/>
      <c r="UXK250" s="2"/>
      <c r="UXL250" s="2"/>
      <c r="UXM250" s="2"/>
      <c r="UXN250" s="2"/>
      <c r="UXO250" s="2"/>
      <c r="UXP250" s="2"/>
      <c r="UXQ250" s="2"/>
      <c r="UXR250" s="2"/>
      <c r="UXS250" s="2"/>
      <c r="UXT250" s="2"/>
      <c r="UXU250" s="2"/>
      <c r="UXV250" s="2"/>
      <c r="UXW250" s="2"/>
      <c r="UXX250" s="2"/>
      <c r="UXY250" s="2"/>
      <c r="UXZ250" s="2"/>
      <c r="UYA250" s="2"/>
      <c r="UYB250" s="2"/>
      <c r="UYC250" s="2"/>
      <c r="UYD250" s="2"/>
      <c r="UYE250" s="2"/>
      <c r="UYF250" s="2"/>
      <c r="UYG250" s="2"/>
      <c r="UYH250" s="2"/>
      <c r="UYI250" s="2"/>
      <c r="UYJ250" s="2"/>
      <c r="UYK250" s="2"/>
      <c r="UYL250" s="2"/>
      <c r="UYM250" s="2"/>
      <c r="UYN250" s="2"/>
      <c r="UYO250" s="2"/>
      <c r="UYP250" s="2"/>
      <c r="UYQ250" s="2"/>
      <c r="UYR250" s="2"/>
      <c r="UYS250" s="2"/>
      <c r="UYT250" s="2"/>
      <c r="UYU250" s="2"/>
      <c r="UYV250" s="2"/>
      <c r="UYW250" s="2"/>
      <c r="UYX250" s="2"/>
      <c r="UYY250" s="2"/>
      <c r="UYZ250" s="2"/>
      <c r="UZA250" s="2"/>
      <c r="UZB250" s="2"/>
      <c r="UZC250" s="2"/>
      <c r="UZD250" s="2"/>
      <c r="UZE250" s="2"/>
      <c r="UZF250" s="2"/>
      <c r="UZG250" s="2"/>
      <c r="UZH250" s="2"/>
      <c r="UZI250" s="2"/>
      <c r="UZJ250" s="2"/>
      <c r="UZK250" s="2"/>
      <c r="UZL250" s="2"/>
      <c r="UZM250" s="2"/>
      <c r="UZN250" s="2"/>
      <c r="UZO250" s="2"/>
      <c r="UZP250" s="2"/>
      <c r="UZQ250" s="2"/>
      <c r="UZR250" s="2"/>
      <c r="UZS250" s="2"/>
      <c r="UZT250" s="2"/>
      <c r="UZU250" s="2"/>
      <c r="UZV250" s="2"/>
      <c r="UZW250" s="2"/>
      <c r="UZX250" s="2"/>
      <c r="UZY250" s="2"/>
      <c r="UZZ250" s="2"/>
      <c r="VAA250" s="2"/>
      <c r="VAB250" s="2"/>
      <c r="VAC250" s="2"/>
      <c r="VAD250" s="2"/>
      <c r="VAE250" s="2"/>
      <c r="VAF250" s="2"/>
      <c r="VAG250" s="2"/>
      <c r="VAH250" s="2"/>
      <c r="VAI250" s="2"/>
      <c r="VAJ250" s="2"/>
      <c r="VAK250" s="2"/>
      <c r="VAL250" s="2"/>
      <c r="VAM250" s="2"/>
      <c r="VAN250" s="2"/>
      <c r="VAO250" s="2"/>
      <c r="VAP250" s="2"/>
      <c r="VAQ250" s="2"/>
      <c r="VAR250" s="2"/>
      <c r="VAS250" s="2"/>
      <c r="VAT250" s="2"/>
      <c r="VAU250" s="2"/>
      <c r="VAV250" s="2"/>
      <c r="VAW250" s="2"/>
      <c r="VAX250" s="2"/>
      <c r="VAY250" s="2"/>
      <c r="VAZ250" s="2"/>
      <c r="VBA250" s="2"/>
      <c r="VBB250" s="2"/>
      <c r="VBC250" s="2"/>
      <c r="VBD250" s="2"/>
      <c r="VBE250" s="2"/>
      <c r="VBF250" s="2"/>
      <c r="VBG250" s="2"/>
      <c r="VBH250" s="2"/>
      <c r="VBI250" s="2"/>
      <c r="VBJ250" s="2"/>
      <c r="VBK250" s="2"/>
      <c r="VBL250" s="2"/>
      <c r="VBM250" s="2"/>
      <c r="VBN250" s="2"/>
      <c r="VBO250" s="2"/>
      <c r="VBP250" s="2"/>
      <c r="VBQ250" s="2"/>
      <c r="VBR250" s="2"/>
      <c r="VBS250" s="2"/>
      <c r="VBT250" s="2"/>
      <c r="VBU250" s="2"/>
      <c r="VBV250" s="2"/>
      <c r="VBW250" s="2"/>
      <c r="VBX250" s="2"/>
      <c r="VBY250" s="2"/>
      <c r="VBZ250" s="2"/>
      <c r="VCA250" s="2"/>
      <c r="VCB250" s="2"/>
      <c r="VCC250" s="2"/>
      <c r="VCD250" s="2"/>
      <c r="VCE250" s="2"/>
      <c r="VCF250" s="2"/>
      <c r="VCG250" s="2"/>
      <c r="VCH250" s="2"/>
      <c r="VCI250" s="2"/>
      <c r="VCJ250" s="2"/>
      <c r="VCK250" s="2"/>
      <c r="VCL250" s="2"/>
      <c r="VCM250" s="2"/>
      <c r="VCN250" s="2"/>
      <c r="VCO250" s="2"/>
      <c r="VCP250" s="2"/>
      <c r="VCQ250" s="2"/>
      <c r="VCR250" s="2"/>
      <c r="VCS250" s="2"/>
      <c r="VCT250" s="2"/>
      <c r="VCU250" s="2"/>
      <c r="VCV250" s="2"/>
      <c r="VCW250" s="2"/>
      <c r="VCX250" s="2"/>
      <c r="VCY250" s="2"/>
      <c r="VCZ250" s="2"/>
      <c r="VDA250" s="2"/>
      <c r="VDB250" s="2"/>
      <c r="VDC250" s="2"/>
      <c r="VDD250" s="2"/>
      <c r="VDE250" s="2"/>
      <c r="VDF250" s="2"/>
      <c r="VDG250" s="2"/>
      <c r="VDH250" s="2"/>
      <c r="VDI250" s="2"/>
      <c r="VDJ250" s="2"/>
      <c r="VDK250" s="2"/>
      <c r="VDL250" s="2"/>
      <c r="VDM250" s="2"/>
      <c r="VDN250" s="2"/>
      <c r="VDO250" s="2"/>
      <c r="VDP250" s="2"/>
      <c r="VDQ250" s="2"/>
      <c r="VDR250" s="2"/>
      <c r="VDS250" s="2"/>
      <c r="VDT250" s="2"/>
      <c r="VDU250" s="2"/>
      <c r="VDV250" s="2"/>
      <c r="VDW250" s="2"/>
      <c r="VDX250" s="2"/>
      <c r="VDY250" s="2"/>
      <c r="VDZ250" s="2"/>
      <c r="VEA250" s="2"/>
      <c r="VEB250" s="2"/>
      <c r="VEC250" s="2"/>
      <c r="VED250" s="2"/>
      <c r="VEE250" s="2"/>
      <c r="VEF250" s="2"/>
      <c r="VEG250" s="2"/>
      <c r="VEH250" s="2"/>
      <c r="VEI250" s="2"/>
      <c r="VEJ250" s="2"/>
      <c r="VEK250" s="2"/>
      <c r="VEL250" s="2"/>
      <c r="VEM250" s="2"/>
      <c r="VEN250" s="2"/>
      <c r="VEO250" s="2"/>
      <c r="VEP250" s="2"/>
      <c r="VEQ250" s="2"/>
      <c r="VER250" s="2"/>
      <c r="VES250" s="2"/>
      <c r="VET250" s="2"/>
      <c r="VEU250" s="2"/>
      <c r="VEV250" s="2"/>
      <c r="VEW250" s="2"/>
      <c r="VEX250" s="2"/>
      <c r="VEY250" s="2"/>
      <c r="VEZ250" s="2"/>
      <c r="VFA250" s="2"/>
      <c r="VFB250" s="2"/>
      <c r="VFC250" s="2"/>
      <c r="VFD250" s="2"/>
      <c r="VFE250" s="2"/>
      <c r="VFF250" s="2"/>
      <c r="VFG250" s="2"/>
      <c r="VFH250" s="2"/>
      <c r="VFI250" s="2"/>
      <c r="VFJ250" s="2"/>
      <c r="VFK250" s="2"/>
      <c r="VFL250" s="2"/>
      <c r="VFM250" s="2"/>
      <c r="VFN250" s="2"/>
      <c r="VFO250" s="2"/>
      <c r="VFP250" s="2"/>
      <c r="VFQ250" s="2"/>
      <c r="VFR250" s="2"/>
      <c r="VFS250" s="2"/>
      <c r="VFT250" s="2"/>
      <c r="VFU250" s="2"/>
      <c r="VFV250" s="2"/>
      <c r="VFW250" s="2"/>
      <c r="VFX250" s="2"/>
      <c r="VFY250" s="2"/>
      <c r="VFZ250" s="2"/>
      <c r="VGA250" s="2"/>
      <c r="VGB250" s="2"/>
      <c r="VGC250" s="2"/>
      <c r="VGD250" s="2"/>
      <c r="VGE250" s="2"/>
      <c r="VGF250" s="2"/>
      <c r="VGG250" s="2"/>
      <c r="VGH250" s="2"/>
      <c r="VGI250" s="2"/>
      <c r="VGJ250" s="2"/>
      <c r="VGK250" s="2"/>
      <c r="VGL250" s="2"/>
      <c r="VGM250" s="2"/>
      <c r="VGN250" s="2"/>
      <c r="VGO250" s="2"/>
      <c r="VGP250" s="2"/>
      <c r="VGQ250" s="2"/>
      <c r="VGR250" s="2"/>
      <c r="VGS250" s="2"/>
      <c r="VGT250" s="2"/>
      <c r="VGU250" s="2"/>
      <c r="VGV250" s="2"/>
      <c r="VGW250" s="2"/>
      <c r="VGX250" s="2"/>
      <c r="VGY250" s="2"/>
      <c r="VGZ250" s="2"/>
      <c r="VHA250" s="2"/>
      <c r="VHB250" s="2"/>
      <c r="VHC250" s="2"/>
      <c r="VHD250" s="2"/>
      <c r="VHE250" s="2"/>
      <c r="VHF250" s="2"/>
      <c r="VHG250" s="2"/>
      <c r="VHH250" s="2"/>
      <c r="VHI250" s="2"/>
      <c r="VHJ250" s="2"/>
      <c r="VHK250" s="2"/>
      <c r="VHL250" s="2"/>
      <c r="VHM250" s="2"/>
      <c r="VHN250" s="2"/>
      <c r="VHO250" s="2"/>
      <c r="VHP250" s="2"/>
      <c r="VHQ250" s="2"/>
      <c r="VHR250" s="2"/>
      <c r="VHS250" s="2"/>
      <c r="VHT250" s="2"/>
      <c r="VHU250" s="2"/>
      <c r="VHV250" s="2"/>
      <c r="VHW250" s="2"/>
      <c r="VHX250" s="2"/>
      <c r="VHY250" s="2"/>
      <c r="VHZ250" s="2"/>
      <c r="VIA250" s="2"/>
      <c r="VIB250" s="2"/>
      <c r="VIC250" s="2"/>
      <c r="VID250" s="2"/>
      <c r="VIE250" s="2"/>
      <c r="VIF250" s="2"/>
      <c r="VIG250" s="2"/>
      <c r="VIH250" s="2"/>
      <c r="VII250" s="2"/>
      <c r="VIJ250" s="2"/>
      <c r="VIK250" s="2"/>
      <c r="VIL250" s="2"/>
      <c r="VIM250" s="2"/>
      <c r="VIN250" s="2"/>
      <c r="VIO250" s="2"/>
      <c r="VIP250" s="2"/>
      <c r="VIQ250" s="2"/>
      <c r="VIR250" s="2"/>
      <c r="VIS250" s="2"/>
      <c r="VIT250" s="2"/>
      <c r="VIU250" s="2"/>
      <c r="VIV250" s="2"/>
      <c r="VIW250" s="2"/>
      <c r="VIX250" s="2"/>
      <c r="VIY250" s="2"/>
      <c r="VIZ250" s="2"/>
      <c r="VJA250" s="2"/>
      <c r="VJB250" s="2"/>
      <c r="VJC250" s="2"/>
      <c r="VJD250" s="2"/>
      <c r="VJE250" s="2"/>
      <c r="VJF250" s="2"/>
      <c r="VJG250" s="2"/>
      <c r="VJH250" s="2"/>
      <c r="VJI250" s="2"/>
      <c r="VJJ250" s="2"/>
      <c r="VJK250" s="2"/>
      <c r="VJL250" s="2"/>
      <c r="VJM250" s="2"/>
      <c r="VJN250" s="2"/>
      <c r="VJO250" s="2"/>
      <c r="VJP250" s="2"/>
      <c r="VJQ250" s="2"/>
      <c r="VJR250" s="2"/>
      <c r="VJS250" s="2"/>
      <c r="VJT250" s="2"/>
      <c r="VJU250" s="2"/>
      <c r="VJV250" s="2"/>
      <c r="VJW250" s="2"/>
      <c r="VJX250" s="2"/>
      <c r="VJY250" s="2"/>
      <c r="VJZ250" s="2"/>
      <c r="VKA250" s="2"/>
      <c r="VKB250" s="2"/>
      <c r="VKC250" s="2"/>
      <c r="VKD250" s="2"/>
      <c r="VKE250" s="2"/>
      <c r="VKF250" s="2"/>
      <c r="VKG250" s="2"/>
      <c r="VKH250" s="2"/>
      <c r="VKI250" s="2"/>
      <c r="VKJ250" s="2"/>
      <c r="VKK250" s="2"/>
      <c r="VKL250" s="2"/>
      <c r="VKM250" s="2"/>
      <c r="VKN250" s="2"/>
      <c r="VKO250" s="2"/>
      <c r="VKP250" s="2"/>
      <c r="VKQ250" s="2"/>
      <c r="VKR250" s="2"/>
      <c r="VKS250" s="2"/>
      <c r="VKT250" s="2"/>
      <c r="VKU250" s="2"/>
      <c r="VKV250" s="2"/>
      <c r="VKW250" s="2"/>
      <c r="VKX250" s="2"/>
      <c r="VKY250" s="2"/>
      <c r="VKZ250" s="2"/>
      <c r="VLA250" s="2"/>
      <c r="VLB250" s="2"/>
      <c r="VLC250" s="2"/>
      <c r="VLD250" s="2"/>
      <c r="VLE250" s="2"/>
      <c r="VLF250" s="2"/>
      <c r="VLG250" s="2"/>
      <c r="VLH250" s="2"/>
      <c r="VLI250" s="2"/>
      <c r="VLJ250" s="2"/>
      <c r="VLK250" s="2"/>
      <c r="VLL250" s="2"/>
      <c r="VLM250" s="2"/>
      <c r="VLN250" s="2"/>
      <c r="VLO250" s="2"/>
      <c r="VLP250" s="2"/>
      <c r="VLQ250" s="2"/>
      <c r="VLR250" s="2"/>
      <c r="VLS250" s="2"/>
      <c r="VLT250" s="2"/>
      <c r="VLU250" s="2"/>
      <c r="VLV250" s="2"/>
      <c r="VLW250" s="2"/>
      <c r="VLX250" s="2"/>
      <c r="VLY250" s="2"/>
      <c r="VLZ250" s="2"/>
      <c r="VMA250" s="2"/>
      <c r="VMB250" s="2"/>
      <c r="VMC250" s="2"/>
      <c r="VMD250" s="2"/>
      <c r="VME250" s="2"/>
      <c r="VMF250" s="2"/>
      <c r="VMG250" s="2"/>
      <c r="VMH250" s="2"/>
      <c r="VMI250" s="2"/>
      <c r="VMJ250" s="2"/>
      <c r="VMK250" s="2"/>
      <c r="VML250" s="2"/>
      <c r="VMM250" s="2"/>
      <c r="VMN250" s="2"/>
      <c r="VMO250" s="2"/>
      <c r="VMP250" s="2"/>
      <c r="VMQ250" s="2"/>
      <c r="VMR250" s="2"/>
      <c r="VMS250" s="2"/>
      <c r="VMT250" s="2"/>
      <c r="VMU250" s="2"/>
      <c r="VMV250" s="2"/>
      <c r="VMW250" s="2"/>
      <c r="VMX250" s="2"/>
      <c r="VMY250" s="2"/>
      <c r="VMZ250" s="2"/>
      <c r="VNA250" s="2"/>
      <c r="VNB250" s="2"/>
      <c r="VNC250" s="2"/>
      <c r="VND250" s="2"/>
      <c r="VNE250" s="2"/>
      <c r="VNF250" s="2"/>
      <c r="VNG250" s="2"/>
      <c r="VNH250" s="2"/>
      <c r="VNI250" s="2"/>
      <c r="VNJ250" s="2"/>
      <c r="VNK250" s="2"/>
      <c r="VNL250" s="2"/>
      <c r="VNM250" s="2"/>
      <c r="VNN250" s="2"/>
      <c r="VNO250" s="2"/>
      <c r="VNP250" s="2"/>
      <c r="VNQ250" s="2"/>
      <c r="VNR250" s="2"/>
      <c r="VNS250" s="2"/>
      <c r="VNT250" s="2"/>
      <c r="VNU250" s="2"/>
      <c r="VNV250" s="2"/>
      <c r="VNW250" s="2"/>
      <c r="VNX250" s="2"/>
      <c r="VNY250" s="2"/>
      <c r="VNZ250" s="2"/>
      <c r="VOA250" s="2"/>
      <c r="VOB250" s="2"/>
      <c r="VOC250" s="2"/>
      <c r="VOD250" s="2"/>
      <c r="VOE250" s="2"/>
      <c r="VOF250" s="2"/>
      <c r="VOG250" s="2"/>
      <c r="VOH250" s="2"/>
      <c r="VOI250" s="2"/>
      <c r="VOJ250" s="2"/>
      <c r="VOK250" s="2"/>
      <c r="VOL250" s="2"/>
      <c r="VOM250" s="2"/>
      <c r="VON250" s="2"/>
      <c r="VOO250" s="2"/>
      <c r="VOP250" s="2"/>
      <c r="VOQ250" s="2"/>
      <c r="VOR250" s="2"/>
      <c r="VOS250" s="2"/>
      <c r="VOT250" s="2"/>
      <c r="VOU250" s="2"/>
      <c r="VOV250" s="2"/>
      <c r="VOW250" s="2"/>
      <c r="VOX250" s="2"/>
      <c r="VOY250" s="2"/>
      <c r="VOZ250" s="2"/>
      <c r="VPA250" s="2"/>
      <c r="VPB250" s="2"/>
      <c r="VPC250" s="2"/>
      <c r="VPD250" s="2"/>
      <c r="VPE250" s="2"/>
      <c r="VPF250" s="2"/>
      <c r="VPG250" s="2"/>
      <c r="VPH250" s="2"/>
      <c r="VPI250" s="2"/>
      <c r="VPJ250" s="2"/>
      <c r="VPK250" s="2"/>
      <c r="VPL250" s="2"/>
      <c r="VPM250" s="2"/>
      <c r="VPN250" s="2"/>
      <c r="VPO250" s="2"/>
      <c r="VPP250" s="2"/>
      <c r="VPQ250" s="2"/>
      <c r="VPR250" s="2"/>
      <c r="VPS250" s="2"/>
      <c r="VPT250" s="2"/>
      <c r="VPU250" s="2"/>
      <c r="VPV250" s="2"/>
      <c r="VPW250" s="2"/>
      <c r="VPX250" s="2"/>
      <c r="VPY250" s="2"/>
      <c r="VPZ250" s="2"/>
      <c r="VQA250" s="2"/>
      <c r="VQB250" s="2"/>
      <c r="VQC250" s="2"/>
      <c r="VQD250" s="2"/>
      <c r="VQE250" s="2"/>
      <c r="VQF250" s="2"/>
      <c r="VQG250" s="2"/>
      <c r="VQH250" s="2"/>
      <c r="VQI250" s="2"/>
      <c r="VQJ250" s="2"/>
      <c r="VQK250" s="2"/>
      <c r="VQL250" s="2"/>
      <c r="VQM250" s="2"/>
      <c r="VQN250" s="2"/>
      <c r="VQO250" s="2"/>
      <c r="VQP250" s="2"/>
      <c r="VQQ250" s="2"/>
      <c r="VQR250" s="2"/>
      <c r="VQS250" s="2"/>
      <c r="VQT250" s="2"/>
      <c r="VQU250" s="2"/>
      <c r="VQV250" s="2"/>
      <c r="VQW250" s="2"/>
      <c r="VQX250" s="2"/>
      <c r="VQY250" s="2"/>
      <c r="VQZ250" s="2"/>
      <c r="VRA250" s="2"/>
      <c r="VRB250" s="2"/>
      <c r="VRC250" s="2"/>
      <c r="VRD250" s="2"/>
      <c r="VRE250" s="2"/>
      <c r="VRF250" s="2"/>
      <c r="VRG250" s="2"/>
      <c r="VRH250" s="2"/>
      <c r="VRI250" s="2"/>
      <c r="VRJ250" s="2"/>
      <c r="VRK250" s="2"/>
      <c r="VRL250" s="2"/>
      <c r="VRM250" s="2"/>
      <c r="VRN250" s="2"/>
      <c r="VRO250" s="2"/>
      <c r="VRP250" s="2"/>
      <c r="VRQ250" s="2"/>
      <c r="VRR250" s="2"/>
      <c r="VRS250" s="2"/>
      <c r="VRT250" s="2"/>
      <c r="VRU250" s="2"/>
      <c r="VRV250" s="2"/>
      <c r="VRW250" s="2"/>
      <c r="VRX250" s="2"/>
      <c r="VRY250" s="2"/>
      <c r="VRZ250" s="2"/>
      <c r="VSA250" s="2"/>
      <c r="VSB250" s="2"/>
      <c r="VSC250" s="2"/>
      <c r="VSD250" s="2"/>
      <c r="VSE250" s="2"/>
      <c r="VSF250" s="2"/>
      <c r="VSG250" s="2"/>
      <c r="VSH250" s="2"/>
      <c r="VSI250" s="2"/>
      <c r="VSJ250" s="2"/>
      <c r="VSK250" s="2"/>
      <c r="VSL250" s="2"/>
      <c r="VSM250" s="2"/>
      <c r="VSN250" s="2"/>
      <c r="VSO250" s="2"/>
      <c r="VSP250" s="2"/>
      <c r="VSQ250" s="2"/>
      <c r="VSR250" s="2"/>
      <c r="VSS250" s="2"/>
      <c r="VST250" s="2"/>
      <c r="VSU250" s="2"/>
      <c r="VSV250" s="2"/>
      <c r="VSW250" s="2"/>
      <c r="VSX250" s="2"/>
      <c r="VSY250" s="2"/>
      <c r="VSZ250" s="2"/>
      <c r="VTA250" s="2"/>
      <c r="VTB250" s="2"/>
      <c r="VTC250" s="2"/>
      <c r="VTD250" s="2"/>
      <c r="VTE250" s="2"/>
      <c r="VTF250" s="2"/>
      <c r="VTG250" s="2"/>
      <c r="VTH250" s="2"/>
      <c r="VTI250" s="2"/>
      <c r="VTJ250" s="2"/>
      <c r="VTK250" s="2"/>
      <c r="VTL250" s="2"/>
      <c r="VTM250" s="2"/>
      <c r="VTN250" s="2"/>
      <c r="VTO250" s="2"/>
      <c r="VTP250" s="2"/>
      <c r="VTQ250" s="2"/>
      <c r="VTR250" s="2"/>
      <c r="VTS250" s="2"/>
      <c r="VTT250" s="2"/>
      <c r="VTU250" s="2"/>
      <c r="VTV250" s="2"/>
      <c r="VTW250" s="2"/>
      <c r="VTX250" s="2"/>
      <c r="VTY250" s="2"/>
      <c r="VTZ250" s="2"/>
      <c r="VUA250" s="2"/>
      <c r="VUB250" s="2"/>
      <c r="VUC250" s="2"/>
      <c r="VUD250" s="2"/>
      <c r="VUE250" s="2"/>
      <c r="VUF250" s="2"/>
      <c r="VUG250" s="2"/>
      <c r="VUH250" s="2"/>
      <c r="VUI250" s="2"/>
      <c r="VUJ250" s="2"/>
      <c r="VUK250" s="2"/>
      <c r="VUL250" s="2"/>
      <c r="VUM250" s="2"/>
      <c r="VUN250" s="2"/>
      <c r="VUO250" s="2"/>
      <c r="VUP250" s="2"/>
      <c r="VUQ250" s="2"/>
      <c r="VUR250" s="2"/>
      <c r="VUS250" s="2"/>
      <c r="VUT250" s="2"/>
      <c r="VUU250" s="2"/>
      <c r="VUV250" s="2"/>
      <c r="VUW250" s="2"/>
      <c r="VUX250" s="2"/>
      <c r="VUY250" s="2"/>
      <c r="VUZ250" s="2"/>
      <c r="VVA250" s="2"/>
      <c r="VVB250" s="2"/>
      <c r="VVC250" s="2"/>
      <c r="VVD250" s="2"/>
      <c r="VVE250" s="2"/>
      <c r="VVF250" s="2"/>
      <c r="VVG250" s="2"/>
      <c r="VVH250" s="2"/>
      <c r="VVI250" s="2"/>
      <c r="VVJ250" s="2"/>
      <c r="VVK250" s="2"/>
      <c r="VVL250" s="2"/>
      <c r="VVM250" s="2"/>
      <c r="VVN250" s="2"/>
      <c r="VVO250" s="2"/>
      <c r="VVP250" s="2"/>
      <c r="VVQ250" s="2"/>
      <c r="VVR250" s="2"/>
      <c r="VVS250" s="2"/>
      <c r="VVT250" s="2"/>
      <c r="VVU250" s="2"/>
      <c r="VVV250" s="2"/>
      <c r="VVW250" s="2"/>
      <c r="VVX250" s="2"/>
      <c r="VVY250" s="2"/>
      <c r="VVZ250" s="2"/>
      <c r="VWA250" s="2"/>
      <c r="VWB250" s="2"/>
      <c r="VWC250" s="2"/>
      <c r="VWD250" s="2"/>
      <c r="VWE250" s="2"/>
      <c r="VWF250" s="2"/>
      <c r="VWG250" s="2"/>
      <c r="VWH250" s="2"/>
      <c r="VWI250" s="2"/>
      <c r="VWJ250" s="2"/>
      <c r="VWK250" s="2"/>
      <c r="VWL250" s="2"/>
      <c r="VWM250" s="2"/>
      <c r="VWN250" s="2"/>
      <c r="VWO250" s="2"/>
      <c r="VWP250" s="2"/>
      <c r="VWQ250" s="2"/>
      <c r="VWR250" s="2"/>
      <c r="VWS250" s="2"/>
      <c r="VWT250" s="2"/>
      <c r="VWU250" s="2"/>
      <c r="VWV250" s="2"/>
      <c r="VWW250" s="2"/>
      <c r="VWX250" s="2"/>
      <c r="VWY250" s="2"/>
      <c r="VWZ250" s="2"/>
      <c r="VXA250" s="2"/>
      <c r="VXB250" s="2"/>
      <c r="VXC250" s="2"/>
      <c r="VXD250" s="2"/>
      <c r="VXE250" s="2"/>
      <c r="VXF250" s="2"/>
      <c r="VXG250" s="2"/>
      <c r="VXH250" s="2"/>
      <c r="VXI250" s="2"/>
      <c r="VXJ250" s="2"/>
      <c r="VXK250" s="2"/>
      <c r="VXL250" s="2"/>
      <c r="VXM250" s="2"/>
      <c r="VXN250" s="2"/>
      <c r="VXO250" s="2"/>
      <c r="VXP250" s="2"/>
      <c r="VXQ250" s="2"/>
      <c r="VXR250" s="2"/>
      <c r="VXS250" s="2"/>
      <c r="VXT250" s="2"/>
      <c r="VXU250" s="2"/>
      <c r="VXV250" s="2"/>
      <c r="VXW250" s="2"/>
      <c r="VXX250" s="2"/>
      <c r="VXY250" s="2"/>
      <c r="VXZ250" s="2"/>
      <c r="VYA250" s="2"/>
      <c r="VYB250" s="2"/>
      <c r="VYC250" s="2"/>
      <c r="VYD250" s="2"/>
      <c r="VYE250" s="2"/>
      <c r="VYF250" s="2"/>
      <c r="VYG250" s="2"/>
      <c r="VYH250" s="2"/>
      <c r="VYI250" s="2"/>
      <c r="VYJ250" s="2"/>
      <c r="VYK250" s="2"/>
      <c r="VYL250" s="2"/>
      <c r="VYM250" s="2"/>
      <c r="VYN250" s="2"/>
      <c r="VYO250" s="2"/>
      <c r="VYP250" s="2"/>
      <c r="VYQ250" s="2"/>
      <c r="VYR250" s="2"/>
      <c r="VYS250" s="2"/>
      <c r="VYT250" s="2"/>
      <c r="VYU250" s="2"/>
      <c r="VYV250" s="2"/>
      <c r="VYW250" s="2"/>
      <c r="VYX250" s="2"/>
      <c r="VYY250" s="2"/>
      <c r="VYZ250" s="2"/>
      <c r="VZA250" s="2"/>
      <c r="VZB250" s="2"/>
      <c r="VZC250" s="2"/>
      <c r="VZD250" s="2"/>
      <c r="VZE250" s="2"/>
      <c r="VZF250" s="2"/>
      <c r="VZG250" s="2"/>
      <c r="VZH250" s="2"/>
      <c r="VZI250" s="2"/>
      <c r="VZJ250" s="2"/>
      <c r="VZK250" s="2"/>
      <c r="VZL250" s="2"/>
      <c r="VZM250" s="2"/>
      <c r="VZN250" s="2"/>
      <c r="VZO250" s="2"/>
      <c r="VZP250" s="2"/>
      <c r="VZQ250" s="2"/>
      <c r="VZR250" s="2"/>
      <c r="VZS250" s="2"/>
      <c r="VZT250" s="2"/>
      <c r="VZU250" s="2"/>
      <c r="VZV250" s="2"/>
      <c r="VZW250" s="2"/>
      <c r="VZX250" s="2"/>
      <c r="VZY250" s="2"/>
      <c r="VZZ250" s="2"/>
      <c r="WAA250" s="2"/>
      <c r="WAB250" s="2"/>
      <c r="WAC250" s="2"/>
      <c r="WAD250" s="2"/>
      <c r="WAE250" s="2"/>
      <c r="WAF250" s="2"/>
      <c r="WAG250" s="2"/>
      <c r="WAH250" s="2"/>
      <c r="WAI250" s="2"/>
      <c r="WAJ250" s="2"/>
      <c r="WAK250" s="2"/>
      <c r="WAL250" s="2"/>
      <c r="WAM250" s="2"/>
      <c r="WAN250" s="2"/>
      <c r="WAO250" s="2"/>
      <c r="WAP250" s="2"/>
      <c r="WAQ250" s="2"/>
      <c r="WAR250" s="2"/>
      <c r="WAS250" s="2"/>
      <c r="WAT250" s="2"/>
      <c r="WAU250" s="2"/>
      <c r="WAV250" s="2"/>
      <c r="WAW250" s="2"/>
      <c r="WAX250" s="2"/>
      <c r="WAY250" s="2"/>
      <c r="WAZ250" s="2"/>
      <c r="WBA250" s="2"/>
      <c r="WBB250" s="2"/>
      <c r="WBC250" s="2"/>
      <c r="WBD250" s="2"/>
      <c r="WBE250" s="2"/>
      <c r="WBF250" s="2"/>
      <c r="WBG250" s="2"/>
      <c r="WBH250" s="2"/>
      <c r="WBI250" s="2"/>
      <c r="WBJ250" s="2"/>
      <c r="WBK250" s="2"/>
      <c r="WBL250" s="2"/>
      <c r="WBM250" s="2"/>
      <c r="WBN250" s="2"/>
      <c r="WBO250" s="2"/>
      <c r="WBP250" s="2"/>
      <c r="WBQ250" s="2"/>
      <c r="WBR250" s="2"/>
      <c r="WBS250" s="2"/>
      <c r="WBT250" s="2"/>
      <c r="WBU250" s="2"/>
      <c r="WBV250" s="2"/>
      <c r="WBW250" s="2"/>
      <c r="WBX250" s="2"/>
      <c r="WBY250" s="2"/>
      <c r="WBZ250" s="2"/>
      <c r="WCA250" s="2"/>
      <c r="WCB250" s="2"/>
      <c r="WCC250" s="2"/>
      <c r="WCD250" s="2"/>
      <c r="WCE250" s="2"/>
      <c r="WCF250" s="2"/>
      <c r="WCG250" s="2"/>
      <c r="WCH250" s="2"/>
      <c r="WCI250" s="2"/>
      <c r="WCJ250" s="2"/>
      <c r="WCK250" s="2"/>
      <c r="WCL250" s="2"/>
      <c r="WCM250" s="2"/>
      <c r="WCN250" s="2"/>
      <c r="WCO250" s="2"/>
      <c r="WCP250" s="2"/>
      <c r="WCQ250" s="2"/>
      <c r="WCR250" s="2"/>
      <c r="WCS250" s="2"/>
      <c r="WCT250" s="2"/>
      <c r="WCU250" s="2"/>
      <c r="WCV250" s="2"/>
      <c r="WCW250" s="2"/>
      <c r="WCX250" s="2"/>
      <c r="WCY250" s="2"/>
      <c r="WCZ250" s="2"/>
      <c r="WDA250" s="2"/>
      <c r="WDB250" s="2"/>
      <c r="WDC250" s="2"/>
      <c r="WDD250" s="2"/>
      <c r="WDE250" s="2"/>
      <c r="WDF250" s="2"/>
      <c r="WDG250" s="2"/>
      <c r="WDH250" s="2"/>
      <c r="WDI250" s="2"/>
      <c r="WDJ250" s="2"/>
      <c r="WDK250" s="2"/>
      <c r="WDL250" s="2"/>
      <c r="WDM250" s="2"/>
      <c r="WDN250" s="2"/>
      <c r="WDO250" s="2"/>
      <c r="WDP250" s="2"/>
      <c r="WDQ250" s="2"/>
      <c r="WDR250" s="2"/>
      <c r="WDS250" s="2"/>
      <c r="WDT250" s="2"/>
      <c r="WDU250" s="2"/>
      <c r="WDV250" s="2"/>
      <c r="WDW250" s="2"/>
      <c r="WDX250" s="2"/>
      <c r="WDY250" s="2"/>
      <c r="WDZ250" s="2"/>
      <c r="WEA250" s="2"/>
      <c r="WEB250" s="2"/>
      <c r="WEC250" s="2"/>
      <c r="WED250" s="2"/>
      <c r="WEE250" s="2"/>
      <c r="WEF250" s="2"/>
      <c r="WEG250" s="2"/>
      <c r="WEH250" s="2"/>
      <c r="WEI250" s="2"/>
      <c r="WEJ250" s="2"/>
      <c r="WEK250" s="2"/>
      <c r="WEL250" s="2"/>
      <c r="WEM250" s="2"/>
      <c r="WEN250" s="2"/>
      <c r="WEO250" s="2"/>
      <c r="WEP250" s="2"/>
      <c r="WEQ250" s="2"/>
      <c r="WER250" s="2"/>
      <c r="WES250" s="2"/>
      <c r="WET250" s="2"/>
      <c r="WEU250" s="2"/>
      <c r="WEV250" s="2"/>
      <c r="WEW250" s="2"/>
      <c r="WEX250" s="2"/>
      <c r="WEY250" s="2"/>
      <c r="WEZ250" s="2"/>
      <c r="WFA250" s="2"/>
      <c r="WFB250" s="2"/>
      <c r="WFC250" s="2"/>
      <c r="WFD250" s="2"/>
      <c r="WFE250" s="2"/>
      <c r="WFF250" s="2"/>
      <c r="WFG250" s="2"/>
      <c r="WFH250" s="2"/>
      <c r="WFI250" s="2"/>
      <c r="WFJ250" s="2"/>
      <c r="WFK250" s="2"/>
      <c r="WFL250" s="2"/>
      <c r="WFM250" s="2"/>
      <c r="WFN250" s="2"/>
      <c r="WFO250" s="2"/>
      <c r="WFP250" s="2"/>
      <c r="WFQ250" s="2"/>
      <c r="WFR250" s="2"/>
      <c r="WFS250" s="2"/>
      <c r="WFT250" s="2"/>
      <c r="WFU250" s="2"/>
      <c r="WFV250" s="2"/>
      <c r="WFW250" s="2"/>
      <c r="WFX250" s="2"/>
      <c r="WFY250" s="2"/>
      <c r="WFZ250" s="2"/>
      <c r="WGA250" s="2"/>
      <c r="WGB250" s="2"/>
      <c r="WGC250" s="2"/>
      <c r="WGD250" s="2"/>
      <c r="WGE250" s="2"/>
      <c r="WGF250" s="2"/>
      <c r="WGG250" s="2"/>
      <c r="WGH250" s="2"/>
      <c r="WGI250" s="2"/>
      <c r="WGJ250" s="2"/>
      <c r="WGK250" s="2"/>
      <c r="WGL250" s="2"/>
      <c r="WGM250" s="2"/>
      <c r="WGN250" s="2"/>
      <c r="WGO250" s="2"/>
      <c r="WGP250" s="2"/>
      <c r="WGQ250" s="2"/>
      <c r="WGR250" s="2"/>
      <c r="WGS250" s="2"/>
      <c r="WGT250" s="2"/>
      <c r="WGU250" s="2"/>
      <c r="WGV250" s="2"/>
      <c r="WGW250" s="2"/>
      <c r="WGX250" s="2"/>
      <c r="WGY250" s="2"/>
      <c r="WGZ250" s="2"/>
      <c r="WHA250" s="2"/>
      <c r="WHB250" s="2"/>
      <c r="WHC250" s="2"/>
      <c r="WHD250" s="2"/>
      <c r="WHE250" s="2"/>
      <c r="WHF250" s="2"/>
      <c r="WHG250" s="2"/>
      <c r="WHH250" s="2"/>
      <c r="WHI250" s="2"/>
      <c r="WHJ250" s="2"/>
      <c r="WHK250" s="2"/>
      <c r="WHL250" s="2"/>
      <c r="WHM250" s="2"/>
      <c r="WHN250" s="2"/>
      <c r="WHO250" s="2"/>
      <c r="WHP250" s="2"/>
      <c r="WHQ250" s="2"/>
      <c r="WHR250" s="2"/>
      <c r="WHS250" s="2"/>
      <c r="WHT250" s="2"/>
      <c r="WHU250" s="2"/>
      <c r="WHV250" s="2"/>
      <c r="WHW250" s="2"/>
      <c r="WHX250" s="2"/>
      <c r="WHY250" s="2"/>
      <c r="WHZ250" s="2"/>
      <c r="WIA250" s="2"/>
      <c r="WIB250" s="2"/>
      <c r="WIC250" s="2"/>
      <c r="WID250" s="2"/>
      <c r="WIE250" s="2"/>
      <c r="WIF250" s="2"/>
      <c r="WIG250" s="2"/>
      <c r="WIH250" s="2"/>
      <c r="WII250" s="2"/>
      <c r="WIJ250" s="2"/>
      <c r="WIK250" s="2"/>
      <c r="WIL250" s="2"/>
      <c r="WIM250" s="2"/>
      <c r="WIN250" s="2"/>
      <c r="WIO250" s="2"/>
      <c r="WIP250" s="2"/>
      <c r="WIQ250" s="2"/>
      <c r="WIR250" s="2"/>
      <c r="WIS250" s="2"/>
      <c r="WIT250" s="2"/>
      <c r="WIU250" s="2"/>
      <c r="WIV250" s="2"/>
      <c r="WIW250" s="2"/>
      <c r="WIX250" s="2"/>
      <c r="WIY250" s="2"/>
      <c r="WIZ250" s="2"/>
      <c r="WJA250" s="2"/>
      <c r="WJB250" s="2"/>
      <c r="WJC250" s="2"/>
      <c r="WJD250" s="2"/>
      <c r="WJE250" s="2"/>
      <c r="WJF250" s="2"/>
      <c r="WJG250" s="2"/>
      <c r="WJH250" s="2"/>
      <c r="WJI250" s="2"/>
      <c r="WJJ250" s="2"/>
      <c r="WJK250" s="2"/>
      <c r="WJL250" s="2"/>
      <c r="WJM250" s="2"/>
      <c r="WJN250" s="2"/>
      <c r="WJO250" s="2"/>
      <c r="WJP250" s="2"/>
      <c r="WJQ250" s="2"/>
      <c r="WJR250" s="2"/>
      <c r="WJS250" s="2"/>
      <c r="WJT250" s="2"/>
      <c r="WJU250" s="2"/>
      <c r="WJV250" s="2"/>
      <c r="WJW250" s="2"/>
      <c r="WJX250" s="2"/>
      <c r="WJY250" s="2"/>
      <c r="WJZ250" s="2"/>
      <c r="WKA250" s="2"/>
      <c r="WKB250" s="2"/>
      <c r="WKC250" s="2"/>
      <c r="WKD250" s="2"/>
      <c r="WKE250" s="2"/>
      <c r="WKF250" s="2"/>
      <c r="WKG250" s="2"/>
      <c r="WKH250" s="2"/>
      <c r="WKI250" s="2"/>
      <c r="WKJ250" s="2"/>
      <c r="WKK250" s="2"/>
      <c r="WKL250" s="2"/>
      <c r="WKM250" s="2"/>
      <c r="WKN250" s="2"/>
      <c r="WKO250" s="2"/>
      <c r="WKP250" s="2"/>
      <c r="WKQ250" s="2"/>
      <c r="WKR250" s="2"/>
      <c r="WKS250" s="2"/>
      <c r="WKT250" s="2"/>
      <c r="WKU250" s="2"/>
      <c r="WKV250" s="2"/>
      <c r="WKW250" s="2"/>
      <c r="WKX250" s="2"/>
      <c r="WKY250" s="2"/>
      <c r="WKZ250" s="2"/>
      <c r="WLA250" s="2"/>
      <c r="WLB250" s="2"/>
      <c r="WLC250" s="2"/>
      <c r="WLD250" s="2"/>
      <c r="WLE250" s="2"/>
      <c r="WLF250" s="2"/>
      <c r="WLG250" s="2"/>
      <c r="WLH250" s="2"/>
      <c r="WLI250" s="2"/>
      <c r="WLJ250" s="2"/>
      <c r="WLK250" s="2"/>
      <c r="WLL250" s="2"/>
      <c r="WLM250" s="2"/>
      <c r="WLN250" s="2"/>
      <c r="WLO250" s="2"/>
      <c r="WLP250" s="2"/>
      <c r="WLQ250" s="2"/>
      <c r="WLR250" s="2"/>
      <c r="WLS250" s="2"/>
      <c r="WLT250" s="2"/>
      <c r="WLU250" s="2"/>
      <c r="WLV250" s="2"/>
      <c r="WLW250" s="2"/>
      <c r="WLX250" s="2"/>
      <c r="WLY250" s="2"/>
      <c r="WLZ250" s="2"/>
      <c r="WMA250" s="2"/>
      <c r="WMB250" s="2"/>
      <c r="WMC250" s="2"/>
      <c r="WMD250" s="2"/>
      <c r="WME250" s="2"/>
      <c r="WMF250" s="2"/>
      <c r="WMG250" s="2"/>
      <c r="WMH250" s="2"/>
      <c r="WMI250" s="2"/>
      <c r="WMJ250" s="2"/>
      <c r="WMK250" s="2"/>
      <c r="WML250" s="2"/>
      <c r="WMM250" s="2"/>
      <c r="WMN250" s="2"/>
      <c r="WMO250" s="2"/>
      <c r="WMP250" s="2"/>
      <c r="WMQ250" s="2"/>
      <c r="WMR250" s="2"/>
      <c r="WMS250" s="2"/>
      <c r="WMT250" s="2"/>
      <c r="WMU250" s="2"/>
      <c r="WMV250" s="2"/>
      <c r="WMW250" s="2"/>
      <c r="WMX250" s="2"/>
      <c r="WMY250" s="2"/>
      <c r="WMZ250" s="2"/>
      <c r="WNA250" s="2"/>
      <c r="WNB250" s="2"/>
      <c r="WNC250" s="2"/>
      <c r="WND250" s="2"/>
      <c r="WNE250" s="2"/>
      <c r="WNF250" s="2"/>
      <c r="WNG250" s="2"/>
      <c r="WNH250" s="2"/>
      <c r="WNI250" s="2"/>
      <c r="WNJ250" s="2"/>
      <c r="WNK250" s="2"/>
      <c r="WNL250" s="2"/>
      <c r="WNM250" s="2"/>
      <c r="WNN250" s="2"/>
      <c r="WNO250" s="2"/>
      <c r="WNP250" s="2"/>
      <c r="WNQ250" s="2"/>
      <c r="WNR250" s="2"/>
      <c r="WNS250" s="2"/>
      <c r="WNT250" s="2"/>
      <c r="WNU250" s="2"/>
      <c r="WNV250" s="2"/>
      <c r="WNW250" s="2"/>
      <c r="WNX250" s="2"/>
      <c r="WNY250" s="2"/>
      <c r="WNZ250" s="2"/>
      <c r="WOA250" s="2"/>
      <c r="WOB250" s="2"/>
      <c r="WOC250" s="2"/>
      <c r="WOD250" s="2"/>
      <c r="WOE250" s="2"/>
      <c r="WOF250" s="2"/>
      <c r="WOG250" s="2"/>
      <c r="WOH250" s="2"/>
      <c r="WOI250" s="2"/>
      <c r="WOJ250" s="2"/>
      <c r="WOK250" s="2"/>
      <c r="WOL250" s="2"/>
      <c r="WOM250" s="2"/>
      <c r="WON250" s="2"/>
      <c r="WOO250" s="2"/>
      <c r="WOP250" s="2"/>
      <c r="WOQ250" s="2"/>
      <c r="WOR250" s="2"/>
      <c r="WOS250" s="2"/>
      <c r="WOT250" s="2"/>
      <c r="WOU250" s="2"/>
      <c r="WOV250" s="2"/>
      <c r="WOW250" s="2"/>
      <c r="WOX250" s="2"/>
      <c r="WOY250" s="2"/>
      <c r="WOZ250" s="2"/>
      <c r="WPA250" s="2"/>
      <c r="WPB250" s="2"/>
      <c r="WPC250" s="2"/>
      <c r="WPD250" s="2"/>
      <c r="WPE250" s="2"/>
      <c r="WPF250" s="2"/>
      <c r="WPG250" s="2"/>
      <c r="WPH250" s="2"/>
      <c r="WPI250" s="2"/>
      <c r="WPJ250" s="2"/>
      <c r="WPK250" s="2"/>
      <c r="WPL250" s="2"/>
      <c r="WPM250" s="2"/>
      <c r="WPN250" s="2"/>
      <c r="WPO250" s="2"/>
      <c r="WPP250" s="2"/>
      <c r="WPQ250" s="2"/>
      <c r="WPR250" s="2"/>
      <c r="WPS250" s="2"/>
      <c r="WPT250" s="2"/>
      <c r="WPU250" s="2"/>
      <c r="WPV250" s="2"/>
      <c r="WPW250" s="2"/>
      <c r="WPX250" s="2"/>
      <c r="WPY250" s="2"/>
      <c r="WPZ250" s="2"/>
      <c r="WQA250" s="2"/>
      <c r="WQB250" s="2"/>
      <c r="WQC250" s="2"/>
      <c r="WQD250" s="2"/>
      <c r="WQE250" s="2"/>
      <c r="WQF250" s="2"/>
      <c r="WQG250" s="2"/>
      <c r="WQH250" s="2"/>
      <c r="WQI250" s="2"/>
      <c r="WQJ250" s="2"/>
      <c r="WQK250" s="2"/>
      <c r="WQL250" s="2"/>
      <c r="WQM250" s="2"/>
      <c r="WQN250" s="2"/>
      <c r="WQO250" s="2"/>
      <c r="WQP250" s="2"/>
      <c r="WQQ250" s="2"/>
      <c r="WQR250" s="2"/>
      <c r="WQS250" s="2"/>
      <c r="WQT250" s="2"/>
      <c r="WQU250" s="2"/>
      <c r="WQV250" s="2"/>
      <c r="WQW250" s="2"/>
      <c r="WQX250" s="2"/>
      <c r="WQY250" s="2"/>
      <c r="WQZ250" s="2"/>
      <c r="WRA250" s="2"/>
      <c r="WRB250" s="2"/>
      <c r="WRC250" s="2"/>
      <c r="WRD250" s="2"/>
      <c r="WRE250" s="2"/>
      <c r="WRF250" s="2"/>
      <c r="WRG250" s="2"/>
      <c r="WRH250" s="2"/>
      <c r="WRI250" s="2"/>
      <c r="WRJ250" s="2"/>
      <c r="WRK250" s="2"/>
      <c r="WRL250" s="2"/>
      <c r="WRM250" s="2"/>
      <c r="WRN250" s="2"/>
      <c r="WRO250" s="2"/>
      <c r="WRP250" s="2"/>
      <c r="WRQ250" s="2"/>
      <c r="WRR250" s="2"/>
      <c r="WRS250" s="2"/>
      <c r="WRT250" s="2"/>
      <c r="WRU250" s="2"/>
      <c r="WRV250" s="2"/>
      <c r="WRW250" s="2"/>
      <c r="WRX250" s="2"/>
      <c r="WRY250" s="2"/>
      <c r="WRZ250" s="2"/>
      <c r="WSA250" s="2"/>
      <c r="WSB250" s="2"/>
      <c r="WSC250" s="2"/>
      <c r="WSD250" s="2"/>
      <c r="WSE250" s="2"/>
      <c r="WSF250" s="2"/>
      <c r="WSG250" s="2"/>
      <c r="WSH250" s="2"/>
      <c r="WSI250" s="2"/>
      <c r="WSJ250" s="2"/>
      <c r="WSK250" s="2"/>
      <c r="WSL250" s="2"/>
      <c r="WSM250" s="2"/>
      <c r="WSN250" s="2"/>
      <c r="WSO250" s="2"/>
      <c r="WSP250" s="2"/>
      <c r="WSQ250" s="2"/>
      <c r="WSR250" s="2"/>
      <c r="WSS250" s="2"/>
      <c r="WST250" s="2"/>
      <c r="WSU250" s="2"/>
      <c r="WSV250" s="2"/>
      <c r="WSW250" s="2"/>
      <c r="WSX250" s="2"/>
      <c r="WSY250" s="2"/>
      <c r="WSZ250" s="2"/>
      <c r="WTA250" s="2"/>
      <c r="WTB250" s="2"/>
      <c r="WTC250" s="2"/>
      <c r="WTD250" s="2"/>
      <c r="WTE250" s="2"/>
      <c r="WTF250" s="2"/>
      <c r="WTG250" s="2"/>
      <c r="WTH250" s="2"/>
      <c r="WTI250" s="2"/>
      <c r="WTJ250" s="2"/>
      <c r="WTK250" s="2"/>
      <c r="WTL250" s="2"/>
      <c r="WTM250" s="2"/>
      <c r="WTN250" s="2"/>
      <c r="WTO250" s="2"/>
      <c r="WTP250" s="2"/>
      <c r="WTQ250" s="2"/>
      <c r="WTR250" s="2"/>
      <c r="WTS250" s="2"/>
      <c r="WTT250" s="2"/>
      <c r="WTU250" s="2"/>
      <c r="WTV250" s="2"/>
      <c r="WTW250" s="2"/>
      <c r="WTX250" s="2"/>
      <c r="WTY250" s="2"/>
      <c r="WTZ250" s="2"/>
      <c r="WUA250" s="2"/>
      <c r="WUB250" s="2"/>
      <c r="WUC250" s="2"/>
      <c r="WUD250" s="2"/>
      <c r="WUE250" s="2"/>
      <c r="WUF250" s="2"/>
      <c r="WUG250" s="2"/>
      <c r="WUH250" s="2"/>
      <c r="WUI250" s="2"/>
      <c r="WUJ250" s="2"/>
      <c r="WUK250" s="2"/>
      <c r="WUL250" s="2"/>
      <c r="WUM250" s="2"/>
      <c r="WUN250" s="2"/>
      <c r="WUO250" s="2"/>
      <c r="WUP250" s="2"/>
      <c r="WUQ250" s="2"/>
      <c r="WUR250" s="2"/>
      <c r="WUS250" s="2"/>
      <c r="WUT250" s="2"/>
      <c r="WUU250" s="2"/>
      <c r="WUV250" s="2"/>
      <c r="WUW250" s="2"/>
      <c r="WUX250" s="2"/>
      <c r="WUY250" s="2"/>
      <c r="WUZ250" s="2"/>
      <c r="WVA250" s="2"/>
      <c r="WVB250" s="2"/>
      <c r="WVC250" s="2"/>
      <c r="WVD250" s="2"/>
      <c r="WVE250" s="2"/>
      <c r="WVF250" s="2"/>
      <c r="WVG250" s="2"/>
      <c r="WVH250" s="2"/>
      <c r="WVI250" s="2"/>
      <c r="WVJ250" s="2"/>
      <c r="WVK250" s="2"/>
      <c r="WVL250" s="2"/>
      <c r="WVM250" s="2"/>
      <c r="WVN250" s="2"/>
      <c r="WVO250" s="2"/>
      <c r="WVP250" s="2"/>
      <c r="WVQ250" s="2"/>
      <c r="WVR250" s="2"/>
      <c r="WVS250" s="2"/>
      <c r="WVT250" s="2"/>
      <c r="WVU250" s="2"/>
      <c r="WVV250" s="2"/>
      <c r="WVW250" s="2"/>
      <c r="WVX250" s="2"/>
      <c r="WVY250" s="2"/>
      <c r="WVZ250" s="2"/>
      <c r="WWA250" s="2"/>
      <c r="WWB250" s="2"/>
      <c r="WWC250" s="2"/>
      <c r="WWD250" s="2"/>
      <c r="WWE250" s="2"/>
      <c r="WWF250" s="2"/>
      <c r="WWG250" s="2"/>
      <c r="WWH250" s="2"/>
      <c r="WWI250" s="2"/>
      <c r="WWJ250" s="2"/>
      <c r="WWK250" s="2"/>
      <c r="WWL250" s="2"/>
      <c r="WWM250" s="2"/>
      <c r="WWN250" s="2"/>
      <c r="WWO250" s="2"/>
      <c r="WWP250" s="2"/>
      <c r="WWQ250" s="2"/>
      <c r="WWR250" s="2"/>
      <c r="WWS250" s="2"/>
      <c r="WWT250" s="2"/>
      <c r="WWU250" s="2"/>
      <c r="WWV250" s="2"/>
      <c r="WWW250" s="2"/>
      <c r="WWX250" s="2"/>
      <c r="WWY250" s="2"/>
      <c r="WWZ250" s="2"/>
      <c r="WXA250" s="2"/>
      <c r="WXB250" s="2"/>
      <c r="WXC250" s="2"/>
      <c r="WXD250" s="2"/>
      <c r="WXE250" s="2"/>
      <c r="WXF250" s="2"/>
      <c r="WXG250" s="2"/>
      <c r="WXH250" s="2"/>
      <c r="WXI250" s="2"/>
      <c r="WXJ250" s="2"/>
      <c r="WXK250" s="2"/>
      <c r="WXL250" s="2"/>
      <c r="WXM250" s="2"/>
      <c r="WXN250" s="2"/>
      <c r="WXO250" s="2"/>
      <c r="WXP250" s="2"/>
      <c r="WXQ250" s="2"/>
      <c r="WXR250" s="2"/>
      <c r="WXS250" s="2"/>
      <c r="WXT250" s="2"/>
      <c r="WXU250" s="2"/>
      <c r="WXV250" s="2"/>
      <c r="WXW250" s="2"/>
      <c r="WXX250" s="2"/>
      <c r="WXY250" s="2"/>
      <c r="WXZ250" s="2"/>
      <c r="WYA250" s="2"/>
      <c r="WYB250" s="2"/>
      <c r="WYC250" s="2"/>
      <c r="WYD250" s="2"/>
      <c r="WYE250" s="2"/>
      <c r="WYF250" s="2"/>
      <c r="WYG250" s="2"/>
      <c r="WYH250" s="2"/>
      <c r="WYI250" s="2"/>
      <c r="WYJ250" s="2"/>
      <c r="WYK250" s="2"/>
      <c r="WYL250" s="2"/>
      <c r="WYM250" s="2"/>
      <c r="WYN250" s="2"/>
      <c r="WYO250" s="2"/>
      <c r="WYP250" s="2"/>
      <c r="WYQ250" s="2"/>
      <c r="WYR250" s="2"/>
      <c r="WYS250" s="2"/>
      <c r="WYT250" s="2"/>
      <c r="WYU250" s="2"/>
      <c r="WYV250" s="2"/>
      <c r="WYW250" s="2"/>
      <c r="WYX250" s="2"/>
      <c r="WYY250" s="2"/>
      <c r="WYZ250" s="2"/>
      <c r="WZA250" s="2"/>
      <c r="WZB250" s="2"/>
      <c r="WZC250" s="2"/>
      <c r="WZD250" s="2"/>
      <c r="WZE250" s="2"/>
      <c r="WZF250" s="2"/>
      <c r="WZG250" s="2"/>
      <c r="WZH250" s="2"/>
      <c r="WZI250" s="2"/>
      <c r="WZJ250" s="2"/>
      <c r="WZK250" s="2"/>
      <c r="WZL250" s="2"/>
      <c r="WZM250" s="2"/>
      <c r="WZN250" s="2"/>
      <c r="WZO250" s="2"/>
      <c r="WZP250" s="2"/>
      <c r="WZQ250" s="2"/>
      <c r="WZR250" s="2"/>
      <c r="WZS250" s="2"/>
      <c r="WZT250" s="2"/>
      <c r="WZU250" s="2"/>
      <c r="WZV250" s="2"/>
      <c r="WZW250" s="2"/>
      <c r="WZX250" s="2"/>
      <c r="WZY250" s="2"/>
      <c r="WZZ250" s="2"/>
      <c r="XAA250" s="2"/>
      <c r="XAB250" s="2"/>
      <c r="XAC250" s="2"/>
      <c r="XAD250" s="2"/>
      <c r="XAE250" s="2"/>
      <c r="XAF250" s="2"/>
      <c r="XAG250" s="2"/>
      <c r="XAH250" s="2"/>
      <c r="XAI250" s="2"/>
      <c r="XAJ250" s="2"/>
      <c r="XAK250" s="2"/>
      <c r="XAL250" s="2"/>
      <c r="XAM250" s="2"/>
      <c r="XAN250" s="2"/>
      <c r="XAO250" s="2"/>
      <c r="XAP250" s="2"/>
      <c r="XAQ250" s="2"/>
      <c r="XAR250" s="2"/>
      <c r="XAS250" s="2"/>
      <c r="XAT250" s="2"/>
      <c r="XAU250" s="2"/>
      <c r="XAV250" s="2"/>
      <c r="XAW250" s="2"/>
      <c r="XAX250" s="2"/>
      <c r="XAY250" s="2"/>
      <c r="XAZ250" s="2"/>
      <c r="XBA250" s="2"/>
      <c r="XBB250" s="2"/>
      <c r="XBC250" s="2"/>
      <c r="XBD250" s="2"/>
      <c r="XBE250" s="2"/>
      <c r="XBF250" s="2"/>
      <c r="XBG250" s="2"/>
      <c r="XBH250" s="2"/>
      <c r="XBI250" s="2"/>
      <c r="XBJ250" s="2"/>
      <c r="XBK250" s="2"/>
      <c r="XBL250" s="2"/>
      <c r="XBM250" s="2"/>
      <c r="XBN250" s="2"/>
      <c r="XBO250" s="2"/>
      <c r="XBP250" s="2"/>
      <c r="XBQ250" s="2"/>
      <c r="XBR250" s="2"/>
      <c r="XBS250" s="2"/>
      <c r="XBT250" s="2"/>
      <c r="XBU250" s="2"/>
      <c r="XBV250" s="2"/>
      <c r="XBW250" s="2"/>
      <c r="XBX250" s="2"/>
      <c r="XBY250" s="2"/>
      <c r="XBZ250" s="2"/>
      <c r="XCA250" s="2"/>
      <c r="XCB250" s="2"/>
      <c r="XCC250" s="2"/>
      <c r="XCD250" s="2"/>
      <c r="XCE250" s="2"/>
      <c r="XCF250" s="2"/>
      <c r="XCG250" s="2"/>
      <c r="XCH250" s="2"/>
      <c r="XCI250" s="2"/>
      <c r="XCJ250" s="2"/>
      <c r="XCK250" s="2"/>
      <c r="XCL250" s="2"/>
      <c r="XCM250" s="2"/>
      <c r="XCN250" s="2"/>
      <c r="XCO250" s="2"/>
      <c r="XCP250" s="2"/>
      <c r="XCQ250" s="2"/>
      <c r="XCR250" s="2"/>
      <c r="XCS250" s="2"/>
      <c r="XCT250" s="2"/>
      <c r="XCU250" s="2"/>
      <c r="XCV250" s="2"/>
      <c r="XCW250" s="2"/>
      <c r="XCX250" s="2"/>
      <c r="XCY250" s="2"/>
      <c r="XCZ250" s="2"/>
      <c r="XDA250" s="2"/>
      <c r="XDB250" s="2"/>
      <c r="XDC250" s="2"/>
      <c r="XDD250" s="2"/>
      <c r="XDE250" s="2"/>
      <c r="XDF250" s="2"/>
      <c r="XDG250" s="2"/>
      <c r="XDH250" s="2"/>
      <c r="XDI250" s="2"/>
      <c r="XDJ250" s="2"/>
      <c r="XDK250" s="2"/>
      <c r="XDL250" s="2"/>
      <c r="XDM250" s="2"/>
      <c r="XDN250" s="2"/>
      <c r="XDO250" s="2"/>
      <c r="XDP250" s="2"/>
      <c r="XDQ250" s="2"/>
      <c r="XDR250" s="2"/>
      <c r="XDS250" s="2"/>
      <c r="XDT250" s="2"/>
      <c r="XDU250" s="2"/>
      <c r="XDV250" s="2"/>
      <c r="XDW250" s="2"/>
      <c r="XDX250" s="2"/>
      <c r="XDY250" s="2"/>
      <c r="XDZ250" s="2"/>
      <c r="XEA250" s="2"/>
      <c r="XEB250" s="2"/>
      <c r="XEC250" s="2"/>
      <c r="XED250" s="2"/>
      <c r="XEE250" s="2"/>
      <c r="XEF250" s="2"/>
      <c r="XEG250" s="2"/>
      <c r="XEH250" s="2"/>
      <c r="XEI250" s="2"/>
      <c r="XEJ250" s="2"/>
      <c r="XEK250" s="2"/>
      <c r="XEL250" s="2"/>
      <c r="XEM250" s="2"/>
      <c r="XEN250" s="2"/>
      <c r="XEO250" s="2"/>
      <c r="XEP250" s="2"/>
      <c r="XEQ250" s="2"/>
      <c r="XER250" s="2"/>
      <c r="XES250" s="2"/>
      <c r="XET250" s="2"/>
      <c r="XEU250" s="2"/>
      <c r="XEV250" s="2"/>
      <c r="XEW250" s="2"/>
      <c r="XEX250" s="2"/>
      <c r="XEY250" s="2"/>
      <c r="XEZ250" s="2"/>
      <c r="XFA250" s="2"/>
      <c r="XFB250" s="2"/>
      <c r="XFC250" s="2"/>
      <c r="XFD250" s="2"/>
    </row>
    <row r="251" spans="1:16384" s="110" customFormat="1" x14ac:dyDescent="0.25">
      <c r="A251" s="106"/>
      <c r="B251" s="111"/>
      <c r="C251" s="111"/>
      <c r="D251" s="111"/>
      <c r="E251" s="108"/>
      <c r="F251" s="108"/>
      <c r="G251" s="108"/>
      <c r="H251" s="108"/>
      <c r="I251" s="108"/>
      <c r="J251" s="108"/>
      <c r="K251" s="108"/>
      <c r="L251" s="108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8"/>
      <c r="CF251" s="108"/>
      <c r="CG251" s="108"/>
      <c r="CH251" s="108"/>
      <c r="CI251" s="108"/>
      <c r="CJ251" s="109"/>
      <c r="CK251" s="109"/>
      <c r="CL251" s="109"/>
      <c r="CM251"/>
      <c r="CN251" s="44"/>
      <c r="CO251" s="44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  <c r="IX251" s="2"/>
      <c r="IY251" s="2"/>
      <c r="IZ251" s="2"/>
      <c r="JA251" s="2"/>
      <c r="JB251" s="2"/>
      <c r="JC251" s="2"/>
      <c r="JD251" s="2"/>
      <c r="JE251" s="2"/>
      <c r="JF251" s="2"/>
      <c r="JG251" s="2"/>
      <c r="JH251" s="2"/>
      <c r="JI251" s="2"/>
      <c r="JJ251" s="2"/>
      <c r="JK251" s="2"/>
      <c r="JL251" s="2"/>
      <c r="JM251" s="2"/>
      <c r="JN251" s="2"/>
      <c r="JO251" s="2"/>
      <c r="JP251" s="2"/>
      <c r="JQ251" s="2"/>
      <c r="JR251" s="2"/>
      <c r="JS251" s="2"/>
      <c r="JT251" s="2"/>
      <c r="JU251" s="2"/>
      <c r="JV251" s="2"/>
      <c r="JW251" s="2"/>
      <c r="JX251" s="2"/>
      <c r="JY251" s="2"/>
      <c r="JZ251" s="2"/>
      <c r="KA251" s="2"/>
      <c r="KB251" s="2"/>
      <c r="KC251" s="2"/>
      <c r="KD251" s="2"/>
      <c r="KE251" s="2"/>
      <c r="KF251" s="2"/>
      <c r="KG251" s="2"/>
      <c r="KH251" s="2"/>
      <c r="KI251" s="2"/>
      <c r="KJ251" s="2"/>
      <c r="KK251" s="2"/>
      <c r="KL251" s="2"/>
      <c r="KM251" s="2"/>
      <c r="KN251" s="2"/>
      <c r="KO251" s="2"/>
      <c r="KP251" s="2"/>
      <c r="KQ251" s="2"/>
      <c r="KR251" s="2"/>
      <c r="KS251" s="2"/>
      <c r="KT251" s="2"/>
      <c r="KU251" s="2"/>
      <c r="KV251" s="2"/>
      <c r="KW251" s="2"/>
      <c r="KX251" s="2"/>
      <c r="KY251" s="2"/>
      <c r="KZ251" s="2"/>
      <c r="LA251" s="2"/>
      <c r="LB251" s="2"/>
      <c r="LC251" s="2"/>
      <c r="LD251" s="2"/>
      <c r="LE251" s="2"/>
      <c r="LF251" s="2"/>
      <c r="LG251" s="2"/>
      <c r="LH251" s="2"/>
      <c r="LI251" s="2"/>
      <c r="LJ251" s="2"/>
      <c r="LK251" s="2"/>
      <c r="LL251" s="2"/>
      <c r="LM251" s="2"/>
      <c r="LN251" s="2"/>
      <c r="LO251" s="2"/>
      <c r="LP251" s="2"/>
      <c r="LQ251" s="2"/>
      <c r="LR251" s="2"/>
      <c r="LS251" s="2"/>
      <c r="LT251" s="2"/>
      <c r="LU251" s="2"/>
      <c r="LV251" s="2"/>
      <c r="LW251" s="2"/>
      <c r="LX251" s="2"/>
      <c r="LY251" s="2"/>
      <c r="LZ251" s="2"/>
      <c r="MA251" s="2"/>
      <c r="MB251" s="2"/>
      <c r="MC251" s="2"/>
      <c r="MD251" s="2"/>
      <c r="ME251" s="2"/>
      <c r="MF251" s="2"/>
      <c r="MG251" s="2"/>
      <c r="MH251" s="2"/>
      <c r="MI251" s="2"/>
      <c r="MJ251" s="2"/>
      <c r="MK251" s="2"/>
      <c r="ML251" s="2"/>
      <c r="MM251" s="2"/>
      <c r="MN251" s="2"/>
      <c r="MO251" s="2"/>
      <c r="MP251" s="2"/>
      <c r="MQ251" s="2"/>
      <c r="MR251" s="2"/>
      <c r="MS251" s="2"/>
      <c r="MT251" s="2"/>
      <c r="MU251" s="2"/>
      <c r="MV251" s="2"/>
      <c r="MW251" s="2"/>
      <c r="MX251" s="2"/>
      <c r="MY251" s="2"/>
      <c r="MZ251" s="2"/>
      <c r="NA251" s="2"/>
      <c r="NB251" s="2"/>
      <c r="NC251" s="2"/>
      <c r="ND251" s="2"/>
      <c r="NE251" s="2"/>
      <c r="NF251" s="2"/>
      <c r="NG251" s="2"/>
      <c r="NH251" s="2"/>
      <c r="NI251" s="2"/>
      <c r="NJ251" s="2"/>
      <c r="NK251" s="2"/>
      <c r="NL251" s="2"/>
      <c r="NM251" s="2"/>
      <c r="NN251" s="2"/>
      <c r="NO251" s="2"/>
      <c r="NP251" s="2"/>
      <c r="NQ251" s="2"/>
      <c r="NR251" s="2"/>
      <c r="NS251" s="2"/>
      <c r="NT251" s="2"/>
      <c r="NU251" s="2"/>
      <c r="NV251" s="2"/>
      <c r="NW251" s="2"/>
      <c r="NX251" s="2"/>
      <c r="NY251" s="2"/>
      <c r="NZ251" s="2"/>
      <c r="OA251" s="2"/>
      <c r="OB251" s="2"/>
      <c r="OC251" s="2"/>
      <c r="OD251" s="2"/>
      <c r="OE251" s="2"/>
      <c r="OF251" s="2"/>
      <c r="OG251" s="2"/>
      <c r="OH251" s="2"/>
      <c r="OI251" s="2"/>
      <c r="OJ251" s="2"/>
      <c r="OK251" s="2"/>
      <c r="OL251" s="2"/>
      <c r="OM251" s="2"/>
      <c r="ON251" s="2"/>
      <c r="OO251" s="2"/>
      <c r="OP251" s="2"/>
      <c r="OQ251" s="2"/>
      <c r="OR251" s="2"/>
      <c r="OS251" s="2"/>
      <c r="OT251" s="2"/>
      <c r="OU251" s="2"/>
      <c r="OV251" s="2"/>
      <c r="OW251" s="2"/>
      <c r="OX251" s="2"/>
      <c r="OY251" s="2"/>
      <c r="OZ251" s="2"/>
      <c r="PA251" s="2"/>
      <c r="PB251" s="2"/>
      <c r="PC251" s="2"/>
      <c r="PD251" s="2"/>
      <c r="PE251" s="2"/>
      <c r="PF251" s="2"/>
      <c r="PG251" s="2"/>
      <c r="PH251" s="2"/>
      <c r="PI251" s="2"/>
      <c r="PJ251" s="2"/>
      <c r="PK251" s="2"/>
      <c r="PL251" s="2"/>
      <c r="PM251" s="2"/>
      <c r="PN251" s="2"/>
      <c r="PO251" s="2"/>
      <c r="PP251" s="2"/>
      <c r="PQ251" s="2"/>
      <c r="PR251" s="2"/>
      <c r="PS251" s="2"/>
      <c r="PT251" s="2"/>
      <c r="PU251" s="2"/>
      <c r="PV251" s="2"/>
      <c r="PW251" s="2"/>
      <c r="PX251" s="2"/>
      <c r="PY251" s="2"/>
      <c r="PZ251" s="2"/>
      <c r="QA251" s="2"/>
      <c r="QB251" s="2"/>
      <c r="QC251" s="2"/>
      <c r="QD251" s="2"/>
      <c r="QE251" s="2"/>
      <c r="QF251" s="2"/>
      <c r="QG251" s="2"/>
      <c r="QH251" s="2"/>
      <c r="QI251" s="2"/>
      <c r="QJ251" s="2"/>
      <c r="QK251" s="2"/>
      <c r="QL251" s="2"/>
      <c r="QM251" s="2"/>
      <c r="QN251" s="2"/>
      <c r="QO251" s="2"/>
      <c r="QP251" s="2"/>
      <c r="QQ251" s="2"/>
      <c r="QR251" s="2"/>
      <c r="QS251" s="2"/>
      <c r="QT251" s="2"/>
      <c r="QU251" s="2"/>
      <c r="QV251" s="2"/>
      <c r="QW251" s="2"/>
      <c r="QX251" s="2"/>
      <c r="QY251" s="2"/>
      <c r="QZ251" s="2"/>
      <c r="RA251" s="2"/>
      <c r="RB251" s="2"/>
      <c r="RC251" s="2"/>
      <c r="RD251" s="2"/>
      <c r="RE251" s="2"/>
      <c r="RF251" s="2"/>
      <c r="RG251" s="2"/>
      <c r="RH251" s="2"/>
      <c r="RI251" s="2"/>
      <c r="RJ251" s="2"/>
      <c r="RK251" s="2"/>
      <c r="RL251" s="2"/>
      <c r="RM251" s="2"/>
      <c r="RN251" s="2"/>
      <c r="RO251" s="2"/>
      <c r="RP251" s="2"/>
      <c r="RQ251" s="2"/>
      <c r="RR251" s="2"/>
      <c r="RS251" s="2"/>
      <c r="RT251" s="2"/>
      <c r="RU251" s="2"/>
      <c r="RV251" s="2"/>
      <c r="RW251" s="2"/>
      <c r="RX251" s="2"/>
      <c r="RY251" s="2"/>
      <c r="RZ251" s="2"/>
      <c r="SA251" s="2"/>
      <c r="SB251" s="2"/>
      <c r="SC251" s="2"/>
      <c r="SD251" s="2"/>
      <c r="SE251" s="2"/>
      <c r="SF251" s="2"/>
      <c r="SG251" s="2"/>
      <c r="SH251" s="2"/>
      <c r="SI251" s="2"/>
      <c r="SJ251" s="2"/>
      <c r="SK251" s="2"/>
      <c r="SL251" s="2"/>
      <c r="SM251" s="2"/>
      <c r="SN251" s="2"/>
      <c r="SO251" s="2"/>
      <c r="SP251" s="2"/>
      <c r="SQ251" s="2"/>
      <c r="SR251" s="2"/>
      <c r="SS251" s="2"/>
      <c r="ST251" s="2"/>
      <c r="SU251" s="2"/>
      <c r="SV251" s="2"/>
      <c r="SW251" s="2"/>
      <c r="SX251" s="2"/>
      <c r="SY251" s="2"/>
      <c r="SZ251" s="2"/>
      <c r="TA251" s="2"/>
      <c r="TB251" s="2"/>
      <c r="TC251" s="2"/>
      <c r="TD251" s="2"/>
      <c r="TE251" s="2"/>
      <c r="TF251" s="2"/>
      <c r="TG251" s="2"/>
      <c r="TH251" s="2"/>
      <c r="TI251" s="2"/>
      <c r="TJ251" s="2"/>
      <c r="TK251" s="2"/>
      <c r="TL251" s="2"/>
      <c r="TM251" s="2"/>
      <c r="TN251" s="2"/>
      <c r="TO251" s="2"/>
      <c r="TP251" s="2"/>
      <c r="TQ251" s="2"/>
      <c r="TR251" s="2"/>
      <c r="TS251" s="2"/>
      <c r="TT251" s="2"/>
      <c r="TU251" s="2"/>
      <c r="TV251" s="2"/>
      <c r="TW251" s="2"/>
      <c r="TX251" s="2"/>
      <c r="TY251" s="2"/>
      <c r="TZ251" s="2"/>
      <c r="UA251" s="2"/>
      <c r="UB251" s="2"/>
      <c r="UC251" s="2"/>
      <c r="UD251" s="2"/>
      <c r="UE251" s="2"/>
      <c r="UF251" s="2"/>
      <c r="UG251" s="2"/>
      <c r="UH251" s="2"/>
      <c r="UI251" s="2"/>
      <c r="UJ251" s="2"/>
      <c r="UK251" s="2"/>
      <c r="UL251" s="2"/>
      <c r="UM251" s="2"/>
      <c r="UN251" s="2"/>
      <c r="UO251" s="2"/>
      <c r="UP251" s="2"/>
      <c r="UQ251" s="2"/>
      <c r="UR251" s="2"/>
      <c r="US251" s="2"/>
      <c r="UT251" s="2"/>
      <c r="UU251" s="2"/>
      <c r="UV251" s="2"/>
      <c r="UW251" s="2"/>
      <c r="UX251" s="2"/>
      <c r="UY251" s="2"/>
      <c r="UZ251" s="2"/>
      <c r="VA251" s="2"/>
      <c r="VB251" s="2"/>
      <c r="VC251" s="2"/>
      <c r="VD251" s="2"/>
      <c r="VE251" s="2"/>
      <c r="VF251" s="2"/>
      <c r="VG251" s="2"/>
      <c r="VH251" s="2"/>
      <c r="VI251" s="2"/>
      <c r="VJ251" s="2"/>
      <c r="VK251" s="2"/>
      <c r="VL251" s="2"/>
      <c r="VM251" s="2"/>
      <c r="VN251" s="2"/>
      <c r="VO251" s="2"/>
      <c r="VP251" s="2"/>
      <c r="VQ251" s="2"/>
      <c r="VR251" s="2"/>
      <c r="VS251" s="2"/>
      <c r="VT251" s="2"/>
      <c r="VU251" s="2"/>
      <c r="VV251" s="2"/>
      <c r="VW251" s="2"/>
      <c r="VX251" s="2"/>
      <c r="VY251" s="2"/>
      <c r="VZ251" s="2"/>
      <c r="WA251" s="2"/>
      <c r="WB251" s="2"/>
      <c r="WC251" s="2"/>
      <c r="WD251" s="2"/>
      <c r="WE251" s="2"/>
      <c r="WF251" s="2"/>
      <c r="WG251" s="2"/>
      <c r="WH251" s="2"/>
      <c r="WI251" s="2"/>
      <c r="WJ251" s="2"/>
      <c r="WK251" s="2"/>
      <c r="WL251" s="2"/>
      <c r="WM251" s="2"/>
      <c r="WN251" s="2"/>
      <c r="WO251" s="2"/>
      <c r="WP251" s="2"/>
      <c r="WQ251" s="2"/>
      <c r="WR251" s="2"/>
      <c r="WS251" s="2"/>
      <c r="WT251" s="2"/>
      <c r="WU251" s="2"/>
      <c r="WV251" s="2"/>
      <c r="WW251" s="2"/>
      <c r="WX251" s="2"/>
      <c r="WY251" s="2"/>
      <c r="WZ251" s="2"/>
      <c r="XA251" s="2"/>
      <c r="XB251" s="2"/>
      <c r="XC251" s="2"/>
      <c r="XD251" s="2"/>
      <c r="XE251" s="2"/>
      <c r="XF251" s="2"/>
      <c r="XG251" s="2"/>
      <c r="XH251" s="2"/>
      <c r="XI251" s="2"/>
      <c r="XJ251" s="2"/>
      <c r="XK251" s="2"/>
      <c r="XL251" s="2"/>
      <c r="XM251" s="2"/>
      <c r="XN251" s="2"/>
      <c r="XO251" s="2"/>
      <c r="XP251" s="2"/>
      <c r="XQ251" s="2"/>
      <c r="XR251" s="2"/>
      <c r="XS251" s="2"/>
      <c r="XT251" s="2"/>
      <c r="XU251" s="2"/>
      <c r="XV251" s="2"/>
      <c r="XW251" s="2"/>
      <c r="XX251" s="2"/>
      <c r="XY251" s="2"/>
      <c r="XZ251" s="2"/>
      <c r="YA251" s="2"/>
      <c r="YB251" s="2"/>
      <c r="YC251" s="2"/>
      <c r="YD251" s="2"/>
      <c r="YE251" s="2"/>
      <c r="YF251" s="2"/>
      <c r="YG251" s="2"/>
      <c r="YH251" s="2"/>
      <c r="YI251" s="2"/>
      <c r="YJ251" s="2"/>
      <c r="YK251" s="2"/>
      <c r="YL251" s="2"/>
      <c r="YM251" s="2"/>
      <c r="YN251" s="2"/>
      <c r="YO251" s="2"/>
      <c r="YP251" s="2"/>
      <c r="YQ251" s="2"/>
      <c r="YR251" s="2"/>
      <c r="YS251" s="2"/>
      <c r="YT251" s="2"/>
      <c r="YU251" s="2"/>
      <c r="YV251" s="2"/>
      <c r="YW251" s="2"/>
      <c r="YX251" s="2"/>
      <c r="YY251" s="2"/>
      <c r="YZ251" s="2"/>
      <c r="ZA251" s="2"/>
      <c r="ZB251" s="2"/>
      <c r="ZC251" s="2"/>
      <c r="ZD251" s="2"/>
      <c r="ZE251" s="2"/>
      <c r="ZF251" s="2"/>
      <c r="ZG251" s="2"/>
      <c r="ZH251" s="2"/>
      <c r="ZI251" s="2"/>
      <c r="ZJ251" s="2"/>
      <c r="ZK251" s="2"/>
      <c r="ZL251" s="2"/>
      <c r="ZM251" s="2"/>
      <c r="ZN251" s="2"/>
      <c r="ZO251" s="2"/>
      <c r="ZP251" s="2"/>
      <c r="ZQ251" s="2"/>
      <c r="ZR251" s="2"/>
      <c r="ZS251" s="2"/>
      <c r="ZT251" s="2"/>
      <c r="ZU251" s="2"/>
      <c r="ZV251" s="2"/>
      <c r="ZW251" s="2"/>
      <c r="ZX251" s="2"/>
      <c r="ZY251" s="2"/>
      <c r="ZZ251" s="2"/>
      <c r="AAA251" s="2"/>
      <c r="AAB251" s="2"/>
      <c r="AAC251" s="2"/>
      <c r="AAD251" s="2"/>
      <c r="AAE251" s="2"/>
      <c r="AAF251" s="2"/>
      <c r="AAG251" s="2"/>
      <c r="AAH251" s="2"/>
      <c r="AAI251" s="2"/>
      <c r="AAJ251" s="2"/>
      <c r="AAK251" s="2"/>
      <c r="AAL251" s="2"/>
      <c r="AAM251" s="2"/>
      <c r="AAN251" s="2"/>
      <c r="AAO251" s="2"/>
      <c r="AAP251" s="2"/>
      <c r="AAQ251" s="2"/>
      <c r="AAR251" s="2"/>
      <c r="AAS251" s="2"/>
      <c r="AAT251" s="2"/>
      <c r="AAU251" s="2"/>
      <c r="AAV251" s="2"/>
      <c r="AAW251" s="2"/>
      <c r="AAX251" s="2"/>
      <c r="AAY251" s="2"/>
      <c r="AAZ251" s="2"/>
      <c r="ABA251" s="2"/>
      <c r="ABB251" s="2"/>
      <c r="ABC251" s="2"/>
      <c r="ABD251" s="2"/>
      <c r="ABE251" s="2"/>
      <c r="ABF251" s="2"/>
      <c r="ABG251" s="2"/>
      <c r="ABH251" s="2"/>
      <c r="ABI251" s="2"/>
      <c r="ABJ251" s="2"/>
      <c r="ABK251" s="2"/>
      <c r="ABL251" s="2"/>
      <c r="ABM251" s="2"/>
      <c r="ABN251" s="2"/>
      <c r="ABO251" s="2"/>
      <c r="ABP251" s="2"/>
      <c r="ABQ251" s="2"/>
      <c r="ABR251" s="2"/>
      <c r="ABS251" s="2"/>
      <c r="ABT251" s="2"/>
      <c r="ABU251" s="2"/>
      <c r="ABV251" s="2"/>
      <c r="ABW251" s="2"/>
      <c r="ABX251" s="2"/>
      <c r="ABY251" s="2"/>
      <c r="ABZ251" s="2"/>
      <c r="ACA251" s="2"/>
      <c r="ACB251" s="2"/>
      <c r="ACC251" s="2"/>
      <c r="ACD251" s="2"/>
      <c r="ACE251" s="2"/>
      <c r="ACF251" s="2"/>
      <c r="ACG251" s="2"/>
      <c r="ACH251" s="2"/>
      <c r="ACI251" s="2"/>
      <c r="ACJ251" s="2"/>
      <c r="ACK251" s="2"/>
      <c r="ACL251" s="2"/>
      <c r="ACM251" s="2"/>
      <c r="ACN251" s="2"/>
      <c r="ACO251" s="2"/>
      <c r="ACP251" s="2"/>
      <c r="ACQ251" s="2"/>
      <c r="ACR251" s="2"/>
      <c r="ACS251" s="2"/>
      <c r="ACT251" s="2"/>
      <c r="ACU251" s="2"/>
      <c r="ACV251" s="2"/>
      <c r="ACW251" s="2"/>
      <c r="ACX251" s="2"/>
      <c r="ACY251" s="2"/>
      <c r="ACZ251" s="2"/>
      <c r="ADA251" s="2"/>
      <c r="ADB251" s="2"/>
      <c r="ADC251" s="2"/>
      <c r="ADD251" s="2"/>
      <c r="ADE251" s="2"/>
      <c r="ADF251" s="2"/>
      <c r="ADG251" s="2"/>
      <c r="ADH251" s="2"/>
      <c r="ADI251" s="2"/>
      <c r="ADJ251" s="2"/>
      <c r="ADK251" s="2"/>
      <c r="ADL251" s="2"/>
      <c r="ADM251" s="2"/>
      <c r="ADN251" s="2"/>
      <c r="ADO251" s="2"/>
      <c r="ADP251" s="2"/>
      <c r="ADQ251" s="2"/>
      <c r="ADR251" s="2"/>
      <c r="ADS251" s="2"/>
      <c r="ADT251" s="2"/>
      <c r="ADU251" s="2"/>
      <c r="ADV251" s="2"/>
      <c r="ADW251" s="2"/>
      <c r="ADX251" s="2"/>
      <c r="ADY251" s="2"/>
      <c r="ADZ251" s="2"/>
      <c r="AEA251" s="2"/>
      <c r="AEB251" s="2"/>
      <c r="AEC251" s="2"/>
      <c r="AED251" s="2"/>
      <c r="AEE251" s="2"/>
      <c r="AEF251" s="2"/>
      <c r="AEG251" s="2"/>
      <c r="AEH251" s="2"/>
      <c r="AEI251" s="2"/>
      <c r="AEJ251" s="2"/>
      <c r="AEK251" s="2"/>
      <c r="AEL251" s="2"/>
      <c r="AEM251" s="2"/>
      <c r="AEN251" s="2"/>
      <c r="AEO251" s="2"/>
      <c r="AEP251" s="2"/>
      <c r="AEQ251" s="2"/>
      <c r="AER251" s="2"/>
      <c r="AES251" s="2"/>
      <c r="AET251" s="2"/>
      <c r="AEU251" s="2"/>
      <c r="AEV251" s="2"/>
      <c r="AEW251" s="2"/>
      <c r="AEX251" s="2"/>
      <c r="AEY251" s="2"/>
      <c r="AEZ251" s="2"/>
      <c r="AFA251" s="2"/>
      <c r="AFB251" s="2"/>
      <c r="AFC251" s="2"/>
      <c r="AFD251" s="2"/>
      <c r="AFE251" s="2"/>
      <c r="AFF251" s="2"/>
      <c r="AFG251" s="2"/>
      <c r="AFH251" s="2"/>
      <c r="AFI251" s="2"/>
      <c r="AFJ251" s="2"/>
      <c r="AFK251" s="2"/>
      <c r="AFL251" s="2"/>
      <c r="AFM251" s="2"/>
      <c r="AFN251" s="2"/>
      <c r="AFO251" s="2"/>
      <c r="AFP251" s="2"/>
      <c r="AFQ251" s="2"/>
      <c r="AFR251" s="2"/>
      <c r="AFS251" s="2"/>
      <c r="AFT251" s="2"/>
      <c r="AFU251" s="2"/>
      <c r="AFV251" s="2"/>
      <c r="AFW251" s="2"/>
      <c r="AFX251" s="2"/>
      <c r="AFY251" s="2"/>
      <c r="AFZ251" s="2"/>
      <c r="AGA251" s="2"/>
      <c r="AGB251" s="2"/>
      <c r="AGC251" s="2"/>
      <c r="AGD251" s="2"/>
      <c r="AGE251" s="2"/>
      <c r="AGF251" s="2"/>
      <c r="AGG251" s="2"/>
      <c r="AGH251" s="2"/>
      <c r="AGI251" s="2"/>
      <c r="AGJ251" s="2"/>
      <c r="AGK251" s="2"/>
      <c r="AGL251" s="2"/>
      <c r="AGM251" s="2"/>
      <c r="AGN251" s="2"/>
      <c r="AGO251" s="2"/>
      <c r="AGP251" s="2"/>
      <c r="AGQ251" s="2"/>
      <c r="AGR251" s="2"/>
      <c r="AGS251" s="2"/>
      <c r="AGT251" s="2"/>
      <c r="AGU251" s="2"/>
      <c r="AGV251" s="2"/>
      <c r="AGW251" s="2"/>
      <c r="AGX251" s="2"/>
      <c r="AGY251" s="2"/>
      <c r="AGZ251" s="2"/>
      <c r="AHA251" s="2"/>
      <c r="AHB251" s="2"/>
      <c r="AHC251" s="2"/>
      <c r="AHD251" s="2"/>
      <c r="AHE251" s="2"/>
      <c r="AHF251" s="2"/>
      <c r="AHG251" s="2"/>
      <c r="AHH251" s="2"/>
      <c r="AHI251" s="2"/>
      <c r="AHJ251" s="2"/>
      <c r="AHK251" s="2"/>
      <c r="AHL251" s="2"/>
      <c r="AHM251" s="2"/>
      <c r="AHN251" s="2"/>
      <c r="AHO251" s="2"/>
      <c r="AHP251" s="2"/>
      <c r="AHQ251" s="2"/>
      <c r="AHR251" s="2"/>
      <c r="AHS251" s="2"/>
      <c r="AHT251" s="2"/>
      <c r="AHU251" s="2"/>
      <c r="AHV251" s="2"/>
      <c r="AHW251" s="2"/>
      <c r="AHX251" s="2"/>
      <c r="AHY251" s="2"/>
      <c r="AHZ251" s="2"/>
      <c r="AIA251" s="2"/>
      <c r="AIB251" s="2"/>
      <c r="AIC251" s="2"/>
      <c r="AID251" s="2"/>
      <c r="AIE251" s="2"/>
      <c r="AIF251" s="2"/>
      <c r="AIG251" s="2"/>
      <c r="AIH251" s="2"/>
      <c r="AII251" s="2"/>
      <c r="AIJ251" s="2"/>
      <c r="AIK251" s="2"/>
      <c r="AIL251" s="2"/>
      <c r="AIM251" s="2"/>
      <c r="AIN251" s="2"/>
      <c r="AIO251" s="2"/>
      <c r="AIP251" s="2"/>
      <c r="AIQ251" s="2"/>
      <c r="AIR251" s="2"/>
      <c r="AIS251" s="2"/>
      <c r="AIT251" s="2"/>
      <c r="AIU251" s="2"/>
      <c r="AIV251" s="2"/>
      <c r="AIW251" s="2"/>
      <c r="AIX251" s="2"/>
      <c r="AIY251" s="2"/>
      <c r="AIZ251" s="2"/>
      <c r="AJA251" s="2"/>
      <c r="AJB251" s="2"/>
      <c r="AJC251" s="2"/>
      <c r="AJD251" s="2"/>
      <c r="AJE251" s="2"/>
      <c r="AJF251" s="2"/>
      <c r="AJG251" s="2"/>
      <c r="AJH251" s="2"/>
      <c r="AJI251" s="2"/>
      <c r="AJJ251" s="2"/>
      <c r="AJK251" s="2"/>
      <c r="AJL251" s="2"/>
      <c r="AJM251" s="2"/>
      <c r="AJN251" s="2"/>
      <c r="AJO251" s="2"/>
      <c r="AJP251" s="2"/>
      <c r="AJQ251" s="2"/>
      <c r="AJR251" s="2"/>
      <c r="AJS251" s="2"/>
      <c r="AJT251" s="2"/>
      <c r="AJU251" s="2"/>
      <c r="AJV251" s="2"/>
      <c r="AJW251" s="2"/>
      <c r="AJX251" s="2"/>
      <c r="AJY251" s="2"/>
      <c r="AJZ251" s="2"/>
      <c r="AKA251" s="2"/>
      <c r="AKB251" s="2"/>
      <c r="AKC251" s="2"/>
      <c r="AKD251" s="2"/>
      <c r="AKE251" s="2"/>
      <c r="AKF251" s="2"/>
      <c r="AKG251" s="2"/>
      <c r="AKH251" s="2"/>
      <c r="AKI251" s="2"/>
      <c r="AKJ251" s="2"/>
      <c r="AKK251" s="2"/>
      <c r="AKL251" s="2"/>
      <c r="AKM251" s="2"/>
      <c r="AKN251" s="2"/>
      <c r="AKO251" s="2"/>
      <c r="AKP251" s="2"/>
      <c r="AKQ251" s="2"/>
      <c r="AKR251" s="2"/>
      <c r="AKS251" s="2"/>
      <c r="AKT251" s="2"/>
      <c r="AKU251" s="2"/>
      <c r="AKV251" s="2"/>
      <c r="AKW251" s="2"/>
      <c r="AKX251" s="2"/>
      <c r="AKY251" s="2"/>
      <c r="AKZ251" s="2"/>
      <c r="ALA251" s="2"/>
      <c r="ALB251" s="2"/>
      <c r="ALC251" s="2"/>
      <c r="ALD251" s="2"/>
      <c r="ALE251" s="2"/>
      <c r="ALF251" s="2"/>
      <c r="ALG251" s="2"/>
      <c r="ALH251" s="2"/>
      <c r="ALI251" s="2"/>
      <c r="ALJ251" s="2"/>
      <c r="ALK251" s="2"/>
      <c r="ALL251" s="2"/>
      <c r="ALM251" s="2"/>
      <c r="ALN251" s="2"/>
      <c r="ALO251" s="2"/>
      <c r="ALP251" s="2"/>
      <c r="ALQ251" s="2"/>
      <c r="ALR251" s="2"/>
      <c r="ALS251" s="2"/>
      <c r="ALT251" s="2"/>
      <c r="ALU251" s="2"/>
      <c r="ALV251" s="2"/>
      <c r="ALW251" s="2"/>
      <c r="ALX251" s="2"/>
      <c r="ALY251" s="2"/>
      <c r="ALZ251" s="2"/>
      <c r="AMA251" s="2"/>
      <c r="AMB251" s="2"/>
      <c r="AMC251" s="2"/>
      <c r="AMD251" s="2"/>
      <c r="AME251" s="2"/>
      <c r="AMF251" s="2"/>
      <c r="AMG251" s="2"/>
      <c r="AMH251" s="2"/>
      <c r="AMI251" s="2"/>
      <c r="AMJ251" s="2"/>
      <c r="AMK251" s="2"/>
      <c r="AML251" s="2"/>
      <c r="AMM251" s="2"/>
      <c r="AMN251" s="2"/>
      <c r="AMO251" s="2"/>
      <c r="AMP251" s="2"/>
      <c r="AMQ251" s="2"/>
      <c r="AMR251" s="2"/>
      <c r="AMS251" s="2"/>
      <c r="AMT251" s="2"/>
      <c r="AMU251" s="2"/>
      <c r="AMV251" s="2"/>
      <c r="AMW251" s="2"/>
      <c r="AMX251" s="2"/>
      <c r="AMY251" s="2"/>
      <c r="AMZ251" s="2"/>
      <c r="ANA251" s="2"/>
      <c r="ANB251" s="2"/>
      <c r="ANC251" s="2"/>
      <c r="AND251" s="2"/>
      <c r="ANE251" s="2"/>
      <c r="ANF251" s="2"/>
      <c r="ANG251" s="2"/>
      <c r="ANH251" s="2"/>
      <c r="ANI251" s="2"/>
      <c r="ANJ251" s="2"/>
      <c r="ANK251" s="2"/>
      <c r="ANL251" s="2"/>
      <c r="ANM251" s="2"/>
      <c r="ANN251" s="2"/>
      <c r="ANO251" s="2"/>
      <c r="ANP251" s="2"/>
      <c r="ANQ251" s="2"/>
      <c r="ANR251" s="2"/>
      <c r="ANS251" s="2"/>
      <c r="ANT251" s="2"/>
      <c r="ANU251" s="2"/>
      <c r="ANV251" s="2"/>
      <c r="ANW251" s="2"/>
      <c r="ANX251" s="2"/>
      <c r="ANY251" s="2"/>
      <c r="ANZ251" s="2"/>
      <c r="AOA251" s="2"/>
      <c r="AOB251" s="2"/>
      <c r="AOC251" s="2"/>
      <c r="AOD251" s="2"/>
      <c r="AOE251" s="2"/>
      <c r="AOF251" s="2"/>
      <c r="AOG251" s="2"/>
      <c r="AOH251" s="2"/>
      <c r="AOI251" s="2"/>
      <c r="AOJ251" s="2"/>
      <c r="AOK251" s="2"/>
      <c r="AOL251" s="2"/>
      <c r="AOM251" s="2"/>
      <c r="AON251" s="2"/>
      <c r="AOO251" s="2"/>
      <c r="AOP251" s="2"/>
      <c r="AOQ251" s="2"/>
      <c r="AOR251" s="2"/>
      <c r="AOS251" s="2"/>
      <c r="AOT251" s="2"/>
      <c r="AOU251" s="2"/>
      <c r="AOV251" s="2"/>
      <c r="AOW251" s="2"/>
      <c r="AOX251" s="2"/>
      <c r="AOY251" s="2"/>
      <c r="AOZ251" s="2"/>
      <c r="APA251" s="2"/>
      <c r="APB251" s="2"/>
      <c r="APC251" s="2"/>
      <c r="APD251" s="2"/>
      <c r="APE251" s="2"/>
      <c r="APF251" s="2"/>
      <c r="APG251" s="2"/>
      <c r="APH251" s="2"/>
      <c r="API251" s="2"/>
      <c r="APJ251" s="2"/>
      <c r="APK251" s="2"/>
      <c r="APL251" s="2"/>
      <c r="APM251" s="2"/>
      <c r="APN251" s="2"/>
      <c r="APO251" s="2"/>
      <c r="APP251" s="2"/>
      <c r="APQ251" s="2"/>
      <c r="APR251" s="2"/>
      <c r="APS251" s="2"/>
      <c r="APT251" s="2"/>
      <c r="APU251" s="2"/>
      <c r="APV251" s="2"/>
      <c r="APW251" s="2"/>
      <c r="APX251" s="2"/>
      <c r="APY251" s="2"/>
      <c r="APZ251" s="2"/>
      <c r="AQA251" s="2"/>
      <c r="AQB251" s="2"/>
      <c r="AQC251" s="2"/>
      <c r="AQD251" s="2"/>
      <c r="AQE251" s="2"/>
      <c r="AQF251" s="2"/>
      <c r="AQG251" s="2"/>
      <c r="AQH251" s="2"/>
      <c r="AQI251" s="2"/>
      <c r="AQJ251" s="2"/>
      <c r="AQK251" s="2"/>
      <c r="AQL251" s="2"/>
      <c r="AQM251" s="2"/>
      <c r="AQN251" s="2"/>
      <c r="AQO251" s="2"/>
      <c r="AQP251" s="2"/>
      <c r="AQQ251" s="2"/>
      <c r="AQR251" s="2"/>
      <c r="AQS251" s="2"/>
      <c r="AQT251" s="2"/>
      <c r="AQU251" s="2"/>
      <c r="AQV251" s="2"/>
      <c r="AQW251" s="2"/>
      <c r="AQX251" s="2"/>
      <c r="AQY251" s="2"/>
      <c r="AQZ251" s="2"/>
      <c r="ARA251" s="2"/>
      <c r="ARB251" s="2"/>
      <c r="ARC251" s="2"/>
      <c r="ARD251" s="2"/>
      <c r="ARE251" s="2"/>
      <c r="ARF251" s="2"/>
      <c r="ARG251" s="2"/>
      <c r="ARH251" s="2"/>
      <c r="ARI251" s="2"/>
      <c r="ARJ251" s="2"/>
      <c r="ARK251" s="2"/>
      <c r="ARL251" s="2"/>
      <c r="ARM251" s="2"/>
      <c r="ARN251" s="2"/>
      <c r="ARO251" s="2"/>
      <c r="ARP251" s="2"/>
      <c r="ARQ251" s="2"/>
      <c r="ARR251" s="2"/>
      <c r="ARS251" s="2"/>
      <c r="ART251" s="2"/>
      <c r="ARU251" s="2"/>
      <c r="ARV251" s="2"/>
      <c r="ARW251" s="2"/>
      <c r="ARX251" s="2"/>
      <c r="ARY251" s="2"/>
      <c r="ARZ251" s="2"/>
      <c r="ASA251" s="2"/>
      <c r="ASB251" s="2"/>
      <c r="ASC251" s="2"/>
      <c r="ASD251" s="2"/>
      <c r="ASE251" s="2"/>
      <c r="ASF251" s="2"/>
      <c r="ASG251" s="2"/>
      <c r="ASH251" s="2"/>
      <c r="ASI251" s="2"/>
      <c r="ASJ251" s="2"/>
      <c r="ASK251" s="2"/>
      <c r="ASL251" s="2"/>
      <c r="ASM251" s="2"/>
      <c r="ASN251" s="2"/>
      <c r="ASO251" s="2"/>
      <c r="ASP251" s="2"/>
      <c r="ASQ251" s="2"/>
      <c r="ASR251" s="2"/>
      <c r="ASS251" s="2"/>
      <c r="AST251" s="2"/>
      <c r="ASU251" s="2"/>
      <c r="ASV251" s="2"/>
      <c r="ASW251" s="2"/>
      <c r="ASX251" s="2"/>
      <c r="ASY251" s="2"/>
      <c r="ASZ251" s="2"/>
      <c r="ATA251" s="2"/>
      <c r="ATB251" s="2"/>
      <c r="ATC251" s="2"/>
      <c r="ATD251" s="2"/>
      <c r="ATE251" s="2"/>
      <c r="ATF251" s="2"/>
      <c r="ATG251" s="2"/>
      <c r="ATH251" s="2"/>
      <c r="ATI251" s="2"/>
      <c r="ATJ251" s="2"/>
      <c r="ATK251" s="2"/>
      <c r="ATL251" s="2"/>
      <c r="ATM251" s="2"/>
      <c r="ATN251" s="2"/>
      <c r="ATO251" s="2"/>
      <c r="ATP251" s="2"/>
      <c r="ATQ251" s="2"/>
      <c r="ATR251" s="2"/>
      <c r="ATS251" s="2"/>
      <c r="ATT251" s="2"/>
      <c r="ATU251" s="2"/>
      <c r="ATV251" s="2"/>
      <c r="ATW251" s="2"/>
      <c r="ATX251" s="2"/>
      <c r="ATY251" s="2"/>
      <c r="ATZ251" s="2"/>
      <c r="AUA251" s="2"/>
      <c r="AUB251" s="2"/>
      <c r="AUC251" s="2"/>
      <c r="AUD251" s="2"/>
      <c r="AUE251" s="2"/>
      <c r="AUF251" s="2"/>
      <c r="AUG251" s="2"/>
      <c r="AUH251" s="2"/>
      <c r="AUI251" s="2"/>
      <c r="AUJ251" s="2"/>
      <c r="AUK251" s="2"/>
      <c r="AUL251" s="2"/>
      <c r="AUM251" s="2"/>
      <c r="AUN251" s="2"/>
      <c r="AUO251" s="2"/>
      <c r="AUP251" s="2"/>
      <c r="AUQ251" s="2"/>
      <c r="AUR251" s="2"/>
      <c r="AUS251" s="2"/>
      <c r="AUT251" s="2"/>
      <c r="AUU251" s="2"/>
      <c r="AUV251" s="2"/>
      <c r="AUW251" s="2"/>
      <c r="AUX251" s="2"/>
      <c r="AUY251" s="2"/>
      <c r="AUZ251" s="2"/>
      <c r="AVA251" s="2"/>
      <c r="AVB251" s="2"/>
      <c r="AVC251" s="2"/>
      <c r="AVD251" s="2"/>
      <c r="AVE251" s="2"/>
      <c r="AVF251" s="2"/>
      <c r="AVG251" s="2"/>
      <c r="AVH251" s="2"/>
      <c r="AVI251" s="2"/>
      <c r="AVJ251" s="2"/>
      <c r="AVK251" s="2"/>
      <c r="AVL251" s="2"/>
      <c r="AVM251" s="2"/>
      <c r="AVN251" s="2"/>
      <c r="AVO251" s="2"/>
      <c r="AVP251" s="2"/>
      <c r="AVQ251" s="2"/>
      <c r="AVR251" s="2"/>
      <c r="AVS251" s="2"/>
      <c r="AVT251" s="2"/>
      <c r="AVU251" s="2"/>
      <c r="AVV251" s="2"/>
      <c r="AVW251" s="2"/>
      <c r="AVX251" s="2"/>
      <c r="AVY251" s="2"/>
      <c r="AVZ251" s="2"/>
      <c r="AWA251" s="2"/>
      <c r="AWB251" s="2"/>
      <c r="AWC251" s="2"/>
      <c r="AWD251" s="2"/>
      <c r="AWE251" s="2"/>
      <c r="AWF251" s="2"/>
      <c r="AWG251" s="2"/>
      <c r="AWH251" s="2"/>
      <c r="AWI251" s="2"/>
      <c r="AWJ251" s="2"/>
      <c r="AWK251" s="2"/>
      <c r="AWL251" s="2"/>
      <c r="AWM251" s="2"/>
      <c r="AWN251" s="2"/>
      <c r="AWO251" s="2"/>
      <c r="AWP251" s="2"/>
      <c r="AWQ251" s="2"/>
      <c r="AWR251" s="2"/>
      <c r="AWS251" s="2"/>
      <c r="AWT251" s="2"/>
      <c r="AWU251" s="2"/>
      <c r="AWV251" s="2"/>
      <c r="AWW251" s="2"/>
      <c r="AWX251" s="2"/>
      <c r="AWY251" s="2"/>
      <c r="AWZ251" s="2"/>
      <c r="AXA251" s="2"/>
      <c r="AXB251" s="2"/>
      <c r="AXC251" s="2"/>
      <c r="AXD251" s="2"/>
      <c r="AXE251" s="2"/>
      <c r="AXF251" s="2"/>
      <c r="AXG251" s="2"/>
      <c r="AXH251" s="2"/>
      <c r="AXI251" s="2"/>
      <c r="AXJ251" s="2"/>
      <c r="AXK251" s="2"/>
      <c r="AXL251" s="2"/>
      <c r="AXM251" s="2"/>
      <c r="AXN251" s="2"/>
      <c r="AXO251" s="2"/>
      <c r="AXP251" s="2"/>
      <c r="AXQ251" s="2"/>
      <c r="AXR251" s="2"/>
      <c r="AXS251" s="2"/>
      <c r="AXT251" s="2"/>
      <c r="AXU251" s="2"/>
      <c r="AXV251" s="2"/>
      <c r="AXW251" s="2"/>
      <c r="AXX251" s="2"/>
      <c r="AXY251" s="2"/>
      <c r="AXZ251" s="2"/>
      <c r="AYA251" s="2"/>
      <c r="AYB251" s="2"/>
      <c r="AYC251" s="2"/>
      <c r="AYD251" s="2"/>
      <c r="AYE251" s="2"/>
      <c r="AYF251" s="2"/>
      <c r="AYG251" s="2"/>
      <c r="AYH251" s="2"/>
      <c r="AYI251" s="2"/>
      <c r="AYJ251" s="2"/>
      <c r="AYK251" s="2"/>
      <c r="AYL251" s="2"/>
      <c r="AYM251" s="2"/>
      <c r="AYN251" s="2"/>
      <c r="AYO251" s="2"/>
      <c r="AYP251" s="2"/>
      <c r="AYQ251" s="2"/>
      <c r="AYR251" s="2"/>
      <c r="AYS251" s="2"/>
      <c r="AYT251" s="2"/>
      <c r="AYU251" s="2"/>
      <c r="AYV251" s="2"/>
      <c r="AYW251" s="2"/>
      <c r="AYX251" s="2"/>
      <c r="AYY251" s="2"/>
      <c r="AYZ251" s="2"/>
      <c r="AZA251" s="2"/>
      <c r="AZB251" s="2"/>
      <c r="AZC251" s="2"/>
      <c r="AZD251" s="2"/>
      <c r="AZE251" s="2"/>
      <c r="AZF251" s="2"/>
      <c r="AZG251" s="2"/>
      <c r="AZH251" s="2"/>
      <c r="AZI251" s="2"/>
      <c r="AZJ251" s="2"/>
      <c r="AZK251" s="2"/>
      <c r="AZL251" s="2"/>
      <c r="AZM251" s="2"/>
      <c r="AZN251" s="2"/>
      <c r="AZO251" s="2"/>
      <c r="AZP251" s="2"/>
      <c r="AZQ251" s="2"/>
      <c r="AZR251" s="2"/>
      <c r="AZS251" s="2"/>
      <c r="AZT251" s="2"/>
      <c r="AZU251" s="2"/>
      <c r="AZV251" s="2"/>
      <c r="AZW251" s="2"/>
      <c r="AZX251" s="2"/>
      <c r="AZY251" s="2"/>
      <c r="AZZ251" s="2"/>
      <c r="BAA251" s="2"/>
      <c r="BAB251" s="2"/>
      <c r="BAC251" s="2"/>
      <c r="BAD251" s="2"/>
      <c r="BAE251" s="2"/>
      <c r="BAF251" s="2"/>
      <c r="BAG251" s="2"/>
      <c r="BAH251" s="2"/>
      <c r="BAI251" s="2"/>
      <c r="BAJ251" s="2"/>
      <c r="BAK251" s="2"/>
      <c r="BAL251" s="2"/>
      <c r="BAM251" s="2"/>
      <c r="BAN251" s="2"/>
      <c r="BAO251" s="2"/>
      <c r="BAP251" s="2"/>
      <c r="BAQ251" s="2"/>
      <c r="BAR251" s="2"/>
      <c r="BAS251" s="2"/>
      <c r="BAT251" s="2"/>
      <c r="BAU251" s="2"/>
      <c r="BAV251" s="2"/>
      <c r="BAW251" s="2"/>
      <c r="BAX251" s="2"/>
      <c r="BAY251" s="2"/>
      <c r="BAZ251" s="2"/>
      <c r="BBA251" s="2"/>
      <c r="BBB251" s="2"/>
      <c r="BBC251" s="2"/>
      <c r="BBD251" s="2"/>
      <c r="BBE251" s="2"/>
      <c r="BBF251" s="2"/>
      <c r="BBG251" s="2"/>
      <c r="BBH251" s="2"/>
      <c r="BBI251" s="2"/>
      <c r="BBJ251" s="2"/>
      <c r="BBK251" s="2"/>
      <c r="BBL251" s="2"/>
      <c r="BBM251" s="2"/>
      <c r="BBN251" s="2"/>
      <c r="BBO251" s="2"/>
      <c r="BBP251" s="2"/>
      <c r="BBQ251" s="2"/>
      <c r="BBR251" s="2"/>
      <c r="BBS251" s="2"/>
      <c r="BBT251" s="2"/>
      <c r="BBU251" s="2"/>
      <c r="BBV251" s="2"/>
      <c r="BBW251" s="2"/>
      <c r="BBX251" s="2"/>
      <c r="BBY251" s="2"/>
      <c r="BBZ251" s="2"/>
      <c r="BCA251" s="2"/>
      <c r="BCB251" s="2"/>
      <c r="BCC251" s="2"/>
      <c r="BCD251" s="2"/>
      <c r="BCE251" s="2"/>
      <c r="BCF251" s="2"/>
      <c r="BCG251" s="2"/>
      <c r="BCH251" s="2"/>
      <c r="BCI251" s="2"/>
      <c r="BCJ251" s="2"/>
      <c r="BCK251" s="2"/>
      <c r="BCL251" s="2"/>
      <c r="BCM251" s="2"/>
      <c r="BCN251" s="2"/>
      <c r="BCO251" s="2"/>
      <c r="BCP251" s="2"/>
      <c r="BCQ251" s="2"/>
      <c r="BCR251" s="2"/>
      <c r="BCS251" s="2"/>
      <c r="BCT251" s="2"/>
      <c r="BCU251" s="2"/>
      <c r="BCV251" s="2"/>
      <c r="BCW251" s="2"/>
      <c r="BCX251" s="2"/>
      <c r="BCY251" s="2"/>
      <c r="BCZ251" s="2"/>
      <c r="BDA251" s="2"/>
      <c r="BDB251" s="2"/>
      <c r="BDC251" s="2"/>
      <c r="BDD251" s="2"/>
      <c r="BDE251" s="2"/>
      <c r="BDF251" s="2"/>
      <c r="BDG251" s="2"/>
      <c r="BDH251" s="2"/>
      <c r="BDI251" s="2"/>
      <c r="BDJ251" s="2"/>
      <c r="BDK251" s="2"/>
      <c r="BDL251" s="2"/>
      <c r="BDM251" s="2"/>
      <c r="BDN251" s="2"/>
      <c r="BDO251" s="2"/>
      <c r="BDP251" s="2"/>
      <c r="BDQ251" s="2"/>
      <c r="BDR251" s="2"/>
      <c r="BDS251" s="2"/>
      <c r="BDT251" s="2"/>
      <c r="BDU251" s="2"/>
      <c r="BDV251" s="2"/>
      <c r="BDW251" s="2"/>
      <c r="BDX251" s="2"/>
      <c r="BDY251" s="2"/>
      <c r="BDZ251" s="2"/>
      <c r="BEA251" s="2"/>
      <c r="BEB251" s="2"/>
      <c r="BEC251" s="2"/>
      <c r="BED251" s="2"/>
      <c r="BEE251" s="2"/>
      <c r="BEF251" s="2"/>
      <c r="BEG251" s="2"/>
      <c r="BEH251" s="2"/>
      <c r="BEI251" s="2"/>
      <c r="BEJ251" s="2"/>
      <c r="BEK251" s="2"/>
      <c r="BEL251" s="2"/>
      <c r="BEM251" s="2"/>
      <c r="BEN251" s="2"/>
      <c r="BEO251" s="2"/>
      <c r="BEP251" s="2"/>
      <c r="BEQ251" s="2"/>
      <c r="BER251" s="2"/>
      <c r="BES251" s="2"/>
      <c r="BET251" s="2"/>
      <c r="BEU251" s="2"/>
      <c r="BEV251" s="2"/>
      <c r="BEW251" s="2"/>
      <c r="BEX251" s="2"/>
      <c r="BEY251" s="2"/>
      <c r="BEZ251" s="2"/>
      <c r="BFA251" s="2"/>
      <c r="BFB251" s="2"/>
      <c r="BFC251" s="2"/>
      <c r="BFD251" s="2"/>
      <c r="BFE251" s="2"/>
      <c r="BFF251" s="2"/>
      <c r="BFG251" s="2"/>
      <c r="BFH251" s="2"/>
      <c r="BFI251" s="2"/>
      <c r="BFJ251" s="2"/>
      <c r="BFK251" s="2"/>
      <c r="BFL251" s="2"/>
      <c r="BFM251" s="2"/>
      <c r="BFN251" s="2"/>
      <c r="BFO251" s="2"/>
      <c r="BFP251" s="2"/>
      <c r="BFQ251" s="2"/>
      <c r="BFR251" s="2"/>
      <c r="BFS251" s="2"/>
      <c r="BFT251" s="2"/>
      <c r="BFU251" s="2"/>
      <c r="BFV251" s="2"/>
      <c r="BFW251" s="2"/>
      <c r="BFX251" s="2"/>
      <c r="BFY251" s="2"/>
      <c r="BFZ251" s="2"/>
      <c r="BGA251" s="2"/>
      <c r="BGB251" s="2"/>
      <c r="BGC251" s="2"/>
      <c r="BGD251" s="2"/>
      <c r="BGE251" s="2"/>
      <c r="BGF251" s="2"/>
      <c r="BGG251" s="2"/>
      <c r="BGH251" s="2"/>
      <c r="BGI251" s="2"/>
      <c r="BGJ251" s="2"/>
      <c r="BGK251" s="2"/>
      <c r="BGL251" s="2"/>
      <c r="BGM251" s="2"/>
      <c r="BGN251" s="2"/>
      <c r="BGO251" s="2"/>
      <c r="BGP251" s="2"/>
      <c r="BGQ251" s="2"/>
      <c r="BGR251" s="2"/>
      <c r="BGS251" s="2"/>
      <c r="BGT251" s="2"/>
      <c r="BGU251" s="2"/>
      <c r="BGV251" s="2"/>
      <c r="BGW251" s="2"/>
      <c r="BGX251" s="2"/>
      <c r="BGY251" s="2"/>
      <c r="BGZ251" s="2"/>
      <c r="BHA251" s="2"/>
      <c r="BHB251" s="2"/>
      <c r="BHC251" s="2"/>
      <c r="BHD251" s="2"/>
      <c r="BHE251" s="2"/>
      <c r="BHF251" s="2"/>
      <c r="BHG251" s="2"/>
      <c r="BHH251" s="2"/>
      <c r="BHI251" s="2"/>
      <c r="BHJ251" s="2"/>
      <c r="BHK251" s="2"/>
      <c r="BHL251" s="2"/>
      <c r="BHM251" s="2"/>
      <c r="BHN251" s="2"/>
      <c r="BHO251" s="2"/>
      <c r="BHP251" s="2"/>
      <c r="BHQ251" s="2"/>
      <c r="BHR251" s="2"/>
      <c r="BHS251" s="2"/>
      <c r="BHT251" s="2"/>
      <c r="BHU251" s="2"/>
      <c r="BHV251" s="2"/>
      <c r="BHW251" s="2"/>
      <c r="BHX251" s="2"/>
      <c r="BHY251" s="2"/>
      <c r="BHZ251" s="2"/>
      <c r="BIA251" s="2"/>
      <c r="BIB251" s="2"/>
      <c r="BIC251" s="2"/>
      <c r="BID251" s="2"/>
      <c r="BIE251" s="2"/>
      <c r="BIF251" s="2"/>
      <c r="BIG251" s="2"/>
      <c r="BIH251" s="2"/>
      <c r="BII251" s="2"/>
      <c r="BIJ251" s="2"/>
      <c r="BIK251" s="2"/>
      <c r="BIL251" s="2"/>
      <c r="BIM251" s="2"/>
      <c r="BIN251" s="2"/>
      <c r="BIO251" s="2"/>
      <c r="BIP251" s="2"/>
      <c r="BIQ251" s="2"/>
      <c r="BIR251" s="2"/>
      <c r="BIS251" s="2"/>
      <c r="BIT251" s="2"/>
      <c r="BIU251" s="2"/>
      <c r="BIV251" s="2"/>
      <c r="BIW251" s="2"/>
      <c r="BIX251" s="2"/>
      <c r="BIY251" s="2"/>
      <c r="BIZ251" s="2"/>
      <c r="BJA251" s="2"/>
      <c r="BJB251" s="2"/>
      <c r="BJC251" s="2"/>
      <c r="BJD251" s="2"/>
      <c r="BJE251" s="2"/>
      <c r="BJF251" s="2"/>
      <c r="BJG251" s="2"/>
      <c r="BJH251" s="2"/>
      <c r="BJI251" s="2"/>
      <c r="BJJ251" s="2"/>
      <c r="BJK251" s="2"/>
      <c r="BJL251" s="2"/>
      <c r="BJM251" s="2"/>
      <c r="BJN251" s="2"/>
      <c r="BJO251" s="2"/>
      <c r="BJP251" s="2"/>
      <c r="BJQ251" s="2"/>
      <c r="BJR251" s="2"/>
      <c r="BJS251" s="2"/>
      <c r="BJT251" s="2"/>
      <c r="BJU251" s="2"/>
      <c r="BJV251" s="2"/>
      <c r="BJW251" s="2"/>
      <c r="BJX251" s="2"/>
      <c r="BJY251" s="2"/>
      <c r="BJZ251" s="2"/>
      <c r="BKA251" s="2"/>
      <c r="BKB251" s="2"/>
      <c r="BKC251" s="2"/>
      <c r="BKD251" s="2"/>
      <c r="BKE251" s="2"/>
      <c r="BKF251" s="2"/>
      <c r="BKG251" s="2"/>
      <c r="BKH251" s="2"/>
      <c r="BKI251" s="2"/>
      <c r="BKJ251" s="2"/>
      <c r="BKK251" s="2"/>
      <c r="BKL251" s="2"/>
      <c r="BKM251" s="2"/>
      <c r="BKN251" s="2"/>
      <c r="BKO251" s="2"/>
      <c r="BKP251" s="2"/>
      <c r="BKQ251" s="2"/>
      <c r="BKR251" s="2"/>
      <c r="BKS251" s="2"/>
      <c r="BKT251" s="2"/>
      <c r="BKU251" s="2"/>
      <c r="BKV251" s="2"/>
      <c r="BKW251" s="2"/>
      <c r="BKX251" s="2"/>
      <c r="BKY251" s="2"/>
      <c r="BKZ251" s="2"/>
      <c r="BLA251" s="2"/>
      <c r="BLB251" s="2"/>
      <c r="BLC251" s="2"/>
      <c r="BLD251" s="2"/>
      <c r="BLE251" s="2"/>
      <c r="BLF251" s="2"/>
      <c r="BLG251" s="2"/>
      <c r="BLH251" s="2"/>
      <c r="BLI251" s="2"/>
      <c r="BLJ251" s="2"/>
      <c r="BLK251" s="2"/>
      <c r="BLL251" s="2"/>
      <c r="BLM251" s="2"/>
      <c r="BLN251" s="2"/>
      <c r="BLO251" s="2"/>
      <c r="BLP251" s="2"/>
      <c r="BLQ251" s="2"/>
      <c r="BLR251" s="2"/>
      <c r="BLS251" s="2"/>
      <c r="BLT251" s="2"/>
      <c r="BLU251" s="2"/>
      <c r="BLV251" s="2"/>
      <c r="BLW251" s="2"/>
      <c r="BLX251" s="2"/>
      <c r="BLY251" s="2"/>
      <c r="BLZ251" s="2"/>
      <c r="BMA251" s="2"/>
      <c r="BMB251" s="2"/>
      <c r="BMC251" s="2"/>
      <c r="BMD251" s="2"/>
      <c r="BME251" s="2"/>
      <c r="BMF251" s="2"/>
      <c r="BMG251" s="2"/>
      <c r="BMH251" s="2"/>
      <c r="BMI251" s="2"/>
      <c r="BMJ251" s="2"/>
      <c r="BMK251" s="2"/>
      <c r="BML251" s="2"/>
      <c r="BMM251" s="2"/>
      <c r="BMN251" s="2"/>
      <c r="BMO251" s="2"/>
      <c r="BMP251" s="2"/>
      <c r="BMQ251" s="2"/>
      <c r="BMR251" s="2"/>
      <c r="BMS251" s="2"/>
      <c r="BMT251" s="2"/>
      <c r="BMU251" s="2"/>
      <c r="BMV251" s="2"/>
      <c r="BMW251" s="2"/>
      <c r="BMX251" s="2"/>
      <c r="BMY251" s="2"/>
      <c r="BMZ251" s="2"/>
      <c r="BNA251" s="2"/>
      <c r="BNB251" s="2"/>
      <c r="BNC251" s="2"/>
      <c r="BND251" s="2"/>
      <c r="BNE251" s="2"/>
      <c r="BNF251" s="2"/>
      <c r="BNG251" s="2"/>
      <c r="BNH251" s="2"/>
      <c r="BNI251" s="2"/>
      <c r="BNJ251" s="2"/>
      <c r="BNK251" s="2"/>
      <c r="BNL251" s="2"/>
      <c r="BNM251" s="2"/>
      <c r="BNN251" s="2"/>
      <c r="BNO251" s="2"/>
      <c r="BNP251" s="2"/>
      <c r="BNQ251" s="2"/>
      <c r="BNR251" s="2"/>
      <c r="BNS251" s="2"/>
      <c r="BNT251" s="2"/>
      <c r="BNU251" s="2"/>
      <c r="BNV251" s="2"/>
      <c r="BNW251" s="2"/>
      <c r="BNX251" s="2"/>
      <c r="BNY251" s="2"/>
      <c r="BNZ251" s="2"/>
      <c r="BOA251" s="2"/>
      <c r="BOB251" s="2"/>
      <c r="BOC251" s="2"/>
      <c r="BOD251" s="2"/>
      <c r="BOE251" s="2"/>
      <c r="BOF251" s="2"/>
      <c r="BOG251" s="2"/>
      <c r="BOH251" s="2"/>
      <c r="BOI251" s="2"/>
      <c r="BOJ251" s="2"/>
      <c r="BOK251" s="2"/>
      <c r="BOL251" s="2"/>
      <c r="BOM251" s="2"/>
      <c r="BON251" s="2"/>
      <c r="BOO251" s="2"/>
      <c r="BOP251" s="2"/>
      <c r="BOQ251" s="2"/>
      <c r="BOR251" s="2"/>
      <c r="BOS251" s="2"/>
      <c r="BOT251" s="2"/>
      <c r="BOU251" s="2"/>
      <c r="BOV251" s="2"/>
      <c r="BOW251" s="2"/>
      <c r="BOX251" s="2"/>
      <c r="BOY251" s="2"/>
      <c r="BOZ251" s="2"/>
      <c r="BPA251" s="2"/>
      <c r="BPB251" s="2"/>
      <c r="BPC251" s="2"/>
      <c r="BPD251" s="2"/>
      <c r="BPE251" s="2"/>
      <c r="BPF251" s="2"/>
      <c r="BPG251" s="2"/>
      <c r="BPH251" s="2"/>
      <c r="BPI251" s="2"/>
      <c r="BPJ251" s="2"/>
      <c r="BPK251" s="2"/>
      <c r="BPL251" s="2"/>
      <c r="BPM251" s="2"/>
      <c r="BPN251" s="2"/>
      <c r="BPO251" s="2"/>
      <c r="BPP251" s="2"/>
      <c r="BPQ251" s="2"/>
      <c r="BPR251" s="2"/>
      <c r="BPS251" s="2"/>
      <c r="BPT251" s="2"/>
      <c r="BPU251" s="2"/>
      <c r="BPV251" s="2"/>
      <c r="BPW251" s="2"/>
      <c r="BPX251" s="2"/>
      <c r="BPY251" s="2"/>
      <c r="BPZ251" s="2"/>
      <c r="BQA251" s="2"/>
      <c r="BQB251" s="2"/>
      <c r="BQC251" s="2"/>
      <c r="BQD251" s="2"/>
      <c r="BQE251" s="2"/>
      <c r="BQF251" s="2"/>
      <c r="BQG251" s="2"/>
      <c r="BQH251" s="2"/>
      <c r="BQI251" s="2"/>
      <c r="BQJ251" s="2"/>
      <c r="BQK251" s="2"/>
      <c r="BQL251" s="2"/>
      <c r="BQM251" s="2"/>
      <c r="BQN251" s="2"/>
      <c r="BQO251" s="2"/>
      <c r="BQP251" s="2"/>
      <c r="BQQ251" s="2"/>
      <c r="BQR251" s="2"/>
      <c r="BQS251" s="2"/>
      <c r="BQT251" s="2"/>
      <c r="BQU251" s="2"/>
      <c r="BQV251" s="2"/>
      <c r="BQW251" s="2"/>
      <c r="BQX251" s="2"/>
      <c r="BQY251" s="2"/>
      <c r="BQZ251" s="2"/>
      <c r="BRA251" s="2"/>
      <c r="BRB251" s="2"/>
      <c r="BRC251" s="2"/>
      <c r="BRD251" s="2"/>
      <c r="BRE251" s="2"/>
      <c r="BRF251" s="2"/>
      <c r="BRG251" s="2"/>
      <c r="BRH251" s="2"/>
      <c r="BRI251" s="2"/>
      <c r="BRJ251" s="2"/>
      <c r="BRK251" s="2"/>
      <c r="BRL251" s="2"/>
      <c r="BRM251" s="2"/>
      <c r="BRN251" s="2"/>
      <c r="BRO251" s="2"/>
      <c r="BRP251" s="2"/>
      <c r="BRQ251" s="2"/>
      <c r="BRR251" s="2"/>
      <c r="BRS251" s="2"/>
      <c r="BRT251" s="2"/>
      <c r="BRU251" s="2"/>
      <c r="BRV251" s="2"/>
      <c r="BRW251" s="2"/>
      <c r="BRX251" s="2"/>
      <c r="BRY251" s="2"/>
      <c r="BRZ251" s="2"/>
      <c r="BSA251" s="2"/>
      <c r="BSB251" s="2"/>
      <c r="BSC251" s="2"/>
      <c r="BSD251" s="2"/>
      <c r="BSE251" s="2"/>
      <c r="BSF251" s="2"/>
      <c r="BSG251" s="2"/>
      <c r="BSH251" s="2"/>
      <c r="BSI251" s="2"/>
      <c r="BSJ251" s="2"/>
      <c r="BSK251" s="2"/>
      <c r="BSL251" s="2"/>
      <c r="BSM251" s="2"/>
      <c r="BSN251" s="2"/>
      <c r="BSO251" s="2"/>
      <c r="BSP251" s="2"/>
      <c r="BSQ251" s="2"/>
      <c r="BSR251" s="2"/>
      <c r="BSS251" s="2"/>
      <c r="BST251" s="2"/>
      <c r="BSU251" s="2"/>
      <c r="BSV251" s="2"/>
      <c r="BSW251" s="2"/>
      <c r="BSX251" s="2"/>
      <c r="BSY251" s="2"/>
      <c r="BSZ251" s="2"/>
      <c r="BTA251" s="2"/>
      <c r="BTB251" s="2"/>
      <c r="BTC251" s="2"/>
      <c r="BTD251" s="2"/>
      <c r="BTE251" s="2"/>
      <c r="BTF251" s="2"/>
      <c r="BTG251" s="2"/>
      <c r="BTH251" s="2"/>
      <c r="BTI251" s="2"/>
      <c r="BTJ251" s="2"/>
      <c r="BTK251" s="2"/>
      <c r="BTL251" s="2"/>
      <c r="BTM251" s="2"/>
      <c r="BTN251" s="2"/>
      <c r="BTO251" s="2"/>
      <c r="BTP251" s="2"/>
      <c r="BTQ251" s="2"/>
      <c r="BTR251" s="2"/>
      <c r="BTS251" s="2"/>
      <c r="BTT251" s="2"/>
      <c r="BTU251" s="2"/>
      <c r="BTV251" s="2"/>
      <c r="BTW251" s="2"/>
      <c r="BTX251" s="2"/>
      <c r="BTY251" s="2"/>
      <c r="BTZ251" s="2"/>
      <c r="BUA251" s="2"/>
      <c r="BUB251" s="2"/>
      <c r="BUC251" s="2"/>
      <c r="BUD251" s="2"/>
      <c r="BUE251" s="2"/>
      <c r="BUF251" s="2"/>
      <c r="BUG251" s="2"/>
      <c r="BUH251" s="2"/>
      <c r="BUI251" s="2"/>
      <c r="BUJ251" s="2"/>
      <c r="BUK251" s="2"/>
      <c r="BUL251" s="2"/>
      <c r="BUM251" s="2"/>
      <c r="BUN251" s="2"/>
      <c r="BUO251" s="2"/>
      <c r="BUP251" s="2"/>
      <c r="BUQ251" s="2"/>
      <c r="BUR251" s="2"/>
      <c r="BUS251" s="2"/>
      <c r="BUT251" s="2"/>
      <c r="BUU251" s="2"/>
      <c r="BUV251" s="2"/>
      <c r="BUW251" s="2"/>
      <c r="BUX251" s="2"/>
      <c r="BUY251" s="2"/>
      <c r="BUZ251" s="2"/>
      <c r="BVA251" s="2"/>
      <c r="BVB251" s="2"/>
      <c r="BVC251" s="2"/>
      <c r="BVD251" s="2"/>
      <c r="BVE251" s="2"/>
      <c r="BVF251" s="2"/>
      <c r="BVG251" s="2"/>
      <c r="BVH251" s="2"/>
      <c r="BVI251" s="2"/>
      <c r="BVJ251" s="2"/>
      <c r="BVK251" s="2"/>
      <c r="BVL251" s="2"/>
      <c r="BVM251" s="2"/>
      <c r="BVN251" s="2"/>
      <c r="BVO251" s="2"/>
      <c r="BVP251" s="2"/>
      <c r="BVQ251" s="2"/>
      <c r="BVR251" s="2"/>
      <c r="BVS251" s="2"/>
      <c r="BVT251" s="2"/>
      <c r="BVU251" s="2"/>
      <c r="BVV251" s="2"/>
      <c r="BVW251" s="2"/>
      <c r="BVX251" s="2"/>
      <c r="BVY251" s="2"/>
      <c r="BVZ251" s="2"/>
      <c r="BWA251" s="2"/>
      <c r="BWB251" s="2"/>
      <c r="BWC251" s="2"/>
      <c r="BWD251" s="2"/>
      <c r="BWE251" s="2"/>
      <c r="BWF251" s="2"/>
      <c r="BWG251" s="2"/>
      <c r="BWH251" s="2"/>
      <c r="BWI251" s="2"/>
      <c r="BWJ251" s="2"/>
      <c r="BWK251" s="2"/>
      <c r="BWL251" s="2"/>
      <c r="BWM251" s="2"/>
      <c r="BWN251" s="2"/>
      <c r="BWO251" s="2"/>
      <c r="BWP251" s="2"/>
      <c r="BWQ251" s="2"/>
      <c r="BWR251" s="2"/>
      <c r="BWS251" s="2"/>
      <c r="BWT251" s="2"/>
      <c r="BWU251" s="2"/>
      <c r="BWV251" s="2"/>
      <c r="BWW251" s="2"/>
      <c r="BWX251" s="2"/>
      <c r="BWY251" s="2"/>
      <c r="BWZ251" s="2"/>
      <c r="BXA251" s="2"/>
      <c r="BXB251" s="2"/>
      <c r="BXC251" s="2"/>
      <c r="BXD251" s="2"/>
      <c r="BXE251" s="2"/>
      <c r="BXF251" s="2"/>
      <c r="BXG251" s="2"/>
      <c r="BXH251" s="2"/>
      <c r="BXI251" s="2"/>
      <c r="BXJ251" s="2"/>
      <c r="BXK251" s="2"/>
      <c r="BXL251" s="2"/>
      <c r="BXM251" s="2"/>
      <c r="BXN251" s="2"/>
      <c r="BXO251" s="2"/>
      <c r="BXP251" s="2"/>
      <c r="BXQ251" s="2"/>
      <c r="BXR251" s="2"/>
      <c r="BXS251" s="2"/>
      <c r="BXT251" s="2"/>
      <c r="BXU251" s="2"/>
      <c r="BXV251" s="2"/>
      <c r="BXW251" s="2"/>
      <c r="BXX251" s="2"/>
      <c r="BXY251" s="2"/>
      <c r="BXZ251" s="2"/>
      <c r="BYA251" s="2"/>
      <c r="BYB251" s="2"/>
      <c r="BYC251" s="2"/>
      <c r="BYD251" s="2"/>
      <c r="BYE251" s="2"/>
      <c r="BYF251" s="2"/>
      <c r="BYG251" s="2"/>
      <c r="BYH251" s="2"/>
      <c r="BYI251" s="2"/>
      <c r="BYJ251" s="2"/>
      <c r="BYK251" s="2"/>
      <c r="BYL251" s="2"/>
      <c r="BYM251" s="2"/>
      <c r="BYN251" s="2"/>
      <c r="BYO251" s="2"/>
      <c r="BYP251" s="2"/>
      <c r="BYQ251" s="2"/>
      <c r="BYR251" s="2"/>
      <c r="BYS251" s="2"/>
      <c r="BYT251" s="2"/>
      <c r="BYU251" s="2"/>
      <c r="BYV251" s="2"/>
      <c r="BYW251" s="2"/>
      <c r="BYX251" s="2"/>
      <c r="BYY251" s="2"/>
      <c r="BYZ251" s="2"/>
      <c r="BZA251" s="2"/>
      <c r="BZB251" s="2"/>
      <c r="BZC251" s="2"/>
      <c r="BZD251" s="2"/>
      <c r="BZE251" s="2"/>
      <c r="BZF251" s="2"/>
      <c r="BZG251" s="2"/>
      <c r="BZH251" s="2"/>
      <c r="BZI251" s="2"/>
      <c r="BZJ251" s="2"/>
      <c r="BZK251" s="2"/>
      <c r="BZL251" s="2"/>
      <c r="BZM251" s="2"/>
      <c r="BZN251" s="2"/>
      <c r="BZO251" s="2"/>
      <c r="BZP251" s="2"/>
      <c r="BZQ251" s="2"/>
      <c r="BZR251" s="2"/>
      <c r="BZS251" s="2"/>
      <c r="BZT251" s="2"/>
      <c r="BZU251" s="2"/>
      <c r="BZV251" s="2"/>
      <c r="BZW251" s="2"/>
      <c r="BZX251" s="2"/>
      <c r="BZY251" s="2"/>
      <c r="BZZ251" s="2"/>
      <c r="CAA251" s="2"/>
      <c r="CAB251" s="2"/>
      <c r="CAC251" s="2"/>
      <c r="CAD251" s="2"/>
      <c r="CAE251" s="2"/>
      <c r="CAF251" s="2"/>
      <c r="CAG251" s="2"/>
      <c r="CAH251" s="2"/>
      <c r="CAI251" s="2"/>
      <c r="CAJ251" s="2"/>
      <c r="CAK251" s="2"/>
      <c r="CAL251" s="2"/>
      <c r="CAM251" s="2"/>
      <c r="CAN251" s="2"/>
      <c r="CAO251" s="2"/>
      <c r="CAP251" s="2"/>
      <c r="CAQ251" s="2"/>
      <c r="CAR251" s="2"/>
      <c r="CAS251" s="2"/>
      <c r="CAT251" s="2"/>
      <c r="CAU251" s="2"/>
      <c r="CAV251" s="2"/>
      <c r="CAW251" s="2"/>
      <c r="CAX251" s="2"/>
      <c r="CAY251" s="2"/>
      <c r="CAZ251" s="2"/>
      <c r="CBA251" s="2"/>
      <c r="CBB251" s="2"/>
      <c r="CBC251" s="2"/>
      <c r="CBD251" s="2"/>
      <c r="CBE251" s="2"/>
      <c r="CBF251" s="2"/>
      <c r="CBG251" s="2"/>
      <c r="CBH251" s="2"/>
      <c r="CBI251" s="2"/>
      <c r="CBJ251" s="2"/>
      <c r="CBK251" s="2"/>
      <c r="CBL251" s="2"/>
      <c r="CBM251" s="2"/>
      <c r="CBN251" s="2"/>
      <c r="CBO251" s="2"/>
      <c r="CBP251" s="2"/>
      <c r="CBQ251" s="2"/>
      <c r="CBR251" s="2"/>
      <c r="CBS251" s="2"/>
      <c r="CBT251" s="2"/>
      <c r="CBU251" s="2"/>
      <c r="CBV251" s="2"/>
      <c r="CBW251" s="2"/>
      <c r="CBX251" s="2"/>
      <c r="CBY251" s="2"/>
      <c r="CBZ251" s="2"/>
      <c r="CCA251" s="2"/>
      <c r="CCB251" s="2"/>
      <c r="CCC251" s="2"/>
      <c r="CCD251" s="2"/>
      <c r="CCE251" s="2"/>
      <c r="CCF251" s="2"/>
      <c r="CCG251" s="2"/>
      <c r="CCH251" s="2"/>
      <c r="CCI251" s="2"/>
      <c r="CCJ251" s="2"/>
      <c r="CCK251" s="2"/>
      <c r="CCL251" s="2"/>
      <c r="CCM251" s="2"/>
      <c r="CCN251" s="2"/>
      <c r="CCO251" s="2"/>
      <c r="CCP251" s="2"/>
      <c r="CCQ251" s="2"/>
      <c r="CCR251" s="2"/>
      <c r="CCS251" s="2"/>
      <c r="CCT251" s="2"/>
      <c r="CCU251" s="2"/>
      <c r="CCV251" s="2"/>
      <c r="CCW251" s="2"/>
      <c r="CCX251" s="2"/>
      <c r="CCY251" s="2"/>
      <c r="CCZ251" s="2"/>
      <c r="CDA251" s="2"/>
      <c r="CDB251" s="2"/>
      <c r="CDC251" s="2"/>
      <c r="CDD251" s="2"/>
      <c r="CDE251" s="2"/>
      <c r="CDF251" s="2"/>
      <c r="CDG251" s="2"/>
      <c r="CDH251" s="2"/>
      <c r="CDI251" s="2"/>
      <c r="CDJ251" s="2"/>
      <c r="CDK251" s="2"/>
      <c r="CDL251" s="2"/>
      <c r="CDM251" s="2"/>
      <c r="CDN251" s="2"/>
      <c r="CDO251" s="2"/>
      <c r="CDP251" s="2"/>
      <c r="CDQ251" s="2"/>
      <c r="CDR251" s="2"/>
      <c r="CDS251" s="2"/>
      <c r="CDT251" s="2"/>
      <c r="CDU251" s="2"/>
      <c r="CDV251" s="2"/>
      <c r="CDW251" s="2"/>
      <c r="CDX251" s="2"/>
      <c r="CDY251" s="2"/>
      <c r="CDZ251" s="2"/>
      <c r="CEA251" s="2"/>
      <c r="CEB251" s="2"/>
      <c r="CEC251" s="2"/>
      <c r="CED251" s="2"/>
      <c r="CEE251" s="2"/>
      <c r="CEF251" s="2"/>
      <c r="CEG251" s="2"/>
      <c r="CEH251" s="2"/>
      <c r="CEI251" s="2"/>
      <c r="CEJ251" s="2"/>
      <c r="CEK251" s="2"/>
      <c r="CEL251" s="2"/>
      <c r="CEM251" s="2"/>
      <c r="CEN251" s="2"/>
      <c r="CEO251" s="2"/>
      <c r="CEP251" s="2"/>
      <c r="CEQ251" s="2"/>
      <c r="CER251" s="2"/>
      <c r="CES251" s="2"/>
      <c r="CET251" s="2"/>
      <c r="CEU251" s="2"/>
      <c r="CEV251" s="2"/>
      <c r="CEW251" s="2"/>
      <c r="CEX251" s="2"/>
      <c r="CEY251" s="2"/>
      <c r="CEZ251" s="2"/>
      <c r="CFA251" s="2"/>
      <c r="CFB251" s="2"/>
      <c r="CFC251" s="2"/>
      <c r="CFD251" s="2"/>
      <c r="CFE251" s="2"/>
      <c r="CFF251" s="2"/>
      <c r="CFG251" s="2"/>
      <c r="CFH251" s="2"/>
      <c r="CFI251" s="2"/>
      <c r="CFJ251" s="2"/>
      <c r="CFK251" s="2"/>
      <c r="CFL251" s="2"/>
      <c r="CFM251" s="2"/>
      <c r="CFN251" s="2"/>
      <c r="CFO251" s="2"/>
      <c r="CFP251" s="2"/>
      <c r="CFQ251" s="2"/>
      <c r="CFR251" s="2"/>
      <c r="CFS251" s="2"/>
      <c r="CFT251" s="2"/>
      <c r="CFU251" s="2"/>
      <c r="CFV251" s="2"/>
      <c r="CFW251" s="2"/>
      <c r="CFX251" s="2"/>
      <c r="CFY251" s="2"/>
      <c r="CFZ251" s="2"/>
      <c r="CGA251" s="2"/>
      <c r="CGB251" s="2"/>
      <c r="CGC251" s="2"/>
      <c r="CGD251" s="2"/>
      <c r="CGE251" s="2"/>
      <c r="CGF251" s="2"/>
      <c r="CGG251" s="2"/>
      <c r="CGH251" s="2"/>
      <c r="CGI251" s="2"/>
      <c r="CGJ251" s="2"/>
      <c r="CGK251" s="2"/>
      <c r="CGL251" s="2"/>
      <c r="CGM251" s="2"/>
      <c r="CGN251" s="2"/>
      <c r="CGO251" s="2"/>
      <c r="CGP251" s="2"/>
      <c r="CGQ251" s="2"/>
      <c r="CGR251" s="2"/>
      <c r="CGS251" s="2"/>
      <c r="CGT251" s="2"/>
      <c r="CGU251" s="2"/>
      <c r="CGV251" s="2"/>
      <c r="CGW251" s="2"/>
      <c r="CGX251" s="2"/>
      <c r="CGY251" s="2"/>
      <c r="CGZ251" s="2"/>
      <c r="CHA251" s="2"/>
      <c r="CHB251" s="2"/>
      <c r="CHC251" s="2"/>
      <c r="CHD251" s="2"/>
      <c r="CHE251" s="2"/>
      <c r="CHF251" s="2"/>
      <c r="CHG251" s="2"/>
      <c r="CHH251" s="2"/>
      <c r="CHI251" s="2"/>
      <c r="CHJ251" s="2"/>
      <c r="CHK251" s="2"/>
      <c r="CHL251" s="2"/>
      <c r="CHM251" s="2"/>
      <c r="CHN251" s="2"/>
      <c r="CHO251" s="2"/>
      <c r="CHP251" s="2"/>
      <c r="CHQ251" s="2"/>
      <c r="CHR251" s="2"/>
      <c r="CHS251" s="2"/>
      <c r="CHT251" s="2"/>
      <c r="CHU251" s="2"/>
      <c r="CHV251" s="2"/>
      <c r="CHW251" s="2"/>
      <c r="CHX251" s="2"/>
      <c r="CHY251" s="2"/>
      <c r="CHZ251" s="2"/>
      <c r="CIA251" s="2"/>
      <c r="CIB251" s="2"/>
      <c r="CIC251" s="2"/>
      <c r="CID251" s="2"/>
      <c r="CIE251" s="2"/>
      <c r="CIF251" s="2"/>
      <c r="CIG251" s="2"/>
      <c r="CIH251" s="2"/>
      <c r="CII251" s="2"/>
      <c r="CIJ251" s="2"/>
      <c r="CIK251" s="2"/>
      <c r="CIL251" s="2"/>
      <c r="CIM251" s="2"/>
      <c r="CIN251" s="2"/>
      <c r="CIO251" s="2"/>
      <c r="CIP251" s="2"/>
      <c r="CIQ251" s="2"/>
      <c r="CIR251" s="2"/>
      <c r="CIS251" s="2"/>
      <c r="CIT251" s="2"/>
      <c r="CIU251" s="2"/>
      <c r="CIV251" s="2"/>
      <c r="CIW251" s="2"/>
      <c r="CIX251" s="2"/>
      <c r="CIY251" s="2"/>
      <c r="CIZ251" s="2"/>
      <c r="CJA251" s="2"/>
      <c r="CJB251" s="2"/>
      <c r="CJC251" s="2"/>
      <c r="CJD251" s="2"/>
      <c r="CJE251" s="2"/>
      <c r="CJF251" s="2"/>
      <c r="CJG251" s="2"/>
      <c r="CJH251" s="2"/>
      <c r="CJI251" s="2"/>
      <c r="CJJ251" s="2"/>
      <c r="CJK251" s="2"/>
      <c r="CJL251" s="2"/>
      <c r="CJM251" s="2"/>
      <c r="CJN251" s="2"/>
      <c r="CJO251" s="2"/>
      <c r="CJP251" s="2"/>
      <c r="CJQ251" s="2"/>
      <c r="CJR251" s="2"/>
      <c r="CJS251" s="2"/>
      <c r="CJT251" s="2"/>
      <c r="CJU251" s="2"/>
      <c r="CJV251" s="2"/>
      <c r="CJW251" s="2"/>
      <c r="CJX251" s="2"/>
      <c r="CJY251" s="2"/>
      <c r="CJZ251" s="2"/>
      <c r="CKA251" s="2"/>
      <c r="CKB251" s="2"/>
      <c r="CKC251" s="2"/>
      <c r="CKD251" s="2"/>
      <c r="CKE251" s="2"/>
      <c r="CKF251" s="2"/>
      <c r="CKG251" s="2"/>
      <c r="CKH251" s="2"/>
      <c r="CKI251" s="2"/>
      <c r="CKJ251" s="2"/>
      <c r="CKK251" s="2"/>
      <c r="CKL251" s="2"/>
      <c r="CKM251" s="2"/>
      <c r="CKN251" s="2"/>
      <c r="CKO251" s="2"/>
      <c r="CKP251" s="2"/>
      <c r="CKQ251" s="2"/>
      <c r="CKR251" s="2"/>
      <c r="CKS251" s="2"/>
      <c r="CKT251" s="2"/>
      <c r="CKU251" s="2"/>
      <c r="CKV251" s="2"/>
      <c r="CKW251" s="2"/>
      <c r="CKX251" s="2"/>
      <c r="CKY251" s="2"/>
      <c r="CKZ251" s="2"/>
      <c r="CLA251" s="2"/>
      <c r="CLB251" s="2"/>
      <c r="CLC251" s="2"/>
      <c r="CLD251" s="2"/>
      <c r="CLE251" s="2"/>
      <c r="CLF251" s="2"/>
      <c r="CLG251" s="2"/>
      <c r="CLH251" s="2"/>
      <c r="CLI251" s="2"/>
      <c r="CLJ251" s="2"/>
      <c r="CLK251" s="2"/>
      <c r="CLL251" s="2"/>
      <c r="CLM251" s="2"/>
      <c r="CLN251" s="2"/>
      <c r="CLO251" s="2"/>
      <c r="CLP251" s="2"/>
      <c r="CLQ251" s="2"/>
      <c r="CLR251" s="2"/>
      <c r="CLS251" s="2"/>
      <c r="CLT251" s="2"/>
      <c r="CLU251" s="2"/>
      <c r="CLV251" s="2"/>
      <c r="CLW251" s="2"/>
      <c r="CLX251" s="2"/>
      <c r="CLY251" s="2"/>
      <c r="CLZ251" s="2"/>
      <c r="CMA251" s="2"/>
      <c r="CMB251" s="2"/>
      <c r="CMC251" s="2"/>
      <c r="CMD251" s="2"/>
      <c r="CME251" s="2"/>
      <c r="CMF251" s="2"/>
      <c r="CMG251" s="2"/>
      <c r="CMH251" s="2"/>
      <c r="CMI251" s="2"/>
      <c r="CMJ251" s="2"/>
      <c r="CMK251" s="2"/>
      <c r="CML251" s="2"/>
      <c r="CMM251" s="2"/>
      <c r="CMN251" s="2"/>
      <c r="CMO251" s="2"/>
      <c r="CMP251" s="2"/>
      <c r="CMQ251" s="2"/>
      <c r="CMR251" s="2"/>
      <c r="CMS251" s="2"/>
      <c r="CMT251" s="2"/>
      <c r="CMU251" s="2"/>
      <c r="CMV251" s="2"/>
      <c r="CMW251" s="2"/>
      <c r="CMX251" s="2"/>
      <c r="CMY251" s="2"/>
      <c r="CMZ251" s="2"/>
      <c r="CNA251" s="2"/>
      <c r="CNB251" s="2"/>
      <c r="CNC251" s="2"/>
      <c r="CND251" s="2"/>
      <c r="CNE251" s="2"/>
      <c r="CNF251" s="2"/>
      <c r="CNG251" s="2"/>
      <c r="CNH251" s="2"/>
      <c r="CNI251" s="2"/>
      <c r="CNJ251" s="2"/>
      <c r="CNK251" s="2"/>
      <c r="CNL251" s="2"/>
      <c r="CNM251" s="2"/>
      <c r="CNN251" s="2"/>
      <c r="CNO251" s="2"/>
      <c r="CNP251" s="2"/>
      <c r="CNQ251" s="2"/>
      <c r="CNR251" s="2"/>
      <c r="CNS251" s="2"/>
      <c r="CNT251" s="2"/>
      <c r="CNU251" s="2"/>
      <c r="CNV251" s="2"/>
      <c r="CNW251" s="2"/>
      <c r="CNX251" s="2"/>
      <c r="CNY251" s="2"/>
      <c r="CNZ251" s="2"/>
      <c r="COA251" s="2"/>
      <c r="COB251" s="2"/>
      <c r="COC251" s="2"/>
      <c r="COD251" s="2"/>
      <c r="COE251" s="2"/>
      <c r="COF251" s="2"/>
      <c r="COG251" s="2"/>
      <c r="COH251" s="2"/>
      <c r="COI251" s="2"/>
      <c r="COJ251" s="2"/>
      <c r="COK251" s="2"/>
      <c r="COL251" s="2"/>
      <c r="COM251" s="2"/>
      <c r="CON251" s="2"/>
      <c r="COO251" s="2"/>
      <c r="COP251" s="2"/>
      <c r="COQ251" s="2"/>
      <c r="COR251" s="2"/>
      <c r="COS251" s="2"/>
      <c r="COT251" s="2"/>
      <c r="COU251" s="2"/>
      <c r="COV251" s="2"/>
      <c r="COW251" s="2"/>
      <c r="COX251" s="2"/>
      <c r="COY251" s="2"/>
      <c r="COZ251" s="2"/>
      <c r="CPA251" s="2"/>
      <c r="CPB251" s="2"/>
      <c r="CPC251" s="2"/>
      <c r="CPD251" s="2"/>
      <c r="CPE251" s="2"/>
      <c r="CPF251" s="2"/>
      <c r="CPG251" s="2"/>
      <c r="CPH251" s="2"/>
      <c r="CPI251" s="2"/>
      <c r="CPJ251" s="2"/>
      <c r="CPK251" s="2"/>
      <c r="CPL251" s="2"/>
      <c r="CPM251" s="2"/>
      <c r="CPN251" s="2"/>
      <c r="CPO251" s="2"/>
      <c r="CPP251" s="2"/>
      <c r="CPQ251" s="2"/>
      <c r="CPR251" s="2"/>
      <c r="CPS251" s="2"/>
      <c r="CPT251" s="2"/>
      <c r="CPU251" s="2"/>
      <c r="CPV251" s="2"/>
      <c r="CPW251" s="2"/>
      <c r="CPX251" s="2"/>
      <c r="CPY251" s="2"/>
      <c r="CPZ251" s="2"/>
      <c r="CQA251" s="2"/>
      <c r="CQB251" s="2"/>
      <c r="CQC251" s="2"/>
      <c r="CQD251" s="2"/>
      <c r="CQE251" s="2"/>
      <c r="CQF251" s="2"/>
      <c r="CQG251" s="2"/>
      <c r="CQH251" s="2"/>
      <c r="CQI251" s="2"/>
      <c r="CQJ251" s="2"/>
      <c r="CQK251" s="2"/>
      <c r="CQL251" s="2"/>
      <c r="CQM251" s="2"/>
      <c r="CQN251" s="2"/>
      <c r="CQO251" s="2"/>
      <c r="CQP251" s="2"/>
      <c r="CQQ251" s="2"/>
      <c r="CQR251" s="2"/>
      <c r="CQS251" s="2"/>
      <c r="CQT251" s="2"/>
      <c r="CQU251" s="2"/>
      <c r="CQV251" s="2"/>
      <c r="CQW251" s="2"/>
      <c r="CQX251" s="2"/>
      <c r="CQY251" s="2"/>
      <c r="CQZ251" s="2"/>
      <c r="CRA251" s="2"/>
      <c r="CRB251" s="2"/>
      <c r="CRC251" s="2"/>
      <c r="CRD251" s="2"/>
      <c r="CRE251" s="2"/>
      <c r="CRF251" s="2"/>
      <c r="CRG251" s="2"/>
      <c r="CRH251" s="2"/>
      <c r="CRI251" s="2"/>
      <c r="CRJ251" s="2"/>
      <c r="CRK251" s="2"/>
      <c r="CRL251" s="2"/>
      <c r="CRM251" s="2"/>
      <c r="CRN251" s="2"/>
      <c r="CRO251" s="2"/>
      <c r="CRP251" s="2"/>
      <c r="CRQ251" s="2"/>
      <c r="CRR251" s="2"/>
      <c r="CRS251" s="2"/>
      <c r="CRT251" s="2"/>
      <c r="CRU251" s="2"/>
      <c r="CRV251" s="2"/>
      <c r="CRW251" s="2"/>
      <c r="CRX251" s="2"/>
      <c r="CRY251" s="2"/>
      <c r="CRZ251" s="2"/>
      <c r="CSA251" s="2"/>
      <c r="CSB251" s="2"/>
      <c r="CSC251" s="2"/>
      <c r="CSD251" s="2"/>
      <c r="CSE251" s="2"/>
      <c r="CSF251" s="2"/>
      <c r="CSG251" s="2"/>
      <c r="CSH251" s="2"/>
      <c r="CSI251" s="2"/>
      <c r="CSJ251" s="2"/>
      <c r="CSK251" s="2"/>
      <c r="CSL251" s="2"/>
      <c r="CSM251" s="2"/>
      <c r="CSN251" s="2"/>
      <c r="CSO251" s="2"/>
      <c r="CSP251" s="2"/>
      <c r="CSQ251" s="2"/>
      <c r="CSR251" s="2"/>
      <c r="CSS251" s="2"/>
      <c r="CST251" s="2"/>
      <c r="CSU251" s="2"/>
      <c r="CSV251" s="2"/>
      <c r="CSW251" s="2"/>
      <c r="CSX251" s="2"/>
      <c r="CSY251" s="2"/>
      <c r="CSZ251" s="2"/>
      <c r="CTA251" s="2"/>
      <c r="CTB251" s="2"/>
      <c r="CTC251" s="2"/>
      <c r="CTD251" s="2"/>
      <c r="CTE251" s="2"/>
      <c r="CTF251" s="2"/>
      <c r="CTG251" s="2"/>
      <c r="CTH251" s="2"/>
      <c r="CTI251" s="2"/>
      <c r="CTJ251" s="2"/>
      <c r="CTK251" s="2"/>
      <c r="CTL251" s="2"/>
      <c r="CTM251" s="2"/>
      <c r="CTN251" s="2"/>
      <c r="CTO251" s="2"/>
      <c r="CTP251" s="2"/>
      <c r="CTQ251" s="2"/>
      <c r="CTR251" s="2"/>
      <c r="CTS251" s="2"/>
      <c r="CTT251" s="2"/>
      <c r="CTU251" s="2"/>
      <c r="CTV251" s="2"/>
      <c r="CTW251" s="2"/>
      <c r="CTX251" s="2"/>
      <c r="CTY251" s="2"/>
      <c r="CTZ251" s="2"/>
      <c r="CUA251" s="2"/>
      <c r="CUB251" s="2"/>
      <c r="CUC251" s="2"/>
      <c r="CUD251" s="2"/>
      <c r="CUE251" s="2"/>
      <c r="CUF251" s="2"/>
      <c r="CUG251" s="2"/>
      <c r="CUH251" s="2"/>
      <c r="CUI251" s="2"/>
      <c r="CUJ251" s="2"/>
      <c r="CUK251" s="2"/>
      <c r="CUL251" s="2"/>
      <c r="CUM251" s="2"/>
      <c r="CUN251" s="2"/>
      <c r="CUO251" s="2"/>
      <c r="CUP251" s="2"/>
      <c r="CUQ251" s="2"/>
      <c r="CUR251" s="2"/>
      <c r="CUS251" s="2"/>
      <c r="CUT251" s="2"/>
      <c r="CUU251" s="2"/>
      <c r="CUV251" s="2"/>
      <c r="CUW251" s="2"/>
      <c r="CUX251" s="2"/>
      <c r="CUY251" s="2"/>
      <c r="CUZ251" s="2"/>
      <c r="CVA251" s="2"/>
      <c r="CVB251" s="2"/>
      <c r="CVC251" s="2"/>
      <c r="CVD251" s="2"/>
      <c r="CVE251" s="2"/>
      <c r="CVF251" s="2"/>
      <c r="CVG251" s="2"/>
      <c r="CVH251" s="2"/>
      <c r="CVI251" s="2"/>
      <c r="CVJ251" s="2"/>
      <c r="CVK251" s="2"/>
      <c r="CVL251" s="2"/>
      <c r="CVM251" s="2"/>
      <c r="CVN251" s="2"/>
      <c r="CVO251" s="2"/>
      <c r="CVP251" s="2"/>
      <c r="CVQ251" s="2"/>
      <c r="CVR251" s="2"/>
      <c r="CVS251" s="2"/>
      <c r="CVT251" s="2"/>
      <c r="CVU251" s="2"/>
      <c r="CVV251" s="2"/>
      <c r="CVW251" s="2"/>
      <c r="CVX251" s="2"/>
      <c r="CVY251" s="2"/>
      <c r="CVZ251" s="2"/>
      <c r="CWA251" s="2"/>
      <c r="CWB251" s="2"/>
      <c r="CWC251" s="2"/>
      <c r="CWD251" s="2"/>
      <c r="CWE251" s="2"/>
      <c r="CWF251" s="2"/>
      <c r="CWG251" s="2"/>
      <c r="CWH251" s="2"/>
      <c r="CWI251" s="2"/>
      <c r="CWJ251" s="2"/>
      <c r="CWK251" s="2"/>
      <c r="CWL251" s="2"/>
      <c r="CWM251" s="2"/>
      <c r="CWN251" s="2"/>
      <c r="CWO251" s="2"/>
      <c r="CWP251" s="2"/>
      <c r="CWQ251" s="2"/>
      <c r="CWR251" s="2"/>
      <c r="CWS251" s="2"/>
      <c r="CWT251" s="2"/>
      <c r="CWU251" s="2"/>
      <c r="CWV251" s="2"/>
      <c r="CWW251" s="2"/>
      <c r="CWX251" s="2"/>
      <c r="CWY251" s="2"/>
      <c r="CWZ251" s="2"/>
      <c r="CXA251" s="2"/>
      <c r="CXB251" s="2"/>
      <c r="CXC251" s="2"/>
      <c r="CXD251" s="2"/>
      <c r="CXE251" s="2"/>
      <c r="CXF251" s="2"/>
      <c r="CXG251" s="2"/>
      <c r="CXH251" s="2"/>
      <c r="CXI251" s="2"/>
      <c r="CXJ251" s="2"/>
      <c r="CXK251" s="2"/>
      <c r="CXL251" s="2"/>
      <c r="CXM251" s="2"/>
      <c r="CXN251" s="2"/>
      <c r="CXO251" s="2"/>
      <c r="CXP251" s="2"/>
      <c r="CXQ251" s="2"/>
      <c r="CXR251" s="2"/>
      <c r="CXS251" s="2"/>
      <c r="CXT251" s="2"/>
      <c r="CXU251" s="2"/>
      <c r="CXV251" s="2"/>
      <c r="CXW251" s="2"/>
      <c r="CXX251" s="2"/>
      <c r="CXY251" s="2"/>
      <c r="CXZ251" s="2"/>
      <c r="CYA251" s="2"/>
      <c r="CYB251" s="2"/>
      <c r="CYC251" s="2"/>
      <c r="CYD251" s="2"/>
      <c r="CYE251" s="2"/>
      <c r="CYF251" s="2"/>
      <c r="CYG251" s="2"/>
      <c r="CYH251" s="2"/>
      <c r="CYI251" s="2"/>
      <c r="CYJ251" s="2"/>
      <c r="CYK251" s="2"/>
      <c r="CYL251" s="2"/>
      <c r="CYM251" s="2"/>
      <c r="CYN251" s="2"/>
      <c r="CYO251" s="2"/>
      <c r="CYP251" s="2"/>
      <c r="CYQ251" s="2"/>
      <c r="CYR251" s="2"/>
      <c r="CYS251" s="2"/>
      <c r="CYT251" s="2"/>
      <c r="CYU251" s="2"/>
      <c r="CYV251" s="2"/>
      <c r="CYW251" s="2"/>
      <c r="CYX251" s="2"/>
      <c r="CYY251" s="2"/>
      <c r="CYZ251" s="2"/>
      <c r="CZA251" s="2"/>
      <c r="CZB251" s="2"/>
      <c r="CZC251" s="2"/>
      <c r="CZD251" s="2"/>
      <c r="CZE251" s="2"/>
      <c r="CZF251" s="2"/>
      <c r="CZG251" s="2"/>
      <c r="CZH251" s="2"/>
      <c r="CZI251" s="2"/>
      <c r="CZJ251" s="2"/>
      <c r="CZK251" s="2"/>
      <c r="CZL251" s="2"/>
      <c r="CZM251" s="2"/>
      <c r="CZN251" s="2"/>
      <c r="CZO251" s="2"/>
      <c r="CZP251" s="2"/>
      <c r="CZQ251" s="2"/>
      <c r="CZR251" s="2"/>
      <c r="CZS251" s="2"/>
      <c r="CZT251" s="2"/>
      <c r="CZU251" s="2"/>
      <c r="CZV251" s="2"/>
      <c r="CZW251" s="2"/>
      <c r="CZX251" s="2"/>
      <c r="CZY251" s="2"/>
      <c r="CZZ251" s="2"/>
      <c r="DAA251" s="2"/>
      <c r="DAB251" s="2"/>
      <c r="DAC251" s="2"/>
      <c r="DAD251" s="2"/>
      <c r="DAE251" s="2"/>
      <c r="DAF251" s="2"/>
      <c r="DAG251" s="2"/>
      <c r="DAH251" s="2"/>
      <c r="DAI251" s="2"/>
      <c r="DAJ251" s="2"/>
      <c r="DAK251" s="2"/>
      <c r="DAL251" s="2"/>
      <c r="DAM251" s="2"/>
      <c r="DAN251" s="2"/>
      <c r="DAO251" s="2"/>
      <c r="DAP251" s="2"/>
      <c r="DAQ251" s="2"/>
      <c r="DAR251" s="2"/>
      <c r="DAS251" s="2"/>
      <c r="DAT251" s="2"/>
      <c r="DAU251" s="2"/>
      <c r="DAV251" s="2"/>
      <c r="DAW251" s="2"/>
      <c r="DAX251" s="2"/>
      <c r="DAY251" s="2"/>
      <c r="DAZ251" s="2"/>
      <c r="DBA251" s="2"/>
      <c r="DBB251" s="2"/>
      <c r="DBC251" s="2"/>
      <c r="DBD251" s="2"/>
      <c r="DBE251" s="2"/>
      <c r="DBF251" s="2"/>
      <c r="DBG251" s="2"/>
      <c r="DBH251" s="2"/>
      <c r="DBI251" s="2"/>
      <c r="DBJ251" s="2"/>
      <c r="DBK251" s="2"/>
      <c r="DBL251" s="2"/>
      <c r="DBM251" s="2"/>
      <c r="DBN251" s="2"/>
      <c r="DBO251" s="2"/>
      <c r="DBP251" s="2"/>
      <c r="DBQ251" s="2"/>
      <c r="DBR251" s="2"/>
      <c r="DBS251" s="2"/>
      <c r="DBT251" s="2"/>
      <c r="DBU251" s="2"/>
      <c r="DBV251" s="2"/>
      <c r="DBW251" s="2"/>
      <c r="DBX251" s="2"/>
      <c r="DBY251" s="2"/>
      <c r="DBZ251" s="2"/>
      <c r="DCA251" s="2"/>
      <c r="DCB251" s="2"/>
      <c r="DCC251" s="2"/>
      <c r="DCD251" s="2"/>
      <c r="DCE251" s="2"/>
      <c r="DCF251" s="2"/>
      <c r="DCG251" s="2"/>
      <c r="DCH251" s="2"/>
      <c r="DCI251" s="2"/>
      <c r="DCJ251" s="2"/>
      <c r="DCK251" s="2"/>
      <c r="DCL251" s="2"/>
      <c r="DCM251" s="2"/>
      <c r="DCN251" s="2"/>
      <c r="DCO251" s="2"/>
      <c r="DCP251" s="2"/>
      <c r="DCQ251" s="2"/>
      <c r="DCR251" s="2"/>
      <c r="DCS251" s="2"/>
      <c r="DCT251" s="2"/>
      <c r="DCU251" s="2"/>
      <c r="DCV251" s="2"/>
      <c r="DCW251" s="2"/>
      <c r="DCX251" s="2"/>
      <c r="DCY251" s="2"/>
      <c r="DCZ251" s="2"/>
      <c r="DDA251" s="2"/>
      <c r="DDB251" s="2"/>
      <c r="DDC251" s="2"/>
      <c r="DDD251" s="2"/>
      <c r="DDE251" s="2"/>
      <c r="DDF251" s="2"/>
      <c r="DDG251" s="2"/>
      <c r="DDH251" s="2"/>
      <c r="DDI251" s="2"/>
      <c r="DDJ251" s="2"/>
      <c r="DDK251" s="2"/>
      <c r="DDL251" s="2"/>
      <c r="DDM251" s="2"/>
      <c r="DDN251" s="2"/>
      <c r="DDO251" s="2"/>
      <c r="DDP251" s="2"/>
      <c r="DDQ251" s="2"/>
      <c r="DDR251" s="2"/>
      <c r="DDS251" s="2"/>
      <c r="DDT251" s="2"/>
      <c r="DDU251" s="2"/>
      <c r="DDV251" s="2"/>
      <c r="DDW251" s="2"/>
      <c r="DDX251" s="2"/>
      <c r="DDY251" s="2"/>
      <c r="DDZ251" s="2"/>
      <c r="DEA251" s="2"/>
      <c r="DEB251" s="2"/>
      <c r="DEC251" s="2"/>
      <c r="DED251" s="2"/>
      <c r="DEE251" s="2"/>
      <c r="DEF251" s="2"/>
      <c r="DEG251" s="2"/>
      <c r="DEH251" s="2"/>
      <c r="DEI251" s="2"/>
      <c r="DEJ251" s="2"/>
      <c r="DEK251" s="2"/>
      <c r="DEL251" s="2"/>
      <c r="DEM251" s="2"/>
      <c r="DEN251" s="2"/>
      <c r="DEO251" s="2"/>
      <c r="DEP251" s="2"/>
      <c r="DEQ251" s="2"/>
      <c r="DER251" s="2"/>
      <c r="DES251" s="2"/>
      <c r="DET251" s="2"/>
      <c r="DEU251" s="2"/>
      <c r="DEV251" s="2"/>
      <c r="DEW251" s="2"/>
      <c r="DEX251" s="2"/>
      <c r="DEY251" s="2"/>
      <c r="DEZ251" s="2"/>
      <c r="DFA251" s="2"/>
      <c r="DFB251" s="2"/>
      <c r="DFC251" s="2"/>
      <c r="DFD251" s="2"/>
      <c r="DFE251" s="2"/>
      <c r="DFF251" s="2"/>
      <c r="DFG251" s="2"/>
      <c r="DFH251" s="2"/>
      <c r="DFI251" s="2"/>
      <c r="DFJ251" s="2"/>
      <c r="DFK251" s="2"/>
      <c r="DFL251" s="2"/>
      <c r="DFM251" s="2"/>
      <c r="DFN251" s="2"/>
      <c r="DFO251" s="2"/>
      <c r="DFP251" s="2"/>
      <c r="DFQ251" s="2"/>
      <c r="DFR251" s="2"/>
      <c r="DFS251" s="2"/>
      <c r="DFT251" s="2"/>
      <c r="DFU251" s="2"/>
      <c r="DFV251" s="2"/>
      <c r="DFW251" s="2"/>
      <c r="DFX251" s="2"/>
      <c r="DFY251" s="2"/>
      <c r="DFZ251" s="2"/>
      <c r="DGA251" s="2"/>
      <c r="DGB251" s="2"/>
      <c r="DGC251" s="2"/>
      <c r="DGD251" s="2"/>
      <c r="DGE251" s="2"/>
      <c r="DGF251" s="2"/>
      <c r="DGG251" s="2"/>
      <c r="DGH251" s="2"/>
      <c r="DGI251" s="2"/>
      <c r="DGJ251" s="2"/>
      <c r="DGK251" s="2"/>
      <c r="DGL251" s="2"/>
      <c r="DGM251" s="2"/>
      <c r="DGN251" s="2"/>
      <c r="DGO251" s="2"/>
      <c r="DGP251" s="2"/>
      <c r="DGQ251" s="2"/>
      <c r="DGR251" s="2"/>
      <c r="DGS251" s="2"/>
      <c r="DGT251" s="2"/>
      <c r="DGU251" s="2"/>
      <c r="DGV251" s="2"/>
      <c r="DGW251" s="2"/>
      <c r="DGX251" s="2"/>
      <c r="DGY251" s="2"/>
      <c r="DGZ251" s="2"/>
      <c r="DHA251" s="2"/>
      <c r="DHB251" s="2"/>
      <c r="DHC251" s="2"/>
      <c r="DHD251" s="2"/>
      <c r="DHE251" s="2"/>
      <c r="DHF251" s="2"/>
      <c r="DHG251" s="2"/>
      <c r="DHH251" s="2"/>
      <c r="DHI251" s="2"/>
      <c r="DHJ251" s="2"/>
      <c r="DHK251" s="2"/>
      <c r="DHL251" s="2"/>
      <c r="DHM251" s="2"/>
      <c r="DHN251" s="2"/>
      <c r="DHO251" s="2"/>
      <c r="DHP251" s="2"/>
      <c r="DHQ251" s="2"/>
      <c r="DHR251" s="2"/>
      <c r="DHS251" s="2"/>
      <c r="DHT251" s="2"/>
      <c r="DHU251" s="2"/>
      <c r="DHV251" s="2"/>
      <c r="DHW251" s="2"/>
      <c r="DHX251" s="2"/>
      <c r="DHY251" s="2"/>
      <c r="DHZ251" s="2"/>
      <c r="DIA251" s="2"/>
      <c r="DIB251" s="2"/>
      <c r="DIC251" s="2"/>
      <c r="DID251" s="2"/>
      <c r="DIE251" s="2"/>
      <c r="DIF251" s="2"/>
      <c r="DIG251" s="2"/>
      <c r="DIH251" s="2"/>
      <c r="DII251" s="2"/>
      <c r="DIJ251" s="2"/>
      <c r="DIK251" s="2"/>
      <c r="DIL251" s="2"/>
      <c r="DIM251" s="2"/>
      <c r="DIN251" s="2"/>
      <c r="DIO251" s="2"/>
      <c r="DIP251" s="2"/>
      <c r="DIQ251" s="2"/>
      <c r="DIR251" s="2"/>
      <c r="DIS251" s="2"/>
      <c r="DIT251" s="2"/>
      <c r="DIU251" s="2"/>
      <c r="DIV251" s="2"/>
      <c r="DIW251" s="2"/>
      <c r="DIX251" s="2"/>
      <c r="DIY251" s="2"/>
      <c r="DIZ251" s="2"/>
      <c r="DJA251" s="2"/>
      <c r="DJB251" s="2"/>
      <c r="DJC251" s="2"/>
      <c r="DJD251" s="2"/>
      <c r="DJE251" s="2"/>
      <c r="DJF251" s="2"/>
      <c r="DJG251" s="2"/>
      <c r="DJH251" s="2"/>
      <c r="DJI251" s="2"/>
      <c r="DJJ251" s="2"/>
      <c r="DJK251" s="2"/>
      <c r="DJL251" s="2"/>
      <c r="DJM251" s="2"/>
      <c r="DJN251" s="2"/>
      <c r="DJO251" s="2"/>
      <c r="DJP251" s="2"/>
      <c r="DJQ251" s="2"/>
      <c r="DJR251" s="2"/>
      <c r="DJS251" s="2"/>
      <c r="DJT251" s="2"/>
      <c r="DJU251" s="2"/>
      <c r="DJV251" s="2"/>
      <c r="DJW251" s="2"/>
      <c r="DJX251" s="2"/>
      <c r="DJY251" s="2"/>
      <c r="DJZ251" s="2"/>
      <c r="DKA251" s="2"/>
      <c r="DKB251" s="2"/>
      <c r="DKC251" s="2"/>
      <c r="DKD251" s="2"/>
      <c r="DKE251" s="2"/>
      <c r="DKF251" s="2"/>
      <c r="DKG251" s="2"/>
      <c r="DKH251" s="2"/>
      <c r="DKI251" s="2"/>
      <c r="DKJ251" s="2"/>
      <c r="DKK251" s="2"/>
      <c r="DKL251" s="2"/>
      <c r="DKM251" s="2"/>
      <c r="DKN251" s="2"/>
      <c r="DKO251" s="2"/>
      <c r="DKP251" s="2"/>
      <c r="DKQ251" s="2"/>
      <c r="DKR251" s="2"/>
      <c r="DKS251" s="2"/>
      <c r="DKT251" s="2"/>
      <c r="DKU251" s="2"/>
      <c r="DKV251" s="2"/>
      <c r="DKW251" s="2"/>
      <c r="DKX251" s="2"/>
      <c r="DKY251" s="2"/>
      <c r="DKZ251" s="2"/>
      <c r="DLA251" s="2"/>
      <c r="DLB251" s="2"/>
      <c r="DLC251" s="2"/>
      <c r="DLD251" s="2"/>
      <c r="DLE251" s="2"/>
      <c r="DLF251" s="2"/>
      <c r="DLG251" s="2"/>
      <c r="DLH251" s="2"/>
      <c r="DLI251" s="2"/>
      <c r="DLJ251" s="2"/>
      <c r="DLK251" s="2"/>
      <c r="DLL251" s="2"/>
      <c r="DLM251" s="2"/>
      <c r="DLN251" s="2"/>
      <c r="DLO251" s="2"/>
      <c r="DLP251" s="2"/>
      <c r="DLQ251" s="2"/>
      <c r="DLR251" s="2"/>
      <c r="DLS251" s="2"/>
      <c r="DLT251" s="2"/>
      <c r="DLU251" s="2"/>
      <c r="DLV251" s="2"/>
      <c r="DLW251" s="2"/>
      <c r="DLX251" s="2"/>
      <c r="DLY251" s="2"/>
      <c r="DLZ251" s="2"/>
      <c r="DMA251" s="2"/>
      <c r="DMB251" s="2"/>
      <c r="DMC251" s="2"/>
      <c r="DMD251" s="2"/>
      <c r="DME251" s="2"/>
      <c r="DMF251" s="2"/>
      <c r="DMG251" s="2"/>
      <c r="DMH251" s="2"/>
      <c r="DMI251" s="2"/>
      <c r="DMJ251" s="2"/>
      <c r="DMK251" s="2"/>
      <c r="DML251" s="2"/>
      <c r="DMM251" s="2"/>
      <c r="DMN251" s="2"/>
      <c r="DMO251" s="2"/>
      <c r="DMP251" s="2"/>
      <c r="DMQ251" s="2"/>
      <c r="DMR251" s="2"/>
      <c r="DMS251" s="2"/>
      <c r="DMT251" s="2"/>
      <c r="DMU251" s="2"/>
      <c r="DMV251" s="2"/>
      <c r="DMW251" s="2"/>
      <c r="DMX251" s="2"/>
      <c r="DMY251" s="2"/>
      <c r="DMZ251" s="2"/>
      <c r="DNA251" s="2"/>
      <c r="DNB251" s="2"/>
      <c r="DNC251" s="2"/>
      <c r="DND251" s="2"/>
      <c r="DNE251" s="2"/>
      <c r="DNF251" s="2"/>
      <c r="DNG251" s="2"/>
      <c r="DNH251" s="2"/>
      <c r="DNI251" s="2"/>
      <c r="DNJ251" s="2"/>
      <c r="DNK251" s="2"/>
      <c r="DNL251" s="2"/>
      <c r="DNM251" s="2"/>
      <c r="DNN251" s="2"/>
      <c r="DNO251" s="2"/>
      <c r="DNP251" s="2"/>
      <c r="DNQ251" s="2"/>
      <c r="DNR251" s="2"/>
      <c r="DNS251" s="2"/>
      <c r="DNT251" s="2"/>
      <c r="DNU251" s="2"/>
      <c r="DNV251" s="2"/>
      <c r="DNW251" s="2"/>
      <c r="DNX251" s="2"/>
      <c r="DNY251" s="2"/>
      <c r="DNZ251" s="2"/>
      <c r="DOA251" s="2"/>
      <c r="DOB251" s="2"/>
      <c r="DOC251" s="2"/>
      <c r="DOD251" s="2"/>
      <c r="DOE251" s="2"/>
      <c r="DOF251" s="2"/>
      <c r="DOG251" s="2"/>
      <c r="DOH251" s="2"/>
      <c r="DOI251" s="2"/>
      <c r="DOJ251" s="2"/>
      <c r="DOK251" s="2"/>
      <c r="DOL251" s="2"/>
      <c r="DOM251" s="2"/>
      <c r="DON251" s="2"/>
      <c r="DOO251" s="2"/>
      <c r="DOP251" s="2"/>
      <c r="DOQ251" s="2"/>
      <c r="DOR251" s="2"/>
      <c r="DOS251" s="2"/>
      <c r="DOT251" s="2"/>
      <c r="DOU251" s="2"/>
      <c r="DOV251" s="2"/>
      <c r="DOW251" s="2"/>
      <c r="DOX251" s="2"/>
      <c r="DOY251" s="2"/>
      <c r="DOZ251" s="2"/>
      <c r="DPA251" s="2"/>
      <c r="DPB251" s="2"/>
      <c r="DPC251" s="2"/>
      <c r="DPD251" s="2"/>
      <c r="DPE251" s="2"/>
      <c r="DPF251" s="2"/>
      <c r="DPG251" s="2"/>
      <c r="DPH251" s="2"/>
      <c r="DPI251" s="2"/>
      <c r="DPJ251" s="2"/>
      <c r="DPK251" s="2"/>
      <c r="DPL251" s="2"/>
      <c r="DPM251" s="2"/>
      <c r="DPN251" s="2"/>
      <c r="DPO251" s="2"/>
      <c r="DPP251" s="2"/>
      <c r="DPQ251" s="2"/>
      <c r="DPR251" s="2"/>
      <c r="DPS251" s="2"/>
      <c r="DPT251" s="2"/>
      <c r="DPU251" s="2"/>
      <c r="DPV251" s="2"/>
      <c r="DPW251" s="2"/>
      <c r="DPX251" s="2"/>
      <c r="DPY251" s="2"/>
      <c r="DPZ251" s="2"/>
      <c r="DQA251" s="2"/>
      <c r="DQB251" s="2"/>
      <c r="DQC251" s="2"/>
      <c r="DQD251" s="2"/>
      <c r="DQE251" s="2"/>
      <c r="DQF251" s="2"/>
      <c r="DQG251" s="2"/>
      <c r="DQH251" s="2"/>
      <c r="DQI251" s="2"/>
      <c r="DQJ251" s="2"/>
      <c r="DQK251" s="2"/>
      <c r="DQL251" s="2"/>
      <c r="DQM251" s="2"/>
      <c r="DQN251" s="2"/>
      <c r="DQO251" s="2"/>
      <c r="DQP251" s="2"/>
      <c r="DQQ251" s="2"/>
      <c r="DQR251" s="2"/>
      <c r="DQS251" s="2"/>
      <c r="DQT251" s="2"/>
      <c r="DQU251" s="2"/>
      <c r="DQV251" s="2"/>
      <c r="DQW251" s="2"/>
      <c r="DQX251" s="2"/>
      <c r="DQY251" s="2"/>
      <c r="DQZ251" s="2"/>
      <c r="DRA251" s="2"/>
      <c r="DRB251" s="2"/>
      <c r="DRC251" s="2"/>
      <c r="DRD251" s="2"/>
      <c r="DRE251" s="2"/>
      <c r="DRF251" s="2"/>
      <c r="DRG251" s="2"/>
      <c r="DRH251" s="2"/>
      <c r="DRI251" s="2"/>
      <c r="DRJ251" s="2"/>
      <c r="DRK251" s="2"/>
      <c r="DRL251" s="2"/>
      <c r="DRM251" s="2"/>
      <c r="DRN251" s="2"/>
      <c r="DRO251" s="2"/>
      <c r="DRP251" s="2"/>
      <c r="DRQ251" s="2"/>
      <c r="DRR251" s="2"/>
      <c r="DRS251" s="2"/>
      <c r="DRT251" s="2"/>
      <c r="DRU251" s="2"/>
      <c r="DRV251" s="2"/>
      <c r="DRW251" s="2"/>
      <c r="DRX251" s="2"/>
      <c r="DRY251" s="2"/>
      <c r="DRZ251" s="2"/>
      <c r="DSA251" s="2"/>
      <c r="DSB251" s="2"/>
      <c r="DSC251" s="2"/>
      <c r="DSD251" s="2"/>
      <c r="DSE251" s="2"/>
      <c r="DSF251" s="2"/>
      <c r="DSG251" s="2"/>
      <c r="DSH251" s="2"/>
      <c r="DSI251" s="2"/>
      <c r="DSJ251" s="2"/>
      <c r="DSK251" s="2"/>
      <c r="DSL251" s="2"/>
      <c r="DSM251" s="2"/>
      <c r="DSN251" s="2"/>
      <c r="DSO251" s="2"/>
      <c r="DSP251" s="2"/>
      <c r="DSQ251" s="2"/>
      <c r="DSR251" s="2"/>
      <c r="DSS251" s="2"/>
      <c r="DST251" s="2"/>
      <c r="DSU251" s="2"/>
      <c r="DSV251" s="2"/>
      <c r="DSW251" s="2"/>
      <c r="DSX251" s="2"/>
      <c r="DSY251" s="2"/>
      <c r="DSZ251" s="2"/>
      <c r="DTA251" s="2"/>
      <c r="DTB251" s="2"/>
      <c r="DTC251" s="2"/>
      <c r="DTD251" s="2"/>
      <c r="DTE251" s="2"/>
      <c r="DTF251" s="2"/>
      <c r="DTG251" s="2"/>
      <c r="DTH251" s="2"/>
      <c r="DTI251" s="2"/>
      <c r="DTJ251" s="2"/>
      <c r="DTK251" s="2"/>
      <c r="DTL251" s="2"/>
      <c r="DTM251" s="2"/>
      <c r="DTN251" s="2"/>
      <c r="DTO251" s="2"/>
      <c r="DTP251" s="2"/>
      <c r="DTQ251" s="2"/>
      <c r="DTR251" s="2"/>
      <c r="DTS251" s="2"/>
      <c r="DTT251" s="2"/>
      <c r="DTU251" s="2"/>
      <c r="DTV251" s="2"/>
      <c r="DTW251" s="2"/>
      <c r="DTX251" s="2"/>
      <c r="DTY251" s="2"/>
      <c r="DTZ251" s="2"/>
      <c r="DUA251" s="2"/>
      <c r="DUB251" s="2"/>
      <c r="DUC251" s="2"/>
      <c r="DUD251" s="2"/>
      <c r="DUE251" s="2"/>
      <c r="DUF251" s="2"/>
      <c r="DUG251" s="2"/>
      <c r="DUH251" s="2"/>
      <c r="DUI251" s="2"/>
      <c r="DUJ251" s="2"/>
      <c r="DUK251" s="2"/>
      <c r="DUL251" s="2"/>
      <c r="DUM251" s="2"/>
      <c r="DUN251" s="2"/>
      <c r="DUO251" s="2"/>
      <c r="DUP251" s="2"/>
      <c r="DUQ251" s="2"/>
      <c r="DUR251" s="2"/>
      <c r="DUS251" s="2"/>
      <c r="DUT251" s="2"/>
      <c r="DUU251" s="2"/>
      <c r="DUV251" s="2"/>
      <c r="DUW251" s="2"/>
      <c r="DUX251" s="2"/>
      <c r="DUY251" s="2"/>
      <c r="DUZ251" s="2"/>
      <c r="DVA251" s="2"/>
      <c r="DVB251" s="2"/>
      <c r="DVC251" s="2"/>
      <c r="DVD251" s="2"/>
      <c r="DVE251" s="2"/>
      <c r="DVF251" s="2"/>
      <c r="DVG251" s="2"/>
      <c r="DVH251" s="2"/>
      <c r="DVI251" s="2"/>
      <c r="DVJ251" s="2"/>
      <c r="DVK251" s="2"/>
      <c r="DVL251" s="2"/>
      <c r="DVM251" s="2"/>
      <c r="DVN251" s="2"/>
      <c r="DVO251" s="2"/>
      <c r="DVP251" s="2"/>
      <c r="DVQ251" s="2"/>
      <c r="DVR251" s="2"/>
      <c r="DVS251" s="2"/>
      <c r="DVT251" s="2"/>
      <c r="DVU251" s="2"/>
      <c r="DVV251" s="2"/>
      <c r="DVW251" s="2"/>
      <c r="DVX251" s="2"/>
      <c r="DVY251" s="2"/>
      <c r="DVZ251" s="2"/>
      <c r="DWA251" s="2"/>
      <c r="DWB251" s="2"/>
      <c r="DWC251" s="2"/>
      <c r="DWD251" s="2"/>
      <c r="DWE251" s="2"/>
      <c r="DWF251" s="2"/>
      <c r="DWG251" s="2"/>
      <c r="DWH251" s="2"/>
      <c r="DWI251" s="2"/>
      <c r="DWJ251" s="2"/>
      <c r="DWK251" s="2"/>
      <c r="DWL251" s="2"/>
      <c r="DWM251" s="2"/>
      <c r="DWN251" s="2"/>
      <c r="DWO251" s="2"/>
      <c r="DWP251" s="2"/>
      <c r="DWQ251" s="2"/>
      <c r="DWR251" s="2"/>
      <c r="DWS251" s="2"/>
      <c r="DWT251" s="2"/>
      <c r="DWU251" s="2"/>
      <c r="DWV251" s="2"/>
      <c r="DWW251" s="2"/>
      <c r="DWX251" s="2"/>
      <c r="DWY251" s="2"/>
      <c r="DWZ251" s="2"/>
      <c r="DXA251" s="2"/>
      <c r="DXB251" s="2"/>
      <c r="DXC251" s="2"/>
      <c r="DXD251" s="2"/>
      <c r="DXE251" s="2"/>
      <c r="DXF251" s="2"/>
      <c r="DXG251" s="2"/>
      <c r="DXH251" s="2"/>
      <c r="DXI251" s="2"/>
      <c r="DXJ251" s="2"/>
      <c r="DXK251" s="2"/>
      <c r="DXL251" s="2"/>
      <c r="DXM251" s="2"/>
      <c r="DXN251" s="2"/>
      <c r="DXO251" s="2"/>
      <c r="DXP251" s="2"/>
      <c r="DXQ251" s="2"/>
      <c r="DXR251" s="2"/>
      <c r="DXS251" s="2"/>
      <c r="DXT251" s="2"/>
      <c r="DXU251" s="2"/>
      <c r="DXV251" s="2"/>
      <c r="DXW251" s="2"/>
      <c r="DXX251" s="2"/>
      <c r="DXY251" s="2"/>
      <c r="DXZ251" s="2"/>
      <c r="DYA251" s="2"/>
      <c r="DYB251" s="2"/>
      <c r="DYC251" s="2"/>
      <c r="DYD251" s="2"/>
      <c r="DYE251" s="2"/>
      <c r="DYF251" s="2"/>
      <c r="DYG251" s="2"/>
      <c r="DYH251" s="2"/>
      <c r="DYI251" s="2"/>
      <c r="DYJ251" s="2"/>
      <c r="DYK251" s="2"/>
      <c r="DYL251" s="2"/>
      <c r="DYM251" s="2"/>
      <c r="DYN251" s="2"/>
      <c r="DYO251" s="2"/>
      <c r="DYP251" s="2"/>
      <c r="DYQ251" s="2"/>
      <c r="DYR251" s="2"/>
      <c r="DYS251" s="2"/>
      <c r="DYT251" s="2"/>
      <c r="DYU251" s="2"/>
      <c r="DYV251" s="2"/>
      <c r="DYW251" s="2"/>
      <c r="DYX251" s="2"/>
      <c r="DYY251" s="2"/>
      <c r="DYZ251" s="2"/>
      <c r="DZA251" s="2"/>
      <c r="DZB251" s="2"/>
      <c r="DZC251" s="2"/>
      <c r="DZD251" s="2"/>
      <c r="DZE251" s="2"/>
      <c r="DZF251" s="2"/>
      <c r="DZG251" s="2"/>
      <c r="DZH251" s="2"/>
      <c r="DZI251" s="2"/>
      <c r="DZJ251" s="2"/>
      <c r="DZK251" s="2"/>
      <c r="DZL251" s="2"/>
      <c r="DZM251" s="2"/>
      <c r="DZN251" s="2"/>
      <c r="DZO251" s="2"/>
      <c r="DZP251" s="2"/>
      <c r="DZQ251" s="2"/>
      <c r="DZR251" s="2"/>
      <c r="DZS251" s="2"/>
      <c r="DZT251" s="2"/>
      <c r="DZU251" s="2"/>
      <c r="DZV251" s="2"/>
      <c r="DZW251" s="2"/>
      <c r="DZX251" s="2"/>
      <c r="DZY251" s="2"/>
      <c r="DZZ251" s="2"/>
      <c r="EAA251" s="2"/>
      <c r="EAB251" s="2"/>
      <c r="EAC251" s="2"/>
      <c r="EAD251" s="2"/>
      <c r="EAE251" s="2"/>
      <c r="EAF251" s="2"/>
      <c r="EAG251" s="2"/>
      <c r="EAH251" s="2"/>
      <c r="EAI251" s="2"/>
      <c r="EAJ251" s="2"/>
      <c r="EAK251" s="2"/>
      <c r="EAL251" s="2"/>
      <c r="EAM251" s="2"/>
      <c r="EAN251" s="2"/>
      <c r="EAO251" s="2"/>
      <c r="EAP251" s="2"/>
      <c r="EAQ251" s="2"/>
      <c r="EAR251" s="2"/>
      <c r="EAS251" s="2"/>
      <c r="EAT251" s="2"/>
      <c r="EAU251" s="2"/>
      <c r="EAV251" s="2"/>
      <c r="EAW251" s="2"/>
      <c r="EAX251" s="2"/>
      <c r="EAY251" s="2"/>
      <c r="EAZ251" s="2"/>
      <c r="EBA251" s="2"/>
      <c r="EBB251" s="2"/>
      <c r="EBC251" s="2"/>
      <c r="EBD251" s="2"/>
      <c r="EBE251" s="2"/>
      <c r="EBF251" s="2"/>
      <c r="EBG251" s="2"/>
      <c r="EBH251" s="2"/>
      <c r="EBI251" s="2"/>
      <c r="EBJ251" s="2"/>
      <c r="EBK251" s="2"/>
      <c r="EBL251" s="2"/>
      <c r="EBM251" s="2"/>
      <c r="EBN251" s="2"/>
      <c r="EBO251" s="2"/>
      <c r="EBP251" s="2"/>
      <c r="EBQ251" s="2"/>
      <c r="EBR251" s="2"/>
      <c r="EBS251" s="2"/>
      <c r="EBT251" s="2"/>
      <c r="EBU251" s="2"/>
      <c r="EBV251" s="2"/>
      <c r="EBW251" s="2"/>
      <c r="EBX251" s="2"/>
      <c r="EBY251" s="2"/>
      <c r="EBZ251" s="2"/>
      <c r="ECA251" s="2"/>
      <c r="ECB251" s="2"/>
      <c r="ECC251" s="2"/>
      <c r="ECD251" s="2"/>
      <c r="ECE251" s="2"/>
      <c r="ECF251" s="2"/>
      <c r="ECG251" s="2"/>
      <c r="ECH251" s="2"/>
      <c r="ECI251" s="2"/>
      <c r="ECJ251" s="2"/>
      <c r="ECK251" s="2"/>
      <c r="ECL251" s="2"/>
      <c r="ECM251" s="2"/>
      <c r="ECN251" s="2"/>
      <c r="ECO251" s="2"/>
      <c r="ECP251" s="2"/>
      <c r="ECQ251" s="2"/>
      <c r="ECR251" s="2"/>
      <c r="ECS251" s="2"/>
      <c r="ECT251" s="2"/>
      <c r="ECU251" s="2"/>
      <c r="ECV251" s="2"/>
      <c r="ECW251" s="2"/>
      <c r="ECX251" s="2"/>
      <c r="ECY251" s="2"/>
      <c r="ECZ251" s="2"/>
      <c r="EDA251" s="2"/>
      <c r="EDB251" s="2"/>
      <c r="EDC251" s="2"/>
      <c r="EDD251" s="2"/>
      <c r="EDE251" s="2"/>
      <c r="EDF251" s="2"/>
      <c r="EDG251" s="2"/>
      <c r="EDH251" s="2"/>
      <c r="EDI251" s="2"/>
      <c r="EDJ251" s="2"/>
      <c r="EDK251" s="2"/>
      <c r="EDL251" s="2"/>
      <c r="EDM251" s="2"/>
      <c r="EDN251" s="2"/>
      <c r="EDO251" s="2"/>
      <c r="EDP251" s="2"/>
      <c r="EDQ251" s="2"/>
      <c r="EDR251" s="2"/>
      <c r="EDS251" s="2"/>
      <c r="EDT251" s="2"/>
      <c r="EDU251" s="2"/>
      <c r="EDV251" s="2"/>
      <c r="EDW251" s="2"/>
      <c r="EDX251" s="2"/>
      <c r="EDY251" s="2"/>
      <c r="EDZ251" s="2"/>
      <c r="EEA251" s="2"/>
      <c r="EEB251" s="2"/>
      <c r="EEC251" s="2"/>
      <c r="EED251" s="2"/>
      <c r="EEE251" s="2"/>
      <c r="EEF251" s="2"/>
      <c r="EEG251" s="2"/>
      <c r="EEH251" s="2"/>
      <c r="EEI251" s="2"/>
      <c r="EEJ251" s="2"/>
      <c r="EEK251" s="2"/>
      <c r="EEL251" s="2"/>
      <c r="EEM251" s="2"/>
      <c r="EEN251" s="2"/>
      <c r="EEO251" s="2"/>
      <c r="EEP251" s="2"/>
      <c r="EEQ251" s="2"/>
      <c r="EER251" s="2"/>
      <c r="EES251" s="2"/>
      <c r="EET251" s="2"/>
      <c r="EEU251" s="2"/>
      <c r="EEV251" s="2"/>
      <c r="EEW251" s="2"/>
      <c r="EEX251" s="2"/>
      <c r="EEY251" s="2"/>
      <c r="EEZ251" s="2"/>
      <c r="EFA251" s="2"/>
      <c r="EFB251" s="2"/>
      <c r="EFC251" s="2"/>
      <c r="EFD251" s="2"/>
      <c r="EFE251" s="2"/>
      <c r="EFF251" s="2"/>
      <c r="EFG251" s="2"/>
      <c r="EFH251" s="2"/>
      <c r="EFI251" s="2"/>
      <c r="EFJ251" s="2"/>
      <c r="EFK251" s="2"/>
      <c r="EFL251" s="2"/>
      <c r="EFM251" s="2"/>
      <c r="EFN251" s="2"/>
      <c r="EFO251" s="2"/>
      <c r="EFP251" s="2"/>
      <c r="EFQ251" s="2"/>
      <c r="EFR251" s="2"/>
      <c r="EFS251" s="2"/>
      <c r="EFT251" s="2"/>
      <c r="EFU251" s="2"/>
      <c r="EFV251" s="2"/>
      <c r="EFW251" s="2"/>
      <c r="EFX251" s="2"/>
      <c r="EFY251" s="2"/>
      <c r="EFZ251" s="2"/>
      <c r="EGA251" s="2"/>
      <c r="EGB251" s="2"/>
      <c r="EGC251" s="2"/>
      <c r="EGD251" s="2"/>
      <c r="EGE251" s="2"/>
      <c r="EGF251" s="2"/>
      <c r="EGG251" s="2"/>
      <c r="EGH251" s="2"/>
      <c r="EGI251" s="2"/>
      <c r="EGJ251" s="2"/>
      <c r="EGK251" s="2"/>
      <c r="EGL251" s="2"/>
      <c r="EGM251" s="2"/>
      <c r="EGN251" s="2"/>
      <c r="EGO251" s="2"/>
      <c r="EGP251" s="2"/>
      <c r="EGQ251" s="2"/>
      <c r="EGR251" s="2"/>
      <c r="EGS251" s="2"/>
      <c r="EGT251" s="2"/>
      <c r="EGU251" s="2"/>
      <c r="EGV251" s="2"/>
      <c r="EGW251" s="2"/>
      <c r="EGX251" s="2"/>
      <c r="EGY251" s="2"/>
      <c r="EGZ251" s="2"/>
      <c r="EHA251" s="2"/>
      <c r="EHB251" s="2"/>
      <c r="EHC251" s="2"/>
      <c r="EHD251" s="2"/>
      <c r="EHE251" s="2"/>
      <c r="EHF251" s="2"/>
      <c r="EHG251" s="2"/>
      <c r="EHH251" s="2"/>
      <c r="EHI251" s="2"/>
      <c r="EHJ251" s="2"/>
      <c r="EHK251" s="2"/>
      <c r="EHL251" s="2"/>
      <c r="EHM251" s="2"/>
      <c r="EHN251" s="2"/>
      <c r="EHO251" s="2"/>
      <c r="EHP251" s="2"/>
      <c r="EHQ251" s="2"/>
      <c r="EHR251" s="2"/>
      <c r="EHS251" s="2"/>
      <c r="EHT251" s="2"/>
      <c r="EHU251" s="2"/>
      <c r="EHV251" s="2"/>
      <c r="EHW251" s="2"/>
      <c r="EHX251" s="2"/>
      <c r="EHY251" s="2"/>
      <c r="EHZ251" s="2"/>
      <c r="EIA251" s="2"/>
      <c r="EIB251" s="2"/>
      <c r="EIC251" s="2"/>
      <c r="EID251" s="2"/>
      <c r="EIE251" s="2"/>
      <c r="EIF251" s="2"/>
      <c r="EIG251" s="2"/>
      <c r="EIH251" s="2"/>
      <c r="EII251" s="2"/>
      <c r="EIJ251" s="2"/>
      <c r="EIK251" s="2"/>
      <c r="EIL251" s="2"/>
      <c r="EIM251" s="2"/>
      <c r="EIN251" s="2"/>
      <c r="EIO251" s="2"/>
      <c r="EIP251" s="2"/>
      <c r="EIQ251" s="2"/>
      <c r="EIR251" s="2"/>
      <c r="EIS251" s="2"/>
      <c r="EIT251" s="2"/>
      <c r="EIU251" s="2"/>
      <c r="EIV251" s="2"/>
      <c r="EIW251" s="2"/>
      <c r="EIX251" s="2"/>
      <c r="EIY251" s="2"/>
      <c r="EIZ251" s="2"/>
      <c r="EJA251" s="2"/>
      <c r="EJB251" s="2"/>
      <c r="EJC251" s="2"/>
      <c r="EJD251" s="2"/>
      <c r="EJE251" s="2"/>
      <c r="EJF251" s="2"/>
      <c r="EJG251" s="2"/>
      <c r="EJH251" s="2"/>
      <c r="EJI251" s="2"/>
      <c r="EJJ251" s="2"/>
      <c r="EJK251" s="2"/>
      <c r="EJL251" s="2"/>
      <c r="EJM251" s="2"/>
      <c r="EJN251" s="2"/>
      <c r="EJO251" s="2"/>
      <c r="EJP251" s="2"/>
      <c r="EJQ251" s="2"/>
      <c r="EJR251" s="2"/>
      <c r="EJS251" s="2"/>
      <c r="EJT251" s="2"/>
      <c r="EJU251" s="2"/>
      <c r="EJV251" s="2"/>
      <c r="EJW251" s="2"/>
      <c r="EJX251" s="2"/>
      <c r="EJY251" s="2"/>
      <c r="EJZ251" s="2"/>
      <c r="EKA251" s="2"/>
      <c r="EKB251" s="2"/>
      <c r="EKC251" s="2"/>
      <c r="EKD251" s="2"/>
      <c r="EKE251" s="2"/>
      <c r="EKF251" s="2"/>
      <c r="EKG251" s="2"/>
      <c r="EKH251" s="2"/>
      <c r="EKI251" s="2"/>
      <c r="EKJ251" s="2"/>
      <c r="EKK251" s="2"/>
      <c r="EKL251" s="2"/>
      <c r="EKM251" s="2"/>
      <c r="EKN251" s="2"/>
      <c r="EKO251" s="2"/>
      <c r="EKP251" s="2"/>
      <c r="EKQ251" s="2"/>
      <c r="EKR251" s="2"/>
      <c r="EKS251" s="2"/>
      <c r="EKT251" s="2"/>
      <c r="EKU251" s="2"/>
      <c r="EKV251" s="2"/>
      <c r="EKW251" s="2"/>
      <c r="EKX251" s="2"/>
      <c r="EKY251" s="2"/>
      <c r="EKZ251" s="2"/>
      <c r="ELA251" s="2"/>
      <c r="ELB251" s="2"/>
      <c r="ELC251" s="2"/>
      <c r="ELD251" s="2"/>
      <c r="ELE251" s="2"/>
      <c r="ELF251" s="2"/>
      <c r="ELG251" s="2"/>
      <c r="ELH251" s="2"/>
      <c r="ELI251" s="2"/>
      <c r="ELJ251" s="2"/>
      <c r="ELK251" s="2"/>
      <c r="ELL251" s="2"/>
      <c r="ELM251" s="2"/>
      <c r="ELN251" s="2"/>
      <c r="ELO251" s="2"/>
      <c r="ELP251" s="2"/>
      <c r="ELQ251" s="2"/>
      <c r="ELR251" s="2"/>
      <c r="ELS251" s="2"/>
      <c r="ELT251" s="2"/>
      <c r="ELU251" s="2"/>
      <c r="ELV251" s="2"/>
      <c r="ELW251" s="2"/>
      <c r="ELX251" s="2"/>
      <c r="ELY251" s="2"/>
      <c r="ELZ251" s="2"/>
      <c r="EMA251" s="2"/>
      <c r="EMB251" s="2"/>
      <c r="EMC251" s="2"/>
      <c r="EMD251" s="2"/>
      <c r="EME251" s="2"/>
      <c r="EMF251" s="2"/>
      <c r="EMG251" s="2"/>
      <c r="EMH251" s="2"/>
      <c r="EMI251" s="2"/>
      <c r="EMJ251" s="2"/>
      <c r="EMK251" s="2"/>
      <c r="EML251" s="2"/>
      <c r="EMM251" s="2"/>
      <c r="EMN251" s="2"/>
      <c r="EMO251" s="2"/>
      <c r="EMP251" s="2"/>
      <c r="EMQ251" s="2"/>
      <c r="EMR251" s="2"/>
      <c r="EMS251" s="2"/>
      <c r="EMT251" s="2"/>
      <c r="EMU251" s="2"/>
      <c r="EMV251" s="2"/>
      <c r="EMW251" s="2"/>
      <c r="EMX251" s="2"/>
      <c r="EMY251" s="2"/>
      <c r="EMZ251" s="2"/>
      <c r="ENA251" s="2"/>
      <c r="ENB251" s="2"/>
      <c r="ENC251" s="2"/>
      <c r="END251" s="2"/>
      <c r="ENE251" s="2"/>
      <c r="ENF251" s="2"/>
      <c r="ENG251" s="2"/>
      <c r="ENH251" s="2"/>
      <c r="ENI251" s="2"/>
      <c r="ENJ251" s="2"/>
      <c r="ENK251" s="2"/>
      <c r="ENL251" s="2"/>
      <c r="ENM251" s="2"/>
      <c r="ENN251" s="2"/>
      <c r="ENO251" s="2"/>
      <c r="ENP251" s="2"/>
      <c r="ENQ251" s="2"/>
      <c r="ENR251" s="2"/>
      <c r="ENS251" s="2"/>
      <c r="ENT251" s="2"/>
      <c r="ENU251" s="2"/>
      <c r="ENV251" s="2"/>
      <c r="ENW251" s="2"/>
      <c r="ENX251" s="2"/>
      <c r="ENY251" s="2"/>
      <c r="ENZ251" s="2"/>
      <c r="EOA251" s="2"/>
      <c r="EOB251" s="2"/>
      <c r="EOC251" s="2"/>
      <c r="EOD251" s="2"/>
      <c r="EOE251" s="2"/>
      <c r="EOF251" s="2"/>
      <c r="EOG251" s="2"/>
      <c r="EOH251" s="2"/>
      <c r="EOI251" s="2"/>
      <c r="EOJ251" s="2"/>
      <c r="EOK251" s="2"/>
      <c r="EOL251" s="2"/>
      <c r="EOM251" s="2"/>
      <c r="EON251" s="2"/>
      <c r="EOO251" s="2"/>
      <c r="EOP251" s="2"/>
      <c r="EOQ251" s="2"/>
      <c r="EOR251" s="2"/>
      <c r="EOS251" s="2"/>
      <c r="EOT251" s="2"/>
      <c r="EOU251" s="2"/>
      <c r="EOV251" s="2"/>
      <c r="EOW251" s="2"/>
      <c r="EOX251" s="2"/>
      <c r="EOY251" s="2"/>
      <c r="EOZ251" s="2"/>
      <c r="EPA251" s="2"/>
      <c r="EPB251" s="2"/>
      <c r="EPC251" s="2"/>
      <c r="EPD251" s="2"/>
      <c r="EPE251" s="2"/>
      <c r="EPF251" s="2"/>
      <c r="EPG251" s="2"/>
      <c r="EPH251" s="2"/>
      <c r="EPI251" s="2"/>
      <c r="EPJ251" s="2"/>
      <c r="EPK251" s="2"/>
      <c r="EPL251" s="2"/>
      <c r="EPM251" s="2"/>
      <c r="EPN251" s="2"/>
      <c r="EPO251" s="2"/>
      <c r="EPP251" s="2"/>
      <c r="EPQ251" s="2"/>
      <c r="EPR251" s="2"/>
      <c r="EPS251" s="2"/>
      <c r="EPT251" s="2"/>
      <c r="EPU251" s="2"/>
      <c r="EPV251" s="2"/>
      <c r="EPW251" s="2"/>
      <c r="EPX251" s="2"/>
      <c r="EPY251" s="2"/>
      <c r="EPZ251" s="2"/>
      <c r="EQA251" s="2"/>
      <c r="EQB251" s="2"/>
      <c r="EQC251" s="2"/>
      <c r="EQD251" s="2"/>
      <c r="EQE251" s="2"/>
      <c r="EQF251" s="2"/>
      <c r="EQG251" s="2"/>
      <c r="EQH251" s="2"/>
      <c r="EQI251" s="2"/>
      <c r="EQJ251" s="2"/>
      <c r="EQK251" s="2"/>
      <c r="EQL251" s="2"/>
      <c r="EQM251" s="2"/>
      <c r="EQN251" s="2"/>
      <c r="EQO251" s="2"/>
      <c r="EQP251" s="2"/>
      <c r="EQQ251" s="2"/>
      <c r="EQR251" s="2"/>
      <c r="EQS251" s="2"/>
      <c r="EQT251" s="2"/>
      <c r="EQU251" s="2"/>
      <c r="EQV251" s="2"/>
      <c r="EQW251" s="2"/>
      <c r="EQX251" s="2"/>
      <c r="EQY251" s="2"/>
      <c r="EQZ251" s="2"/>
      <c r="ERA251" s="2"/>
      <c r="ERB251" s="2"/>
      <c r="ERC251" s="2"/>
      <c r="ERD251" s="2"/>
      <c r="ERE251" s="2"/>
      <c r="ERF251" s="2"/>
      <c r="ERG251" s="2"/>
      <c r="ERH251" s="2"/>
      <c r="ERI251" s="2"/>
      <c r="ERJ251" s="2"/>
      <c r="ERK251" s="2"/>
      <c r="ERL251" s="2"/>
      <c r="ERM251" s="2"/>
      <c r="ERN251" s="2"/>
      <c r="ERO251" s="2"/>
      <c r="ERP251" s="2"/>
      <c r="ERQ251" s="2"/>
      <c r="ERR251" s="2"/>
      <c r="ERS251" s="2"/>
      <c r="ERT251" s="2"/>
      <c r="ERU251" s="2"/>
      <c r="ERV251" s="2"/>
      <c r="ERW251" s="2"/>
      <c r="ERX251" s="2"/>
      <c r="ERY251" s="2"/>
      <c r="ERZ251" s="2"/>
      <c r="ESA251" s="2"/>
      <c r="ESB251" s="2"/>
      <c r="ESC251" s="2"/>
      <c r="ESD251" s="2"/>
      <c r="ESE251" s="2"/>
      <c r="ESF251" s="2"/>
      <c r="ESG251" s="2"/>
      <c r="ESH251" s="2"/>
      <c r="ESI251" s="2"/>
      <c r="ESJ251" s="2"/>
      <c r="ESK251" s="2"/>
      <c r="ESL251" s="2"/>
      <c r="ESM251" s="2"/>
      <c r="ESN251" s="2"/>
      <c r="ESO251" s="2"/>
      <c r="ESP251" s="2"/>
      <c r="ESQ251" s="2"/>
      <c r="ESR251" s="2"/>
      <c r="ESS251" s="2"/>
      <c r="EST251" s="2"/>
      <c r="ESU251" s="2"/>
      <c r="ESV251" s="2"/>
      <c r="ESW251" s="2"/>
      <c r="ESX251" s="2"/>
      <c r="ESY251" s="2"/>
      <c r="ESZ251" s="2"/>
      <c r="ETA251" s="2"/>
      <c r="ETB251" s="2"/>
      <c r="ETC251" s="2"/>
      <c r="ETD251" s="2"/>
      <c r="ETE251" s="2"/>
      <c r="ETF251" s="2"/>
      <c r="ETG251" s="2"/>
      <c r="ETH251" s="2"/>
      <c r="ETI251" s="2"/>
      <c r="ETJ251" s="2"/>
      <c r="ETK251" s="2"/>
      <c r="ETL251" s="2"/>
      <c r="ETM251" s="2"/>
      <c r="ETN251" s="2"/>
      <c r="ETO251" s="2"/>
      <c r="ETP251" s="2"/>
      <c r="ETQ251" s="2"/>
      <c r="ETR251" s="2"/>
      <c r="ETS251" s="2"/>
      <c r="ETT251" s="2"/>
      <c r="ETU251" s="2"/>
      <c r="ETV251" s="2"/>
      <c r="ETW251" s="2"/>
      <c r="ETX251" s="2"/>
      <c r="ETY251" s="2"/>
      <c r="ETZ251" s="2"/>
      <c r="EUA251" s="2"/>
      <c r="EUB251" s="2"/>
      <c r="EUC251" s="2"/>
      <c r="EUD251" s="2"/>
      <c r="EUE251" s="2"/>
      <c r="EUF251" s="2"/>
      <c r="EUG251" s="2"/>
      <c r="EUH251" s="2"/>
      <c r="EUI251" s="2"/>
      <c r="EUJ251" s="2"/>
      <c r="EUK251" s="2"/>
      <c r="EUL251" s="2"/>
      <c r="EUM251" s="2"/>
      <c r="EUN251" s="2"/>
      <c r="EUO251" s="2"/>
      <c r="EUP251" s="2"/>
      <c r="EUQ251" s="2"/>
      <c r="EUR251" s="2"/>
      <c r="EUS251" s="2"/>
      <c r="EUT251" s="2"/>
      <c r="EUU251" s="2"/>
      <c r="EUV251" s="2"/>
      <c r="EUW251" s="2"/>
      <c r="EUX251" s="2"/>
      <c r="EUY251" s="2"/>
      <c r="EUZ251" s="2"/>
      <c r="EVA251" s="2"/>
      <c r="EVB251" s="2"/>
      <c r="EVC251" s="2"/>
      <c r="EVD251" s="2"/>
      <c r="EVE251" s="2"/>
      <c r="EVF251" s="2"/>
      <c r="EVG251" s="2"/>
      <c r="EVH251" s="2"/>
      <c r="EVI251" s="2"/>
      <c r="EVJ251" s="2"/>
      <c r="EVK251" s="2"/>
      <c r="EVL251" s="2"/>
      <c r="EVM251" s="2"/>
      <c r="EVN251" s="2"/>
      <c r="EVO251" s="2"/>
      <c r="EVP251" s="2"/>
      <c r="EVQ251" s="2"/>
      <c r="EVR251" s="2"/>
      <c r="EVS251" s="2"/>
      <c r="EVT251" s="2"/>
      <c r="EVU251" s="2"/>
      <c r="EVV251" s="2"/>
      <c r="EVW251" s="2"/>
      <c r="EVX251" s="2"/>
      <c r="EVY251" s="2"/>
      <c r="EVZ251" s="2"/>
      <c r="EWA251" s="2"/>
      <c r="EWB251" s="2"/>
      <c r="EWC251" s="2"/>
      <c r="EWD251" s="2"/>
      <c r="EWE251" s="2"/>
      <c r="EWF251" s="2"/>
      <c r="EWG251" s="2"/>
      <c r="EWH251" s="2"/>
      <c r="EWI251" s="2"/>
      <c r="EWJ251" s="2"/>
      <c r="EWK251" s="2"/>
      <c r="EWL251" s="2"/>
      <c r="EWM251" s="2"/>
      <c r="EWN251" s="2"/>
      <c r="EWO251" s="2"/>
      <c r="EWP251" s="2"/>
      <c r="EWQ251" s="2"/>
      <c r="EWR251" s="2"/>
      <c r="EWS251" s="2"/>
      <c r="EWT251" s="2"/>
      <c r="EWU251" s="2"/>
      <c r="EWV251" s="2"/>
      <c r="EWW251" s="2"/>
      <c r="EWX251" s="2"/>
      <c r="EWY251" s="2"/>
      <c r="EWZ251" s="2"/>
      <c r="EXA251" s="2"/>
      <c r="EXB251" s="2"/>
      <c r="EXC251" s="2"/>
      <c r="EXD251" s="2"/>
      <c r="EXE251" s="2"/>
      <c r="EXF251" s="2"/>
      <c r="EXG251" s="2"/>
      <c r="EXH251" s="2"/>
      <c r="EXI251" s="2"/>
      <c r="EXJ251" s="2"/>
      <c r="EXK251" s="2"/>
      <c r="EXL251" s="2"/>
      <c r="EXM251" s="2"/>
      <c r="EXN251" s="2"/>
      <c r="EXO251" s="2"/>
      <c r="EXP251" s="2"/>
      <c r="EXQ251" s="2"/>
      <c r="EXR251" s="2"/>
      <c r="EXS251" s="2"/>
      <c r="EXT251" s="2"/>
      <c r="EXU251" s="2"/>
      <c r="EXV251" s="2"/>
      <c r="EXW251" s="2"/>
      <c r="EXX251" s="2"/>
      <c r="EXY251" s="2"/>
      <c r="EXZ251" s="2"/>
      <c r="EYA251" s="2"/>
      <c r="EYB251" s="2"/>
      <c r="EYC251" s="2"/>
      <c r="EYD251" s="2"/>
      <c r="EYE251" s="2"/>
      <c r="EYF251" s="2"/>
      <c r="EYG251" s="2"/>
      <c r="EYH251" s="2"/>
      <c r="EYI251" s="2"/>
      <c r="EYJ251" s="2"/>
      <c r="EYK251" s="2"/>
      <c r="EYL251" s="2"/>
      <c r="EYM251" s="2"/>
      <c r="EYN251" s="2"/>
      <c r="EYO251" s="2"/>
      <c r="EYP251" s="2"/>
      <c r="EYQ251" s="2"/>
      <c r="EYR251" s="2"/>
      <c r="EYS251" s="2"/>
      <c r="EYT251" s="2"/>
      <c r="EYU251" s="2"/>
      <c r="EYV251" s="2"/>
      <c r="EYW251" s="2"/>
      <c r="EYX251" s="2"/>
      <c r="EYY251" s="2"/>
      <c r="EYZ251" s="2"/>
      <c r="EZA251" s="2"/>
      <c r="EZB251" s="2"/>
      <c r="EZC251" s="2"/>
      <c r="EZD251" s="2"/>
      <c r="EZE251" s="2"/>
      <c r="EZF251" s="2"/>
      <c r="EZG251" s="2"/>
      <c r="EZH251" s="2"/>
      <c r="EZI251" s="2"/>
      <c r="EZJ251" s="2"/>
      <c r="EZK251" s="2"/>
      <c r="EZL251" s="2"/>
      <c r="EZM251" s="2"/>
      <c r="EZN251" s="2"/>
      <c r="EZO251" s="2"/>
      <c r="EZP251" s="2"/>
      <c r="EZQ251" s="2"/>
      <c r="EZR251" s="2"/>
      <c r="EZS251" s="2"/>
      <c r="EZT251" s="2"/>
      <c r="EZU251" s="2"/>
      <c r="EZV251" s="2"/>
      <c r="EZW251" s="2"/>
      <c r="EZX251" s="2"/>
      <c r="EZY251" s="2"/>
      <c r="EZZ251" s="2"/>
      <c r="FAA251" s="2"/>
      <c r="FAB251" s="2"/>
      <c r="FAC251" s="2"/>
      <c r="FAD251" s="2"/>
      <c r="FAE251" s="2"/>
      <c r="FAF251" s="2"/>
      <c r="FAG251" s="2"/>
      <c r="FAH251" s="2"/>
      <c r="FAI251" s="2"/>
      <c r="FAJ251" s="2"/>
      <c r="FAK251" s="2"/>
      <c r="FAL251" s="2"/>
      <c r="FAM251" s="2"/>
      <c r="FAN251" s="2"/>
      <c r="FAO251" s="2"/>
      <c r="FAP251" s="2"/>
      <c r="FAQ251" s="2"/>
      <c r="FAR251" s="2"/>
      <c r="FAS251" s="2"/>
      <c r="FAT251" s="2"/>
      <c r="FAU251" s="2"/>
      <c r="FAV251" s="2"/>
      <c r="FAW251" s="2"/>
      <c r="FAX251" s="2"/>
      <c r="FAY251" s="2"/>
      <c r="FAZ251" s="2"/>
      <c r="FBA251" s="2"/>
      <c r="FBB251" s="2"/>
      <c r="FBC251" s="2"/>
      <c r="FBD251" s="2"/>
      <c r="FBE251" s="2"/>
      <c r="FBF251" s="2"/>
      <c r="FBG251" s="2"/>
      <c r="FBH251" s="2"/>
      <c r="FBI251" s="2"/>
      <c r="FBJ251" s="2"/>
      <c r="FBK251" s="2"/>
      <c r="FBL251" s="2"/>
      <c r="FBM251" s="2"/>
      <c r="FBN251" s="2"/>
      <c r="FBO251" s="2"/>
      <c r="FBP251" s="2"/>
      <c r="FBQ251" s="2"/>
      <c r="FBR251" s="2"/>
      <c r="FBS251" s="2"/>
      <c r="FBT251" s="2"/>
      <c r="FBU251" s="2"/>
      <c r="FBV251" s="2"/>
      <c r="FBW251" s="2"/>
      <c r="FBX251" s="2"/>
      <c r="FBY251" s="2"/>
      <c r="FBZ251" s="2"/>
      <c r="FCA251" s="2"/>
      <c r="FCB251" s="2"/>
      <c r="FCC251" s="2"/>
      <c r="FCD251" s="2"/>
      <c r="FCE251" s="2"/>
      <c r="FCF251" s="2"/>
      <c r="FCG251" s="2"/>
      <c r="FCH251" s="2"/>
      <c r="FCI251" s="2"/>
      <c r="FCJ251" s="2"/>
      <c r="FCK251" s="2"/>
      <c r="FCL251" s="2"/>
      <c r="FCM251" s="2"/>
      <c r="FCN251" s="2"/>
      <c r="FCO251" s="2"/>
      <c r="FCP251" s="2"/>
      <c r="FCQ251" s="2"/>
      <c r="FCR251" s="2"/>
      <c r="FCS251" s="2"/>
      <c r="FCT251" s="2"/>
      <c r="FCU251" s="2"/>
      <c r="FCV251" s="2"/>
      <c r="FCW251" s="2"/>
      <c r="FCX251" s="2"/>
      <c r="FCY251" s="2"/>
      <c r="FCZ251" s="2"/>
      <c r="FDA251" s="2"/>
      <c r="FDB251" s="2"/>
      <c r="FDC251" s="2"/>
      <c r="FDD251" s="2"/>
      <c r="FDE251" s="2"/>
      <c r="FDF251" s="2"/>
      <c r="FDG251" s="2"/>
      <c r="FDH251" s="2"/>
      <c r="FDI251" s="2"/>
      <c r="FDJ251" s="2"/>
      <c r="FDK251" s="2"/>
      <c r="FDL251" s="2"/>
      <c r="FDM251" s="2"/>
      <c r="FDN251" s="2"/>
      <c r="FDO251" s="2"/>
      <c r="FDP251" s="2"/>
      <c r="FDQ251" s="2"/>
      <c r="FDR251" s="2"/>
      <c r="FDS251" s="2"/>
      <c r="FDT251" s="2"/>
      <c r="FDU251" s="2"/>
      <c r="FDV251" s="2"/>
      <c r="FDW251" s="2"/>
      <c r="FDX251" s="2"/>
      <c r="FDY251" s="2"/>
      <c r="FDZ251" s="2"/>
      <c r="FEA251" s="2"/>
      <c r="FEB251" s="2"/>
      <c r="FEC251" s="2"/>
      <c r="FED251" s="2"/>
      <c r="FEE251" s="2"/>
      <c r="FEF251" s="2"/>
      <c r="FEG251" s="2"/>
      <c r="FEH251" s="2"/>
      <c r="FEI251" s="2"/>
      <c r="FEJ251" s="2"/>
      <c r="FEK251" s="2"/>
      <c r="FEL251" s="2"/>
      <c r="FEM251" s="2"/>
      <c r="FEN251" s="2"/>
      <c r="FEO251" s="2"/>
      <c r="FEP251" s="2"/>
      <c r="FEQ251" s="2"/>
      <c r="FER251" s="2"/>
      <c r="FES251" s="2"/>
      <c r="FET251" s="2"/>
      <c r="FEU251" s="2"/>
      <c r="FEV251" s="2"/>
      <c r="FEW251" s="2"/>
      <c r="FEX251" s="2"/>
      <c r="FEY251" s="2"/>
      <c r="FEZ251" s="2"/>
      <c r="FFA251" s="2"/>
      <c r="FFB251" s="2"/>
      <c r="FFC251" s="2"/>
      <c r="FFD251" s="2"/>
      <c r="FFE251" s="2"/>
      <c r="FFF251" s="2"/>
      <c r="FFG251" s="2"/>
      <c r="FFH251" s="2"/>
      <c r="FFI251" s="2"/>
      <c r="FFJ251" s="2"/>
      <c r="FFK251" s="2"/>
      <c r="FFL251" s="2"/>
      <c r="FFM251" s="2"/>
      <c r="FFN251" s="2"/>
      <c r="FFO251" s="2"/>
      <c r="FFP251" s="2"/>
      <c r="FFQ251" s="2"/>
      <c r="FFR251" s="2"/>
      <c r="FFS251" s="2"/>
      <c r="FFT251" s="2"/>
      <c r="FFU251" s="2"/>
      <c r="FFV251" s="2"/>
      <c r="FFW251" s="2"/>
      <c r="FFX251" s="2"/>
      <c r="FFY251" s="2"/>
      <c r="FFZ251" s="2"/>
      <c r="FGA251" s="2"/>
      <c r="FGB251" s="2"/>
      <c r="FGC251" s="2"/>
      <c r="FGD251" s="2"/>
      <c r="FGE251" s="2"/>
      <c r="FGF251" s="2"/>
      <c r="FGG251" s="2"/>
      <c r="FGH251" s="2"/>
      <c r="FGI251" s="2"/>
      <c r="FGJ251" s="2"/>
      <c r="FGK251" s="2"/>
      <c r="FGL251" s="2"/>
      <c r="FGM251" s="2"/>
      <c r="FGN251" s="2"/>
      <c r="FGO251" s="2"/>
      <c r="FGP251" s="2"/>
      <c r="FGQ251" s="2"/>
      <c r="FGR251" s="2"/>
      <c r="FGS251" s="2"/>
      <c r="FGT251" s="2"/>
      <c r="FGU251" s="2"/>
      <c r="FGV251" s="2"/>
      <c r="FGW251" s="2"/>
      <c r="FGX251" s="2"/>
      <c r="FGY251" s="2"/>
      <c r="FGZ251" s="2"/>
      <c r="FHA251" s="2"/>
      <c r="FHB251" s="2"/>
      <c r="FHC251" s="2"/>
      <c r="FHD251" s="2"/>
      <c r="FHE251" s="2"/>
      <c r="FHF251" s="2"/>
      <c r="FHG251" s="2"/>
      <c r="FHH251" s="2"/>
      <c r="FHI251" s="2"/>
      <c r="FHJ251" s="2"/>
      <c r="FHK251" s="2"/>
      <c r="FHL251" s="2"/>
      <c r="FHM251" s="2"/>
      <c r="FHN251" s="2"/>
      <c r="FHO251" s="2"/>
      <c r="FHP251" s="2"/>
      <c r="FHQ251" s="2"/>
      <c r="FHR251" s="2"/>
      <c r="FHS251" s="2"/>
      <c r="FHT251" s="2"/>
      <c r="FHU251" s="2"/>
      <c r="FHV251" s="2"/>
      <c r="FHW251" s="2"/>
      <c r="FHX251" s="2"/>
      <c r="FHY251" s="2"/>
      <c r="FHZ251" s="2"/>
      <c r="FIA251" s="2"/>
      <c r="FIB251" s="2"/>
      <c r="FIC251" s="2"/>
      <c r="FID251" s="2"/>
      <c r="FIE251" s="2"/>
      <c r="FIF251" s="2"/>
      <c r="FIG251" s="2"/>
      <c r="FIH251" s="2"/>
      <c r="FII251" s="2"/>
      <c r="FIJ251" s="2"/>
      <c r="FIK251" s="2"/>
      <c r="FIL251" s="2"/>
      <c r="FIM251" s="2"/>
      <c r="FIN251" s="2"/>
      <c r="FIO251" s="2"/>
      <c r="FIP251" s="2"/>
      <c r="FIQ251" s="2"/>
      <c r="FIR251" s="2"/>
      <c r="FIS251" s="2"/>
      <c r="FIT251" s="2"/>
      <c r="FIU251" s="2"/>
      <c r="FIV251" s="2"/>
      <c r="FIW251" s="2"/>
      <c r="FIX251" s="2"/>
      <c r="FIY251" s="2"/>
      <c r="FIZ251" s="2"/>
      <c r="FJA251" s="2"/>
      <c r="FJB251" s="2"/>
      <c r="FJC251" s="2"/>
      <c r="FJD251" s="2"/>
      <c r="FJE251" s="2"/>
      <c r="FJF251" s="2"/>
      <c r="FJG251" s="2"/>
      <c r="FJH251" s="2"/>
      <c r="FJI251" s="2"/>
      <c r="FJJ251" s="2"/>
      <c r="FJK251" s="2"/>
      <c r="FJL251" s="2"/>
      <c r="FJM251" s="2"/>
      <c r="FJN251" s="2"/>
      <c r="FJO251" s="2"/>
      <c r="FJP251" s="2"/>
      <c r="FJQ251" s="2"/>
      <c r="FJR251" s="2"/>
      <c r="FJS251" s="2"/>
      <c r="FJT251" s="2"/>
      <c r="FJU251" s="2"/>
      <c r="FJV251" s="2"/>
      <c r="FJW251" s="2"/>
      <c r="FJX251" s="2"/>
      <c r="FJY251" s="2"/>
      <c r="FJZ251" s="2"/>
      <c r="FKA251" s="2"/>
      <c r="FKB251" s="2"/>
      <c r="FKC251" s="2"/>
      <c r="FKD251" s="2"/>
      <c r="FKE251" s="2"/>
      <c r="FKF251" s="2"/>
      <c r="FKG251" s="2"/>
      <c r="FKH251" s="2"/>
      <c r="FKI251" s="2"/>
      <c r="FKJ251" s="2"/>
      <c r="FKK251" s="2"/>
      <c r="FKL251" s="2"/>
      <c r="FKM251" s="2"/>
      <c r="FKN251" s="2"/>
      <c r="FKO251" s="2"/>
      <c r="FKP251" s="2"/>
      <c r="FKQ251" s="2"/>
      <c r="FKR251" s="2"/>
      <c r="FKS251" s="2"/>
      <c r="FKT251" s="2"/>
      <c r="FKU251" s="2"/>
      <c r="FKV251" s="2"/>
      <c r="FKW251" s="2"/>
      <c r="FKX251" s="2"/>
      <c r="FKY251" s="2"/>
      <c r="FKZ251" s="2"/>
      <c r="FLA251" s="2"/>
      <c r="FLB251" s="2"/>
      <c r="FLC251" s="2"/>
      <c r="FLD251" s="2"/>
      <c r="FLE251" s="2"/>
      <c r="FLF251" s="2"/>
      <c r="FLG251" s="2"/>
      <c r="FLH251" s="2"/>
      <c r="FLI251" s="2"/>
      <c r="FLJ251" s="2"/>
      <c r="FLK251" s="2"/>
      <c r="FLL251" s="2"/>
      <c r="FLM251" s="2"/>
      <c r="FLN251" s="2"/>
      <c r="FLO251" s="2"/>
      <c r="FLP251" s="2"/>
      <c r="FLQ251" s="2"/>
      <c r="FLR251" s="2"/>
      <c r="FLS251" s="2"/>
      <c r="FLT251" s="2"/>
      <c r="FLU251" s="2"/>
      <c r="FLV251" s="2"/>
      <c r="FLW251" s="2"/>
      <c r="FLX251" s="2"/>
      <c r="FLY251" s="2"/>
      <c r="FLZ251" s="2"/>
      <c r="FMA251" s="2"/>
      <c r="FMB251" s="2"/>
      <c r="FMC251" s="2"/>
      <c r="FMD251" s="2"/>
      <c r="FME251" s="2"/>
      <c r="FMF251" s="2"/>
      <c r="FMG251" s="2"/>
      <c r="FMH251" s="2"/>
      <c r="FMI251" s="2"/>
      <c r="FMJ251" s="2"/>
      <c r="FMK251" s="2"/>
      <c r="FML251" s="2"/>
      <c r="FMM251" s="2"/>
      <c r="FMN251" s="2"/>
      <c r="FMO251" s="2"/>
      <c r="FMP251" s="2"/>
      <c r="FMQ251" s="2"/>
      <c r="FMR251" s="2"/>
      <c r="FMS251" s="2"/>
      <c r="FMT251" s="2"/>
      <c r="FMU251" s="2"/>
      <c r="FMV251" s="2"/>
      <c r="FMW251" s="2"/>
      <c r="FMX251" s="2"/>
      <c r="FMY251" s="2"/>
      <c r="FMZ251" s="2"/>
      <c r="FNA251" s="2"/>
      <c r="FNB251" s="2"/>
      <c r="FNC251" s="2"/>
      <c r="FND251" s="2"/>
      <c r="FNE251" s="2"/>
      <c r="FNF251" s="2"/>
      <c r="FNG251" s="2"/>
      <c r="FNH251" s="2"/>
      <c r="FNI251" s="2"/>
      <c r="FNJ251" s="2"/>
      <c r="FNK251" s="2"/>
      <c r="FNL251" s="2"/>
      <c r="FNM251" s="2"/>
      <c r="FNN251" s="2"/>
      <c r="FNO251" s="2"/>
      <c r="FNP251" s="2"/>
      <c r="FNQ251" s="2"/>
      <c r="FNR251" s="2"/>
      <c r="FNS251" s="2"/>
      <c r="FNT251" s="2"/>
      <c r="FNU251" s="2"/>
      <c r="FNV251" s="2"/>
      <c r="FNW251" s="2"/>
      <c r="FNX251" s="2"/>
      <c r="FNY251" s="2"/>
      <c r="FNZ251" s="2"/>
      <c r="FOA251" s="2"/>
      <c r="FOB251" s="2"/>
      <c r="FOC251" s="2"/>
      <c r="FOD251" s="2"/>
      <c r="FOE251" s="2"/>
      <c r="FOF251" s="2"/>
      <c r="FOG251" s="2"/>
      <c r="FOH251" s="2"/>
      <c r="FOI251" s="2"/>
      <c r="FOJ251" s="2"/>
      <c r="FOK251" s="2"/>
      <c r="FOL251" s="2"/>
      <c r="FOM251" s="2"/>
      <c r="FON251" s="2"/>
      <c r="FOO251" s="2"/>
      <c r="FOP251" s="2"/>
      <c r="FOQ251" s="2"/>
      <c r="FOR251" s="2"/>
      <c r="FOS251" s="2"/>
      <c r="FOT251" s="2"/>
      <c r="FOU251" s="2"/>
      <c r="FOV251" s="2"/>
      <c r="FOW251" s="2"/>
      <c r="FOX251" s="2"/>
      <c r="FOY251" s="2"/>
      <c r="FOZ251" s="2"/>
      <c r="FPA251" s="2"/>
      <c r="FPB251" s="2"/>
      <c r="FPC251" s="2"/>
      <c r="FPD251" s="2"/>
      <c r="FPE251" s="2"/>
      <c r="FPF251" s="2"/>
      <c r="FPG251" s="2"/>
      <c r="FPH251" s="2"/>
      <c r="FPI251" s="2"/>
      <c r="FPJ251" s="2"/>
      <c r="FPK251" s="2"/>
      <c r="FPL251" s="2"/>
      <c r="FPM251" s="2"/>
      <c r="FPN251" s="2"/>
      <c r="FPO251" s="2"/>
      <c r="FPP251" s="2"/>
      <c r="FPQ251" s="2"/>
      <c r="FPR251" s="2"/>
      <c r="FPS251" s="2"/>
      <c r="FPT251" s="2"/>
      <c r="FPU251" s="2"/>
      <c r="FPV251" s="2"/>
      <c r="FPW251" s="2"/>
      <c r="FPX251" s="2"/>
      <c r="FPY251" s="2"/>
      <c r="FPZ251" s="2"/>
      <c r="FQA251" s="2"/>
      <c r="FQB251" s="2"/>
      <c r="FQC251" s="2"/>
      <c r="FQD251" s="2"/>
      <c r="FQE251" s="2"/>
      <c r="FQF251" s="2"/>
      <c r="FQG251" s="2"/>
      <c r="FQH251" s="2"/>
      <c r="FQI251" s="2"/>
      <c r="FQJ251" s="2"/>
      <c r="FQK251" s="2"/>
      <c r="FQL251" s="2"/>
      <c r="FQM251" s="2"/>
      <c r="FQN251" s="2"/>
      <c r="FQO251" s="2"/>
      <c r="FQP251" s="2"/>
      <c r="FQQ251" s="2"/>
      <c r="FQR251" s="2"/>
      <c r="FQS251" s="2"/>
      <c r="FQT251" s="2"/>
      <c r="FQU251" s="2"/>
      <c r="FQV251" s="2"/>
      <c r="FQW251" s="2"/>
      <c r="FQX251" s="2"/>
      <c r="FQY251" s="2"/>
      <c r="FQZ251" s="2"/>
      <c r="FRA251" s="2"/>
      <c r="FRB251" s="2"/>
      <c r="FRC251" s="2"/>
      <c r="FRD251" s="2"/>
      <c r="FRE251" s="2"/>
      <c r="FRF251" s="2"/>
      <c r="FRG251" s="2"/>
      <c r="FRH251" s="2"/>
      <c r="FRI251" s="2"/>
      <c r="FRJ251" s="2"/>
      <c r="FRK251" s="2"/>
      <c r="FRL251" s="2"/>
      <c r="FRM251" s="2"/>
      <c r="FRN251" s="2"/>
      <c r="FRO251" s="2"/>
      <c r="FRP251" s="2"/>
      <c r="FRQ251" s="2"/>
      <c r="FRR251" s="2"/>
      <c r="FRS251" s="2"/>
      <c r="FRT251" s="2"/>
      <c r="FRU251" s="2"/>
      <c r="FRV251" s="2"/>
      <c r="FRW251" s="2"/>
      <c r="FRX251" s="2"/>
      <c r="FRY251" s="2"/>
      <c r="FRZ251" s="2"/>
      <c r="FSA251" s="2"/>
      <c r="FSB251" s="2"/>
      <c r="FSC251" s="2"/>
      <c r="FSD251" s="2"/>
      <c r="FSE251" s="2"/>
      <c r="FSF251" s="2"/>
      <c r="FSG251" s="2"/>
      <c r="FSH251" s="2"/>
      <c r="FSI251" s="2"/>
      <c r="FSJ251" s="2"/>
      <c r="FSK251" s="2"/>
      <c r="FSL251" s="2"/>
      <c r="FSM251" s="2"/>
      <c r="FSN251" s="2"/>
      <c r="FSO251" s="2"/>
      <c r="FSP251" s="2"/>
      <c r="FSQ251" s="2"/>
      <c r="FSR251" s="2"/>
      <c r="FSS251" s="2"/>
      <c r="FST251" s="2"/>
      <c r="FSU251" s="2"/>
      <c r="FSV251" s="2"/>
      <c r="FSW251" s="2"/>
      <c r="FSX251" s="2"/>
      <c r="FSY251" s="2"/>
      <c r="FSZ251" s="2"/>
      <c r="FTA251" s="2"/>
      <c r="FTB251" s="2"/>
      <c r="FTC251" s="2"/>
      <c r="FTD251" s="2"/>
      <c r="FTE251" s="2"/>
      <c r="FTF251" s="2"/>
      <c r="FTG251" s="2"/>
      <c r="FTH251" s="2"/>
      <c r="FTI251" s="2"/>
      <c r="FTJ251" s="2"/>
      <c r="FTK251" s="2"/>
      <c r="FTL251" s="2"/>
      <c r="FTM251" s="2"/>
      <c r="FTN251" s="2"/>
      <c r="FTO251" s="2"/>
      <c r="FTP251" s="2"/>
      <c r="FTQ251" s="2"/>
      <c r="FTR251" s="2"/>
      <c r="FTS251" s="2"/>
      <c r="FTT251" s="2"/>
      <c r="FTU251" s="2"/>
      <c r="FTV251" s="2"/>
      <c r="FTW251" s="2"/>
      <c r="FTX251" s="2"/>
      <c r="FTY251" s="2"/>
      <c r="FTZ251" s="2"/>
      <c r="FUA251" s="2"/>
      <c r="FUB251" s="2"/>
      <c r="FUC251" s="2"/>
      <c r="FUD251" s="2"/>
      <c r="FUE251" s="2"/>
      <c r="FUF251" s="2"/>
      <c r="FUG251" s="2"/>
      <c r="FUH251" s="2"/>
      <c r="FUI251" s="2"/>
      <c r="FUJ251" s="2"/>
      <c r="FUK251" s="2"/>
      <c r="FUL251" s="2"/>
      <c r="FUM251" s="2"/>
      <c r="FUN251" s="2"/>
      <c r="FUO251" s="2"/>
      <c r="FUP251" s="2"/>
      <c r="FUQ251" s="2"/>
      <c r="FUR251" s="2"/>
      <c r="FUS251" s="2"/>
      <c r="FUT251" s="2"/>
      <c r="FUU251" s="2"/>
      <c r="FUV251" s="2"/>
      <c r="FUW251" s="2"/>
      <c r="FUX251" s="2"/>
      <c r="FUY251" s="2"/>
      <c r="FUZ251" s="2"/>
      <c r="FVA251" s="2"/>
      <c r="FVB251" s="2"/>
      <c r="FVC251" s="2"/>
      <c r="FVD251" s="2"/>
      <c r="FVE251" s="2"/>
      <c r="FVF251" s="2"/>
      <c r="FVG251" s="2"/>
      <c r="FVH251" s="2"/>
      <c r="FVI251" s="2"/>
      <c r="FVJ251" s="2"/>
      <c r="FVK251" s="2"/>
      <c r="FVL251" s="2"/>
      <c r="FVM251" s="2"/>
      <c r="FVN251" s="2"/>
      <c r="FVO251" s="2"/>
      <c r="FVP251" s="2"/>
      <c r="FVQ251" s="2"/>
      <c r="FVR251" s="2"/>
      <c r="FVS251" s="2"/>
      <c r="FVT251" s="2"/>
      <c r="FVU251" s="2"/>
      <c r="FVV251" s="2"/>
      <c r="FVW251" s="2"/>
      <c r="FVX251" s="2"/>
      <c r="FVY251" s="2"/>
      <c r="FVZ251" s="2"/>
      <c r="FWA251" s="2"/>
      <c r="FWB251" s="2"/>
      <c r="FWC251" s="2"/>
      <c r="FWD251" s="2"/>
      <c r="FWE251" s="2"/>
      <c r="FWF251" s="2"/>
      <c r="FWG251" s="2"/>
      <c r="FWH251" s="2"/>
      <c r="FWI251" s="2"/>
      <c r="FWJ251" s="2"/>
      <c r="FWK251" s="2"/>
      <c r="FWL251" s="2"/>
      <c r="FWM251" s="2"/>
      <c r="FWN251" s="2"/>
      <c r="FWO251" s="2"/>
      <c r="FWP251" s="2"/>
      <c r="FWQ251" s="2"/>
      <c r="FWR251" s="2"/>
      <c r="FWS251" s="2"/>
      <c r="FWT251" s="2"/>
      <c r="FWU251" s="2"/>
      <c r="FWV251" s="2"/>
      <c r="FWW251" s="2"/>
      <c r="FWX251" s="2"/>
      <c r="FWY251" s="2"/>
      <c r="FWZ251" s="2"/>
      <c r="FXA251" s="2"/>
      <c r="FXB251" s="2"/>
      <c r="FXC251" s="2"/>
      <c r="FXD251" s="2"/>
      <c r="FXE251" s="2"/>
      <c r="FXF251" s="2"/>
      <c r="FXG251" s="2"/>
      <c r="FXH251" s="2"/>
      <c r="FXI251" s="2"/>
      <c r="FXJ251" s="2"/>
      <c r="FXK251" s="2"/>
      <c r="FXL251" s="2"/>
      <c r="FXM251" s="2"/>
      <c r="FXN251" s="2"/>
      <c r="FXO251" s="2"/>
      <c r="FXP251" s="2"/>
      <c r="FXQ251" s="2"/>
      <c r="FXR251" s="2"/>
      <c r="FXS251" s="2"/>
      <c r="FXT251" s="2"/>
      <c r="FXU251" s="2"/>
      <c r="FXV251" s="2"/>
      <c r="FXW251" s="2"/>
      <c r="FXX251" s="2"/>
      <c r="FXY251" s="2"/>
      <c r="FXZ251" s="2"/>
      <c r="FYA251" s="2"/>
      <c r="FYB251" s="2"/>
      <c r="FYC251" s="2"/>
      <c r="FYD251" s="2"/>
      <c r="FYE251" s="2"/>
      <c r="FYF251" s="2"/>
      <c r="FYG251" s="2"/>
      <c r="FYH251" s="2"/>
      <c r="FYI251" s="2"/>
      <c r="FYJ251" s="2"/>
      <c r="FYK251" s="2"/>
      <c r="FYL251" s="2"/>
      <c r="FYM251" s="2"/>
      <c r="FYN251" s="2"/>
      <c r="FYO251" s="2"/>
      <c r="FYP251" s="2"/>
      <c r="FYQ251" s="2"/>
      <c r="FYR251" s="2"/>
      <c r="FYS251" s="2"/>
      <c r="FYT251" s="2"/>
      <c r="FYU251" s="2"/>
      <c r="FYV251" s="2"/>
      <c r="FYW251" s="2"/>
      <c r="FYX251" s="2"/>
      <c r="FYY251" s="2"/>
      <c r="FYZ251" s="2"/>
      <c r="FZA251" s="2"/>
      <c r="FZB251" s="2"/>
      <c r="FZC251" s="2"/>
      <c r="FZD251" s="2"/>
      <c r="FZE251" s="2"/>
      <c r="FZF251" s="2"/>
      <c r="FZG251" s="2"/>
      <c r="FZH251" s="2"/>
      <c r="FZI251" s="2"/>
      <c r="FZJ251" s="2"/>
      <c r="FZK251" s="2"/>
      <c r="FZL251" s="2"/>
      <c r="FZM251" s="2"/>
      <c r="FZN251" s="2"/>
      <c r="FZO251" s="2"/>
      <c r="FZP251" s="2"/>
      <c r="FZQ251" s="2"/>
      <c r="FZR251" s="2"/>
      <c r="FZS251" s="2"/>
      <c r="FZT251" s="2"/>
      <c r="FZU251" s="2"/>
      <c r="FZV251" s="2"/>
      <c r="FZW251" s="2"/>
      <c r="FZX251" s="2"/>
      <c r="FZY251" s="2"/>
      <c r="FZZ251" s="2"/>
      <c r="GAA251" s="2"/>
      <c r="GAB251" s="2"/>
      <c r="GAC251" s="2"/>
      <c r="GAD251" s="2"/>
      <c r="GAE251" s="2"/>
      <c r="GAF251" s="2"/>
      <c r="GAG251" s="2"/>
      <c r="GAH251" s="2"/>
      <c r="GAI251" s="2"/>
      <c r="GAJ251" s="2"/>
      <c r="GAK251" s="2"/>
      <c r="GAL251" s="2"/>
      <c r="GAM251" s="2"/>
      <c r="GAN251" s="2"/>
      <c r="GAO251" s="2"/>
      <c r="GAP251" s="2"/>
      <c r="GAQ251" s="2"/>
      <c r="GAR251" s="2"/>
      <c r="GAS251" s="2"/>
      <c r="GAT251" s="2"/>
      <c r="GAU251" s="2"/>
      <c r="GAV251" s="2"/>
      <c r="GAW251" s="2"/>
      <c r="GAX251" s="2"/>
      <c r="GAY251" s="2"/>
      <c r="GAZ251" s="2"/>
      <c r="GBA251" s="2"/>
      <c r="GBB251" s="2"/>
      <c r="GBC251" s="2"/>
      <c r="GBD251" s="2"/>
      <c r="GBE251" s="2"/>
      <c r="GBF251" s="2"/>
      <c r="GBG251" s="2"/>
      <c r="GBH251" s="2"/>
      <c r="GBI251" s="2"/>
      <c r="GBJ251" s="2"/>
      <c r="GBK251" s="2"/>
      <c r="GBL251" s="2"/>
      <c r="GBM251" s="2"/>
      <c r="GBN251" s="2"/>
      <c r="GBO251" s="2"/>
      <c r="GBP251" s="2"/>
      <c r="GBQ251" s="2"/>
      <c r="GBR251" s="2"/>
      <c r="GBS251" s="2"/>
      <c r="GBT251" s="2"/>
      <c r="GBU251" s="2"/>
      <c r="GBV251" s="2"/>
      <c r="GBW251" s="2"/>
      <c r="GBX251" s="2"/>
      <c r="GBY251" s="2"/>
      <c r="GBZ251" s="2"/>
      <c r="GCA251" s="2"/>
      <c r="GCB251" s="2"/>
      <c r="GCC251" s="2"/>
      <c r="GCD251" s="2"/>
      <c r="GCE251" s="2"/>
      <c r="GCF251" s="2"/>
      <c r="GCG251" s="2"/>
      <c r="GCH251" s="2"/>
      <c r="GCI251" s="2"/>
      <c r="GCJ251" s="2"/>
      <c r="GCK251" s="2"/>
      <c r="GCL251" s="2"/>
      <c r="GCM251" s="2"/>
      <c r="GCN251" s="2"/>
      <c r="GCO251" s="2"/>
      <c r="GCP251" s="2"/>
      <c r="GCQ251" s="2"/>
      <c r="GCR251" s="2"/>
      <c r="GCS251" s="2"/>
      <c r="GCT251" s="2"/>
      <c r="GCU251" s="2"/>
      <c r="GCV251" s="2"/>
      <c r="GCW251" s="2"/>
      <c r="GCX251" s="2"/>
      <c r="GCY251" s="2"/>
      <c r="GCZ251" s="2"/>
      <c r="GDA251" s="2"/>
      <c r="GDB251" s="2"/>
      <c r="GDC251" s="2"/>
      <c r="GDD251" s="2"/>
      <c r="GDE251" s="2"/>
      <c r="GDF251" s="2"/>
      <c r="GDG251" s="2"/>
      <c r="GDH251" s="2"/>
      <c r="GDI251" s="2"/>
      <c r="GDJ251" s="2"/>
      <c r="GDK251" s="2"/>
      <c r="GDL251" s="2"/>
      <c r="GDM251" s="2"/>
      <c r="GDN251" s="2"/>
      <c r="GDO251" s="2"/>
      <c r="GDP251" s="2"/>
      <c r="GDQ251" s="2"/>
      <c r="GDR251" s="2"/>
      <c r="GDS251" s="2"/>
      <c r="GDT251" s="2"/>
      <c r="GDU251" s="2"/>
      <c r="GDV251" s="2"/>
      <c r="GDW251" s="2"/>
      <c r="GDX251" s="2"/>
      <c r="GDY251" s="2"/>
      <c r="GDZ251" s="2"/>
      <c r="GEA251" s="2"/>
      <c r="GEB251" s="2"/>
      <c r="GEC251" s="2"/>
      <c r="GED251" s="2"/>
      <c r="GEE251" s="2"/>
      <c r="GEF251" s="2"/>
      <c r="GEG251" s="2"/>
      <c r="GEH251" s="2"/>
      <c r="GEI251" s="2"/>
      <c r="GEJ251" s="2"/>
      <c r="GEK251" s="2"/>
      <c r="GEL251" s="2"/>
      <c r="GEM251" s="2"/>
      <c r="GEN251" s="2"/>
      <c r="GEO251" s="2"/>
      <c r="GEP251" s="2"/>
      <c r="GEQ251" s="2"/>
      <c r="GER251" s="2"/>
      <c r="GES251" s="2"/>
      <c r="GET251" s="2"/>
      <c r="GEU251" s="2"/>
      <c r="GEV251" s="2"/>
      <c r="GEW251" s="2"/>
      <c r="GEX251" s="2"/>
      <c r="GEY251" s="2"/>
      <c r="GEZ251" s="2"/>
      <c r="GFA251" s="2"/>
      <c r="GFB251" s="2"/>
      <c r="GFC251" s="2"/>
      <c r="GFD251" s="2"/>
      <c r="GFE251" s="2"/>
      <c r="GFF251" s="2"/>
      <c r="GFG251" s="2"/>
      <c r="GFH251" s="2"/>
      <c r="GFI251" s="2"/>
      <c r="GFJ251" s="2"/>
      <c r="GFK251" s="2"/>
      <c r="GFL251" s="2"/>
      <c r="GFM251" s="2"/>
      <c r="GFN251" s="2"/>
      <c r="GFO251" s="2"/>
      <c r="GFP251" s="2"/>
      <c r="GFQ251" s="2"/>
      <c r="GFR251" s="2"/>
      <c r="GFS251" s="2"/>
      <c r="GFT251" s="2"/>
      <c r="GFU251" s="2"/>
      <c r="GFV251" s="2"/>
      <c r="GFW251" s="2"/>
      <c r="GFX251" s="2"/>
      <c r="GFY251" s="2"/>
      <c r="GFZ251" s="2"/>
      <c r="GGA251" s="2"/>
      <c r="GGB251" s="2"/>
      <c r="GGC251" s="2"/>
      <c r="GGD251" s="2"/>
      <c r="GGE251" s="2"/>
      <c r="GGF251" s="2"/>
      <c r="GGG251" s="2"/>
      <c r="GGH251" s="2"/>
      <c r="GGI251" s="2"/>
      <c r="GGJ251" s="2"/>
      <c r="GGK251" s="2"/>
      <c r="GGL251" s="2"/>
      <c r="GGM251" s="2"/>
      <c r="GGN251" s="2"/>
      <c r="GGO251" s="2"/>
      <c r="GGP251" s="2"/>
      <c r="GGQ251" s="2"/>
      <c r="GGR251" s="2"/>
      <c r="GGS251" s="2"/>
      <c r="GGT251" s="2"/>
      <c r="GGU251" s="2"/>
      <c r="GGV251" s="2"/>
      <c r="GGW251" s="2"/>
      <c r="GGX251" s="2"/>
      <c r="GGY251" s="2"/>
      <c r="GGZ251" s="2"/>
      <c r="GHA251" s="2"/>
      <c r="GHB251" s="2"/>
      <c r="GHC251" s="2"/>
      <c r="GHD251" s="2"/>
      <c r="GHE251" s="2"/>
      <c r="GHF251" s="2"/>
      <c r="GHG251" s="2"/>
      <c r="GHH251" s="2"/>
      <c r="GHI251" s="2"/>
      <c r="GHJ251" s="2"/>
      <c r="GHK251" s="2"/>
      <c r="GHL251" s="2"/>
      <c r="GHM251" s="2"/>
      <c r="GHN251" s="2"/>
      <c r="GHO251" s="2"/>
      <c r="GHP251" s="2"/>
      <c r="GHQ251" s="2"/>
      <c r="GHR251" s="2"/>
      <c r="GHS251" s="2"/>
      <c r="GHT251" s="2"/>
      <c r="GHU251" s="2"/>
      <c r="GHV251" s="2"/>
      <c r="GHW251" s="2"/>
      <c r="GHX251" s="2"/>
      <c r="GHY251" s="2"/>
      <c r="GHZ251" s="2"/>
      <c r="GIA251" s="2"/>
      <c r="GIB251" s="2"/>
      <c r="GIC251" s="2"/>
      <c r="GID251" s="2"/>
      <c r="GIE251" s="2"/>
      <c r="GIF251" s="2"/>
      <c r="GIG251" s="2"/>
      <c r="GIH251" s="2"/>
      <c r="GII251" s="2"/>
      <c r="GIJ251" s="2"/>
      <c r="GIK251" s="2"/>
      <c r="GIL251" s="2"/>
      <c r="GIM251" s="2"/>
      <c r="GIN251" s="2"/>
      <c r="GIO251" s="2"/>
      <c r="GIP251" s="2"/>
      <c r="GIQ251" s="2"/>
      <c r="GIR251" s="2"/>
      <c r="GIS251" s="2"/>
      <c r="GIT251" s="2"/>
      <c r="GIU251" s="2"/>
      <c r="GIV251" s="2"/>
      <c r="GIW251" s="2"/>
      <c r="GIX251" s="2"/>
      <c r="GIY251" s="2"/>
      <c r="GIZ251" s="2"/>
      <c r="GJA251" s="2"/>
      <c r="GJB251" s="2"/>
      <c r="GJC251" s="2"/>
      <c r="GJD251" s="2"/>
      <c r="GJE251" s="2"/>
      <c r="GJF251" s="2"/>
      <c r="GJG251" s="2"/>
      <c r="GJH251" s="2"/>
      <c r="GJI251" s="2"/>
      <c r="GJJ251" s="2"/>
      <c r="GJK251" s="2"/>
      <c r="GJL251" s="2"/>
      <c r="GJM251" s="2"/>
      <c r="GJN251" s="2"/>
      <c r="GJO251" s="2"/>
      <c r="GJP251" s="2"/>
      <c r="GJQ251" s="2"/>
      <c r="GJR251" s="2"/>
      <c r="GJS251" s="2"/>
      <c r="GJT251" s="2"/>
      <c r="GJU251" s="2"/>
      <c r="GJV251" s="2"/>
      <c r="GJW251" s="2"/>
      <c r="GJX251" s="2"/>
      <c r="GJY251" s="2"/>
      <c r="GJZ251" s="2"/>
      <c r="GKA251" s="2"/>
      <c r="GKB251" s="2"/>
      <c r="GKC251" s="2"/>
      <c r="GKD251" s="2"/>
      <c r="GKE251" s="2"/>
      <c r="GKF251" s="2"/>
      <c r="GKG251" s="2"/>
      <c r="GKH251" s="2"/>
      <c r="GKI251" s="2"/>
      <c r="GKJ251" s="2"/>
      <c r="GKK251" s="2"/>
      <c r="GKL251" s="2"/>
      <c r="GKM251" s="2"/>
      <c r="GKN251" s="2"/>
      <c r="GKO251" s="2"/>
      <c r="GKP251" s="2"/>
      <c r="GKQ251" s="2"/>
      <c r="GKR251" s="2"/>
      <c r="GKS251" s="2"/>
      <c r="GKT251" s="2"/>
      <c r="GKU251" s="2"/>
      <c r="GKV251" s="2"/>
      <c r="GKW251" s="2"/>
      <c r="GKX251" s="2"/>
      <c r="GKY251" s="2"/>
      <c r="GKZ251" s="2"/>
      <c r="GLA251" s="2"/>
      <c r="GLB251" s="2"/>
      <c r="GLC251" s="2"/>
      <c r="GLD251" s="2"/>
      <c r="GLE251" s="2"/>
      <c r="GLF251" s="2"/>
      <c r="GLG251" s="2"/>
      <c r="GLH251" s="2"/>
      <c r="GLI251" s="2"/>
      <c r="GLJ251" s="2"/>
      <c r="GLK251" s="2"/>
      <c r="GLL251" s="2"/>
      <c r="GLM251" s="2"/>
      <c r="GLN251" s="2"/>
      <c r="GLO251" s="2"/>
      <c r="GLP251" s="2"/>
      <c r="GLQ251" s="2"/>
      <c r="GLR251" s="2"/>
      <c r="GLS251" s="2"/>
      <c r="GLT251" s="2"/>
      <c r="GLU251" s="2"/>
      <c r="GLV251" s="2"/>
      <c r="GLW251" s="2"/>
      <c r="GLX251" s="2"/>
      <c r="GLY251" s="2"/>
      <c r="GLZ251" s="2"/>
      <c r="GMA251" s="2"/>
      <c r="GMB251" s="2"/>
      <c r="GMC251" s="2"/>
      <c r="GMD251" s="2"/>
      <c r="GME251" s="2"/>
      <c r="GMF251" s="2"/>
      <c r="GMG251" s="2"/>
      <c r="GMH251" s="2"/>
      <c r="GMI251" s="2"/>
      <c r="GMJ251" s="2"/>
      <c r="GMK251" s="2"/>
      <c r="GML251" s="2"/>
      <c r="GMM251" s="2"/>
      <c r="GMN251" s="2"/>
      <c r="GMO251" s="2"/>
      <c r="GMP251" s="2"/>
      <c r="GMQ251" s="2"/>
      <c r="GMR251" s="2"/>
      <c r="GMS251" s="2"/>
      <c r="GMT251" s="2"/>
      <c r="GMU251" s="2"/>
      <c r="GMV251" s="2"/>
      <c r="GMW251" s="2"/>
      <c r="GMX251" s="2"/>
      <c r="GMY251" s="2"/>
      <c r="GMZ251" s="2"/>
      <c r="GNA251" s="2"/>
      <c r="GNB251" s="2"/>
      <c r="GNC251" s="2"/>
      <c r="GND251" s="2"/>
      <c r="GNE251" s="2"/>
      <c r="GNF251" s="2"/>
      <c r="GNG251" s="2"/>
      <c r="GNH251" s="2"/>
      <c r="GNI251" s="2"/>
      <c r="GNJ251" s="2"/>
      <c r="GNK251" s="2"/>
      <c r="GNL251" s="2"/>
      <c r="GNM251" s="2"/>
      <c r="GNN251" s="2"/>
      <c r="GNO251" s="2"/>
      <c r="GNP251" s="2"/>
      <c r="GNQ251" s="2"/>
      <c r="GNR251" s="2"/>
      <c r="GNS251" s="2"/>
      <c r="GNT251" s="2"/>
      <c r="GNU251" s="2"/>
      <c r="GNV251" s="2"/>
      <c r="GNW251" s="2"/>
      <c r="GNX251" s="2"/>
      <c r="GNY251" s="2"/>
      <c r="GNZ251" s="2"/>
      <c r="GOA251" s="2"/>
      <c r="GOB251" s="2"/>
      <c r="GOC251" s="2"/>
      <c r="GOD251" s="2"/>
      <c r="GOE251" s="2"/>
      <c r="GOF251" s="2"/>
      <c r="GOG251" s="2"/>
      <c r="GOH251" s="2"/>
      <c r="GOI251" s="2"/>
      <c r="GOJ251" s="2"/>
      <c r="GOK251" s="2"/>
      <c r="GOL251" s="2"/>
      <c r="GOM251" s="2"/>
      <c r="GON251" s="2"/>
      <c r="GOO251" s="2"/>
      <c r="GOP251" s="2"/>
      <c r="GOQ251" s="2"/>
      <c r="GOR251" s="2"/>
      <c r="GOS251" s="2"/>
      <c r="GOT251" s="2"/>
      <c r="GOU251" s="2"/>
      <c r="GOV251" s="2"/>
      <c r="GOW251" s="2"/>
      <c r="GOX251" s="2"/>
      <c r="GOY251" s="2"/>
      <c r="GOZ251" s="2"/>
      <c r="GPA251" s="2"/>
      <c r="GPB251" s="2"/>
      <c r="GPC251" s="2"/>
      <c r="GPD251" s="2"/>
      <c r="GPE251" s="2"/>
      <c r="GPF251" s="2"/>
      <c r="GPG251" s="2"/>
      <c r="GPH251" s="2"/>
      <c r="GPI251" s="2"/>
      <c r="GPJ251" s="2"/>
      <c r="GPK251" s="2"/>
      <c r="GPL251" s="2"/>
      <c r="GPM251" s="2"/>
      <c r="GPN251" s="2"/>
      <c r="GPO251" s="2"/>
      <c r="GPP251" s="2"/>
      <c r="GPQ251" s="2"/>
      <c r="GPR251" s="2"/>
      <c r="GPS251" s="2"/>
      <c r="GPT251" s="2"/>
      <c r="GPU251" s="2"/>
      <c r="GPV251" s="2"/>
      <c r="GPW251" s="2"/>
      <c r="GPX251" s="2"/>
      <c r="GPY251" s="2"/>
      <c r="GPZ251" s="2"/>
      <c r="GQA251" s="2"/>
      <c r="GQB251" s="2"/>
      <c r="GQC251" s="2"/>
      <c r="GQD251" s="2"/>
      <c r="GQE251" s="2"/>
      <c r="GQF251" s="2"/>
      <c r="GQG251" s="2"/>
      <c r="GQH251" s="2"/>
      <c r="GQI251" s="2"/>
      <c r="GQJ251" s="2"/>
      <c r="GQK251" s="2"/>
      <c r="GQL251" s="2"/>
      <c r="GQM251" s="2"/>
      <c r="GQN251" s="2"/>
      <c r="GQO251" s="2"/>
      <c r="GQP251" s="2"/>
      <c r="GQQ251" s="2"/>
      <c r="GQR251" s="2"/>
      <c r="GQS251" s="2"/>
      <c r="GQT251" s="2"/>
      <c r="GQU251" s="2"/>
      <c r="GQV251" s="2"/>
      <c r="GQW251" s="2"/>
      <c r="GQX251" s="2"/>
      <c r="GQY251" s="2"/>
      <c r="GQZ251" s="2"/>
      <c r="GRA251" s="2"/>
      <c r="GRB251" s="2"/>
      <c r="GRC251" s="2"/>
      <c r="GRD251" s="2"/>
      <c r="GRE251" s="2"/>
      <c r="GRF251" s="2"/>
      <c r="GRG251" s="2"/>
      <c r="GRH251" s="2"/>
      <c r="GRI251" s="2"/>
      <c r="GRJ251" s="2"/>
      <c r="GRK251" s="2"/>
      <c r="GRL251" s="2"/>
      <c r="GRM251" s="2"/>
      <c r="GRN251" s="2"/>
      <c r="GRO251" s="2"/>
      <c r="GRP251" s="2"/>
      <c r="GRQ251" s="2"/>
      <c r="GRR251" s="2"/>
      <c r="GRS251" s="2"/>
      <c r="GRT251" s="2"/>
      <c r="GRU251" s="2"/>
      <c r="GRV251" s="2"/>
      <c r="GRW251" s="2"/>
      <c r="GRX251" s="2"/>
      <c r="GRY251" s="2"/>
      <c r="GRZ251" s="2"/>
      <c r="GSA251" s="2"/>
      <c r="GSB251" s="2"/>
      <c r="GSC251" s="2"/>
      <c r="GSD251" s="2"/>
      <c r="GSE251" s="2"/>
      <c r="GSF251" s="2"/>
      <c r="GSG251" s="2"/>
      <c r="GSH251" s="2"/>
      <c r="GSI251" s="2"/>
      <c r="GSJ251" s="2"/>
      <c r="GSK251" s="2"/>
      <c r="GSL251" s="2"/>
      <c r="GSM251" s="2"/>
      <c r="GSN251" s="2"/>
      <c r="GSO251" s="2"/>
      <c r="GSP251" s="2"/>
      <c r="GSQ251" s="2"/>
      <c r="GSR251" s="2"/>
      <c r="GSS251" s="2"/>
      <c r="GST251" s="2"/>
      <c r="GSU251" s="2"/>
      <c r="GSV251" s="2"/>
      <c r="GSW251" s="2"/>
      <c r="GSX251" s="2"/>
      <c r="GSY251" s="2"/>
      <c r="GSZ251" s="2"/>
      <c r="GTA251" s="2"/>
      <c r="GTB251" s="2"/>
      <c r="GTC251" s="2"/>
      <c r="GTD251" s="2"/>
      <c r="GTE251" s="2"/>
      <c r="GTF251" s="2"/>
      <c r="GTG251" s="2"/>
      <c r="GTH251" s="2"/>
      <c r="GTI251" s="2"/>
      <c r="GTJ251" s="2"/>
      <c r="GTK251" s="2"/>
      <c r="GTL251" s="2"/>
      <c r="GTM251" s="2"/>
      <c r="GTN251" s="2"/>
      <c r="GTO251" s="2"/>
      <c r="GTP251" s="2"/>
      <c r="GTQ251" s="2"/>
      <c r="GTR251" s="2"/>
      <c r="GTS251" s="2"/>
      <c r="GTT251" s="2"/>
      <c r="GTU251" s="2"/>
      <c r="GTV251" s="2"/>
      <c r="GTW251" s="2"/>
      <c r="GTX251" s="2"/>
      <c r="GTY251" s="2"/>
      <c r="GTZ251" s="2"/>
      <c r="GUA251" s="2"/>
      <c r="GUB251" s="2"/>
      <c r="GUC251" s="2"/>
      <c r="GUD251" s="2"/>
      <c r="GUE251" s="2"/>
      <c r="GUF251" s="2"/>
      <c r="GUG251" s="2"/>
      <c r="GUH251" s="2"/>
      <c r="GUI251" s="2"/>
      <c r="GUJ251" s="2"/>
      <c r="GUK251" s="2"/>
      <c r="GUL251" s="2"/>
      <c r="GUM251" s="2"/>
      <c r="GUN251" s="2"/>
      <c r="GUO251" s="2"/>
      <c r="GUP251" s="2"/>
      <c r="GUQ251" s="2"/>
      <c r="GUR251" s="2"/>
      <c r="GUS251" s="2"/>
      <c r="GUT251" s="2"/>
      <c r="GUU251" s="2"/>
      <c r="GUV251" s="2"/>
      <c r="GUW251" s="2"/>
      <c r="GUX251" s="2"/>
      <c r="GUY251" s="2"/>
      <c r="GUZ251" s="2"/>
      <c r="GVA251" s="2"/>
      <c r="GVB251" s="2"/>
      <c r="GVC251" s="2"/>
      <c r="GVD251" s="2"/>
      <c r="GVE251" s="2"/>
      <c r="GVF251" s="2"/>
      <c r="GVG251" s="2"/>
      <c r="GVH251" s="2"/>
      <c r="GVI251" s="2"/>
      <c r="GVJ251" s="2"/>
      <c r="GVK251" s="2"/>
      <c r="GVL251" s="2"/>
      <c r="GVM251" s="2"/>
      <c r="GVN251" s="2"/>
      <c r="GVO251" s="2"/>
      <c r="GVP251" s="2"/>
      <c r="GVQ251" s="2"/>
      <c r="GVR251" s="2"/>
      <c r="GVS251" s="2"/>
      <c r="GVT251" s="2"/>
      <c r="GVU251" s="2"/>
      <c r="GVV251" s="2"/>
      <c r="GVW251" s="2"/>
      <c r="GVX251" s="2"/>
      <c r="GVY251" s="2"/>
      <c r="GVZ251" s="2"/>
      <c r="GWA251" s="2"/>
      <c r="GWB251" s="2"/>
      <c r="GWC251" s="2"/>
      <c r="GWD251" s="2"/>
      <c r="GWE251" s="2"/>
      <c r="GWF251" s="2"/>
      <c r="GWG251" s="2"/>
      <c r="GWH251" s="2"/>
      <c r="GWI251" s="2"/>
      <c r="GWJ251" s="2"/>
      <c r="GWK251" s="2"/>
      <c r="GWL251" s="2"/>
      <c r="GWM251" s="2"/>
      <c r="GWN251" s="2"/>
      <c r="GWO251" s="2"/>
      <c r="GWP251" s="2"/>
      <c r="GWQ251" s="2"/>
      <c r="GWR251" s="2"/>
      <c r="GWS251" s="2"/>
      <c r="GWT251" s="2"/>
      <c r="GWU251" s="2"/>
      <c r="GWV251" s="2"/>
      <c r="GWW251" s="2"/>
      <c r="GWX251" s="2"/>
      <c r="GWY251" s="2"/>
      <c r="GWZ251" s="2"/>
      <c r="GXA251" s="2"/>
      <c r="GXB251" s="2"/>
      <c r="GXC251" s="2"/>
      <c r="GXD251" s="2"/>
      <c r="GXE251" s="2"/>
      <c r="GXF251" s="2"/>
      <c r="GXG251" s="2"/>
      <c r="GXH251" s="2"/>
      <c r="GXI251" s="2"/>
      <c r="GXJ251" s="2"/>
      <c r="GXK251" s="2"/>
      <c r="GXL251" s="2"/>
      <c r="GXM251" s="2"/>
      <c r="GXN251" s="2"/>
      <c r="GXO251" s="2"/>
      <c r="GXP251" s="2"/>
      <c r="GXQ251" s="2"/>
      <c r="GXR251" s="2"/>
      <c r="GXS251" s="2"/>
      <c r="GXT251" s="2"/>
      <c r="GXU251" s="2"/>
      <c r="GXV251" s="2"/>
      <c r="GXW251" s="2"/>
      <c r="GXX251" s="2"/>
      <c r="GXY251" s="2"/>
      <c r="GXZ251" s="2"/>
      <c r="GYA251" s="2"/>
      <c r="GYB251" s="2"/>
      <c r="GYC251" s="2"/>
      <c r="GYD251" s="2"/>
      <c r="GYE251" s="2"/>
      <c r="GYF251" s="2"/>
      <c r="GYG251" s="2"/>
      <c r="GYH251" s="2"/>
      <c r="GYI251" s="2"/>
      <c r="GYJ251" s="2"/>
      <c r="GYK251" s="2"/>
      <c r="GYL251" s="2"/>
      <c r="GYM251" s="2"/>
      <c r="GYN251" s="2"/>
      <c r="GYO251" s="2"/>
      <c r="GYP251" s="2"/>
      <c r="GYQ251" s="2"/>
      <c r="GYR251" s="2"/>
      <c r="GYS251" s="2"/>
      <c r="GYT251" s="2"/>
      <c r="GYU251" s="2"/>
      <c r="GYV251" s="2"/>
      <c r="GYW251" s="2"/>
      <c r="GYX251" s="2"/>
      <c r="GYY251" s="2"/>
      <c r="GYZ251" s="2"/>
      <c r="GZA251" s="2"/>
      <c r="GZB251" s="2"/>
      <c r="GZC251" s="2"/>
      <c r="GZD251" s="2"/>
      <c r="GZE251" s="2"/>
      <c r="GZF251" s="2"/>
      <c r="GZG251" s="2"/>
      <c r="GZH251" s="2"/>
      <c r="GZI251" s="2"/>
      <c r="GZJ251" s="2"/>
      <c r="GZK251" s="2"/>
      <c r="GZL251" s="2"/>
      <c r="GZM251" s="2"/>
      <c r="GZN251" s="2"/>
      <c r="GZO251" s="2"/>
      <c r="GZP251" s="2"/>
      <c r="GZQ251" s="2"/>
      <c r="GZR251" s="2"/>
      <c r="GZS251" s="2"/>
      <c r="GZT251" s="2"/>
      <c r="GZU251" s="2"/>
      <c r="GZV251" s="2"/>
      <c r="GZW251" s="2"/>
      <c r="GZX251" s="2"/>
      <c r="GZY251" s="2"/>
      <c r="GZZ251" s="2"/>
      <c r="HAA251" s="2"/>
      <c r="HAB251" s="2"/>
      <c r="HAC251" s="2"/>
      <c r="HAD251" s="2"/>
      <c r="HAE251" s="2"/>
      <c r="HAF251" s="2"/>
      <c r="HAG251" s="2"/>
      <c r="HAH251" s="2"/>
      <c r="HAI251" s="2"/>
      <c r="HAJ251" s="2"/>
      <c r="HAK251" s="2"/>
      <c r="HAL251" s="2"/>
      <c r="HAM251" s="2"/>
      <c r="HAN251" s="2"/>
      <c r="HAO251" s="2"/>
      <c r="HAP251" s="2"/>
      <c r="HAQ251" s="2"/>
      <c r="HAR251" s="2"/>
      <c r="HAS251" s="2"/>
      <c r="HAT251" s="2"/>
      <c r="HAU251" s="2"/>
      <c r="HAV251" s="2"/>
      <c r="HAW251" s="2"/>
      <c r="HAX251" s="2"/>
      <c r="HAY251" s="2"/>
      <c r="HAZ251" s="2"/>
      <c r="HBA251" s="2"/>
      <c r="HBB251" s="2"/>
      <c r="HBC251" s="2"/>
      <c r="HBD251" s="2"/>
      <c r="HBE251" s="2"/>
      <c r="HBF251" s="2"/>
      <c r="HBG251" s="2"/>
      <c r="HBH251" s="2"/>
      <c r="HBI251" s="2"/>
      <c r="HBJ251" s="2"/>
      <c r="HBK251" s="2"/>
      <c r="HBL251" s="2"/>
      <c r="HBM251" s="2"/>
      <c r="HBN251" s="2"/>
      <c r="HBO251" s="2"/>
      <c r="HBP251" s="2"/>
      <c r="HBQ251" s="2"/>
      <c r="HBR251" s="2"/>
      <c r="HBS251" s="2"/>
      <c r="HBT251" s="2"/>
      <c r="HBU251" s="2"/>
      <c r="HBV251" s="2"/>
      <c r="HBW251" s="2"/>
      <c r="HBX251" s="2"/>
      <c r="HBY251" s="2"/>
      <c r="HBZ251" s="2"/>
      <c r="HCA251" s="2"/>
      <c r="HCB251" s="2"/>
      <c r="HCC251" s="2"/>
      <c r="HCD251" s="2"/>
      <c r="HCE251" s="2"/>
      <c r="HCF251" s="2"/>
      <c r="HCG251" s="2"/>
      <c r="HCH251" s="2"/>
      <c r="HCI251" s="2"/>
      <c r="HCJ251" s="2"/>
      <c r="HCK251" s="2"/>
      <c r="HCL251" s="2"/>
      <c r="HCM251" s="2"/>
      <c r="HCN251" s="2"/>
      <c r="HCO251" s="2"/>
      <c r="HCP251" s="2"/>
      <c r="HCQ251" s="2"/>
      <c r="HCR251" s="2"/>
      <c r="HCS251" s="2"/>
      <c r="HCT251" s="2"/>
      <c r="HCU251" s="2"/>
      <c r="HCV251" s="2"/>
      <c r="HCW251" s="2"/>
      <c r="HCX251" s="2"/>
      <c r="HCY251" s="2"/>
      <c r="HCZ251" s="2"/>
      <c r="HDA251" s="2"/>
      <c r="HDB251" s="2"/>
      <c r="HDC251" s="2"/>
      <c r="HDD251" s="2"/>
      <c r="HDE251" s="2"/>
      <c r="HDF251" s="2"/>
      <c r="HDG251" s="2"/>
      <c r="HDH251" s="2"/>
      <c r="HDI251" s="2"/>
      <c r="HDJ251" s="2"/>
      <c r="HDK251" s="2"/>
      <c r="HDL251" s="2"/>
      <c r="HDM251" s="2"/>
      <c r="HDN251" s="2"/>
      <c r="HDO251" s="2"/>
      <c r="HDP251" s="2"/>
      <c r="HDQ251" s="2"/>
      <c r="HDR251" s="2"/>
      <c r="HDS251" s="2"/>
      <c r="HDT251" s="2"/>
      <c r="HDU251" s="2"/>
      <c r="HDV251" s="2"/>
      <c r="HDW251" s="2"/>
      <c r="HDX251" s="2"/>
      <c r="HDY251" s="2"/>
      <c r="HDZ251" s="2"/>
      <c r="HEA251" s="2"/>
      <c r="HEB251" s="2"/>
      <c r="HEC251" s="2"/>
      <c r="HED251" s="2"/>
      <c r="HEE251" s="2"/>
      <c r="HEF251" s="2"/>
      <c r="HEG251" s="2"/>
      <c r="HEH251" s="2"/>
      <c r="HEI251" s="2"/>
      <c r="HEJ251" s="2"/>
      <c r="HEK251" s="2"/>
      <c r="HEL251" s="2"/>
      <c r="HEM251" s="2"/>
      <c r="HEN251" s="2"/>
      <c r="HEO251" s="2"/>
      <c r="HEP251" s="2"/>
      <c r="HEQ251" s="2"/>
      <c r="HER251" s="2"/>
      <c r="HES251" s="2"/>
      <c r="HET251" s="2"/>
      <c r="HEU251" s="2"/>
      <c r="HEV251" s="2"/>
      <c r="HEW251" s="2"/>
      <c r="HEX251" s="2"/>
      <c r="HEY251" s="2"/>
      <c r="HEZ251" s="2"/>
      <c r="HFA251" s="2"/>
      <c r="HFB251" s="2"/>
      <c r="HFC251" s="2"/>
      <c r="HFD251" s="2"/>
      <c r="HFE251" s="2"/>
      <c r="HFF251" s="2"/>
      <c r="HFG251" s="2"/>
      <c r="HFH251" s="2"/>
      <c r="HFI251" s="2"/>
      <c r="HFJ251" s="2"/>
      <c r="HFK251" s="2"/>
      <c r="HFL251" s="2"/>
      <c r="HFM251" s="2"/>
      <c r="HFN251" s="2"/>
      <c r="HFO251" s="2"/>
      <c r="HFP251" s="2"/>
      <c r="HFQ251" s="2"/>
      <c r="HFR251" s="2"/>
      <c r="HFS251" s="2"/>
      <c r="HFT251" s="2"/>
      <c r="HFU251" s="2"/>
      <c r="HFV251" s="2"/>
      <c r="HFW251" s="2"/>
      <c r="HFX251" s="2"/>
      <c r="HFY251" s="2"/>
      <c r="HFZ251" s="2"/>
      <c r="HGA251" s="2"/>
      <c r="HGB251" s="2"/>
      <c r="HGC251" s="2"/>
      <c r="HGD251" s="2"/>
      <c r="HGE251" s="2"/>
      <c r="HGF251" s="2"/>
      <c r="HGG251" s="2"/>
      <c r="HGH251" s="2"/>
      <c r="HGI251" s="2"/>
      <c r="HGJ251" s="2"/>
      <c r="HGK251" s="2"/>
      <c r="HGL251" s="2"/>
      <c r="HGM251" s="2"/>
      <c r="HGN251" s="2"/>
      <c r="HGO251" s="2"/>
      <c r="HGP251" s="2"/>
      <c r="HGQ251" s="2"/>
      <c r="HGR251" s="2"/>
      <c r="HGS251" s="2"/>
      <c r="HGT251" s="2"/>
      <c r="HGU251" s="2"/>
      <c r="HGV251" s="2"/>
      <c r="HGW251" s="2"/>
      <c r="HGX251" s="2"/>
      <c r="HGY251" s="2"/>
      <c r="HGZ251" s="2"/>
      <c r="HHA251" s="2"/>
      <c r="HHB251" s="2"/>
      <c r="HHC251" s="2"/>
      <c r="HHD251" s="2"/>
      <c r="HHE251" s="2"/>
      <c r="HHF251" s="2"/>
      <c r="HHG251" s="2"/>
      <c r="HHH251" s="2"/>
      <c r="HHI251" s="2"/>
      <c r="HHJ251" s="2"/>
      <c r="HHK251" s="2"/>
      <c r="HHL251" s="2"/>
      <c r="HHM251" s="2"/>
      <c r="HHN251" s="2"/>
      <c r="HHO251" s="2"/>
      <c r="HHP251" s="2"/>
      <c r="HHQ251" s="2"/>
      <c r="HHR251" s="2"/>
      <c r="HHS251" s="2"/>
      <c r="HHT251" s="2"/>
      <c r="HHU251" s="2"/>
      <c r="HHV251" s="2"/>
      <c r="HHW251" s="2"/>
      <c r="HHX251" s="2"/>
      <c r="HHY251" s="2"/>
      <c r="HHZ251" s="2"/>
      <c r="HIA251" s="2"/>
      <c r="HIB251" s="2"/>
      <c r="HIC251" s="2"/>
      <c r="HID251" s="2"/>
      <c r="HIE251" s="2"/>
      <c r="HIF251" s="2"/>
      <c r="HIG251" s="2"/>
      <c r="HIH251" s="2"/>
      <c r="HII251" s="2"/>
      <c r="HIJ251" s="2"/>
      <c r="HIK251" s="2"/>
      <c r="HIL251" s="2"/>
      <c r="HIM251" s="2"/>
      <c r="HIN251" s="2"/>
      <c r="HIO251" s="2"/>
      <c r="HIP251" s="2"/>
      <c r="HIQ251" s="2"/>
      <c r="HIR251" s="2"/>
      <c r="HIS251" s="2"/>
      <c r="HIT251" s="2"/>
      <c r="HIU251" s="2"/>
      <c r="HIV251" s="2"/>
      <c r="HIW251" s="2"/>
      <c r="HIX251" s="2"/>
      <c r="HIY251" s="2"/>
      <c r="HIZ251" s="2"/>
      <c r="HJA251" s="2"/>
      <c r="HJB251" s="2"/>
      <c r="HJC251" s="2"/>
      <c r="HJD251" s="2"/>
      <c r="HJE251" s="2"/>
      <c r="HJF251" s="2"/>
      <c r="HJG251" s="2"/>
      <c r="HJH251" s="2"/>
      <c r="HJI251" s="2"/>
      <c r="HJJ251" s="2"/>
      <c r="HJK251" s="2"/>
      <c r="HJL251" s="2"/>
      <c r="HJM251" s="2"/>
      <c r="HJN251" s="2"/>
      <c r="HJO251" s="2"/>
      <c r="HJP251" s="2"/>
      <c r="HJQ251" s="2"/>
      <c r="HJR251" s="2"/>
      <c r="HJS251" s="2"/>
      <c r="HJT251" s="2"/>
      <c r="HJU251" s="2"/>
      <c r="HJV251" s="2"/>
      <c r="HJW251" s="2"/>
      <c r="HJX251" s="2"/>
      <c r="HJY251" s="2"/>
      <c r="HJZ251" s="2"/>
      <c r="HKA251" s="2"/>
      <c r="HKB251" s="2"/>
      <c r="HKC251" s="2"/>
      <c r="HKD251" s="2"/>
      <c r="HKE251" s="2"/>
      <c r="HKF251" s="2"/>
      <c r="HKG251" s="2"/>
      <c r="HKH251" s="2"/>
      <c r="HKI251" s="2"/>
      <c r="HKJ251" s="2"/>
      <c r="HKK251" s="2"/>
      <c r="HKL251" s="2"/>
      <c r="HKM251" s="2"/>
      <c r="HKN251" s="2"/>
      <c r="HKO251" s="2"/>
      <c r="HKP251" s="2"/>
      <c r="HKQ251" s="2"/>
      <c r="HKR251" s="2"/>
      <c r="HKS251" s="2"/>
      <c r="HKT251" s="2"/>
      <c r="HKU251" s="2"/>
      <c r="HKV251" s="2"/>
      <c r="HKW251" s="2"/>
      <c r="HKX251" s="2"/>
      <c r="HKY251" s="2"/>
      <c r="HKZ251" s="2"/>
      <c r="HLA251" s="2"/>
      <c r="HLB251" s="2"/>
      <c r="HLC251" s="2"/>
      <c r="HLD251" s="2"/>
      <c r="HLE251" s="2"/>
      <c r="HLF251" s="2"/>
      <c r="HLG251" s="2"/>
      <c r="HLH251" s="2"/>
      <c r="HLI251" s="2"/>
      <c r="HLJ251" s="2"/>
      <c r="HLK251" s="2"/>
      <c r="HLL251" s="2"/>
      <c r="HLM251" s="2"/>
      <c r="HLN251" s="2"/>
      <c r="HLO251" s="2"/>
      <c r="HLP251" s="2"/>
      <c r="HLQ251" s="2"/>
      <c r="HLR251" s="2"/>
      <c r="HLS251" s="2"/>
      <c r="HLT251" s="2"/>
      <c r="HLU251" s="2"/>
      <c r="HLV251" s="2"/>
      <c r="HLW251" s="2"/>
      <c r="HLX251" s="2"/>
      <c r="HLY251" s="2"/>
      <c r="HLZ251" s="2"/>
      <c r="HMA251" s="2"/>
      <c r="HMB251" s="2"/>
      <c r="HMC251" s="2"/>
      <c r="HMD251" s="2"/>
      <c r="HME251" s="2"/>
      <c r="HMF251" s="2"/>
      <c r="HMG251" s="2"/>
      <c r="HMH251" s="2"/>
      <c r="HMI251" s="2"/>
      <c r="HMJ251" s="2"/>
      <c r="HMK251" s="2"/>
      <c r="HML251" s="2"/>
      <c r="HMM251" s="2"/>
      <c r="HMN251" s="2"/>
      <c r="HMO251" s="2"/>
      <c r="HMP251" s="2"/>
      <c r="HMQ251" s="2"/>
      <c r="HMR251" s="2"/>
      <c r="HMS251" s="2"/>
      <c r="HMT251" s="2"/>
      <c r="HMU251" s="2"/>
      <c r="HMV251" s="2"/>
      <c r="HMW251" s="2"/>
      <c r="HMX251" s="2"/>
      <c r="HMY251" s="2"/>
      <c r="HMZ251" s="2"/>
      <c r="HNA251" s="2"/>
      <c r="HNB251" s="2"/>
      <c r="HNC251" s="2"/>
      <c r="HND251" s="2"/>
      <c r="HNE251" s="2"/>
      <c r="HNF251" s="2"/>
      <c r="HNG251" s="2"/>
      <c r="HNH251" s="2"/>
      <c r="HNI251" s="2"/>
      <c r="HNJ251" s="2"/>
      <c r="HNK251" s="2"/>
      <c r="HNL251" s="2"/>
      <c r="HNM251" s="2"/>
      <c r="HNN251" s="2"/>
      <c r="HNO251" s="2"/>
      <c r="HNP251" s="2"/>
      <c r="HNQ251" s="2"/>
      <c r="HNR251" s="2"/>
      <c r="HNS251" s="2"/>
      <c r="HNT251" s="2"/>
      <c r="HNU251" s="2"/>
      <c r="HNV251" s="2"/>
      <c r="HNW251" s="2"/>
      <c r="HNX251" s="2"/>
      <c r="HNY251" s="2"/>
      <c r="HNZ251" s="2"/>
      <c r="HOA251" s="2"/>
      <c r="HOB251" s="2"/>
      <c r="HOC251" s="2"/>
      <c r="HOD251" s="2"/>
      <c r="HOE251" s="2"/>
      <c r="HOF251" s="2"/>
      <c r="HOG251" s="2"/>
      <c r="HOH251" s="2"/>
      <c r="HOI251" s="2"/>
      <c r="HOJ251" s="2"/>
      <c r="HOK251" s="2"/>
      <c r="HOL251" s="2"/>
      <c r="HOM251" s="2"/>
      <c r="HON251" s="2"/>
      <c r="HOO251" s="2"/>
      <c r="HOP251" s="2"/>
      <c r="HOQ251" s="2"/>
      <c r="HOR251" s="2"/>
      <c r="HOS251" s="2"/>
      <c r="HOT251" s="2"/>
      <c r="HOU251" s="2"/>
      <c r="HOV251" s="2"/>
      <c r="HOW251" s="2"/>
      <c r="HOX251" s="2"/>
      <c r="HOY251" s="2"/>
      <c r="HOZ251" s="2"/>
      <c r="HPA251" s="2"/>
      <c r="HPB251" s="2"/>
      <c r="HPC251" s="2"/>
      <c r="HPD251" s="2"/>
      <c r="HPE251" s="2"/>
      <c r="HPF251" s="2"/>
      <c r="HPG251" s="2"/>
      <c r="HPH251" s="2"/>
      <c r="HPI251" s="2"/>
      <c r="HPJ251" s="2"/>
      <c r="HPK251" s="2"/>
      <c r="HPL251" s="2"/>
      <c r="HPM251" s="2"/>
      <c r="HPN251" s="2"/>
      <c r="HPO251" s="2"/>
      <c r="HPP251" s="2"/>
      <c r="HPQ251" s="2"/>
      <c r="HPR251" s="2"/>
      <c r="HPS251" s="2"/>
      <c r="HPT251" s="2"/>
      <c r="HPU251" s="2"/>
      <c r="HPV251" s="2"/>
      <c r="HPW251" s="2"/>
      <c r="HPX251" s="2"/>
      <c r="HPY251" s="2"/>
      <c r="HPZ251" s="2"/>
      <c r="HQA251" s="2"/>
      <c r="HQB251" s="2"/>
      <c r="HQC251" s="2"/>
      <c r="HQD251" s="2"/>
      <c r="HQE251" s="2"/>
      <c r="HQF251" s="2"/>
      <c r="HQG251" s="2"/>
      <c r="HQH251" s="2"/>
      <c r="HQI251" s="2"/>
      <c r="HQJ251" s="2"/>
      <c r="HQK251" s="2"/>
      <c r="HQL251" s="2"/>
      <c r="HQM251" s="2"/>
      <c r="HQN251" s="2"/>
      <c r="HQO251" s="2"/>
      <c r="HQP251" s="2"/>
      <c r="HQQ251" s="2"/>
      <c r="HQR251" s="2"/>
      <c r="HQS251" s="2"/>
      <c r="HQT251" s="2"/>
      <c r="HQU251" s="2"/>
      <c r="HQV251" s="2"/>
      <c r="HQW251" s="2"/>
      <c r="HQX251" s="2"/>
      <c r="HQY251" s="2"/>
      <c r="HQZ251" s="2"/>
      <c r="HRA251" s="2"/>
      <c r="HRB251" s="2"/>
      <c r="HRC251" s="2"/>
      <c r="HRD251" s="2"/>
      <c r="HRE251" s="2"/>
      <c r="HRF251" s="2"/>
      <c r="HRG251" s="2"/>
      <c r="HRH251" s="2"/>
      <c r="HRI251" s="2"/>
      <c r="HRJ251" s="2"/>
      <c r="HRK251" s="2"/>
      <c r="HRL251" s="2"/>
      <c r="HRM251" s="2"/>
      <c r="HRN251" s="2"/>
      <c r="HRO251" s="2"/>
      <c r="HRP251" s="2"/>
      <c r="HRQ251" s="2"/>
      <c r="HRR251" s="2"/>
      <c r="HRS251" s="2"/>
      <c r="HRT251" s="2"/>
      <c r="HRU251" s="2"/>
      <c r="HRV251" s="2"/>
      <c r="HRW251" s="2"/>
      <c r="HRX251" s="2"/>
      <c r="HRY251" s="2"/>
      <c r="HRZ251" s="2"/>
      <c r="HSA251" s="2"/>
      <c r="HSB251" s="2"/>
      <c r="HSC251" s="2"/>
      <c r="HSD251" s="2"/>
      <c r="HSE251" s="2"/>
      <c r="HSF251" s="2"/>
      <c r="HSG251" s="2"/>
      <c r="HSH251" s="2"/>
      <c r="HSI251" s="2"/>
      <c r="HSJ251" s="2"/>
      <c r="HSK251" s="2"/>
      <c r="HSL251" s="2"/>
      <c r="HSM251" s="2"/>
      <c r="HSN251" s="2"/>
      <c r="HSO251" s="2"/>
      <c r="HSP251" s="2"/>
      <c r="HSQ251" s="2"/>
      <c r="HSR251" s="2"/>
      <c r="HSS251" s="2"/>
      <c r="HST251" s="2"/>
      <c r="HSU251" s="2"/>
      <c r="HSV251" s="2"/>
      <c r="HSW251" s="2"/>
      <c r="HSX251" s="2"/>
      <c r="HSY251" s="2"/>
      <c r="HSZ251" s="2"/>
      <c r="HTA251" s="2"/>
      <c r="HTB251" s="2"/>
      <c r="HTC251" s="2"/>
      <c r="HTD251" s="2"/>
      <c r="HTE251" s="2"/>
      <c r="HTF251" s="2"/>
      <c r="HTG251" s="2"/>
      <c r="HTH251" s="2"/>
      <c r="HTI251" s="2"/>
      <c r="HTJ251" s="2"/>
      <c r="HTK251" s="2"/>
      <c r="HTL251" s="2"/>
      <c r="HTM251" s="2"/>
      <c r="HTN251" s="2"/>
      <c r="HTO251" s="2"/>
      <c r="HTP251" s="2"/>
      <c r="HTQ251" s="2"/>
      <c r="HTR251" s="2"/>
      <c r="HTS251" s="2"/>
      <c r="HTT251" s="2"/>
      <c r="HTU251" s="2"/>
      <c r="HTV251" s="2"/>
      <c r="HTW251" s="2"/>
      <c r="HTX251" s="2"/>
      <c r="HTY251" s="2"/>
      <c r="HTZ251" s="2"/>
      <c r="HUA251" s="2"/>
      <c r="HUB251" s="2"/>
      <c r="HUC251" s="2"/>
      <c r="HUD251" s="2"/>
      <c r="HUE251" s="2"/>
      <c r="HUF251" s="2"/>
      <c r="HUG251" s="2"/>
      <c r="HUH251" s="2"/>
      <c r="HUI251" s="2"/>
      <c r="HUJ251" s="2"/>
      <c r="HUK251" s="2"/>
      <c r="HUL251" s="2"/>
      <c r="HUM251" s="2"/>
      <c r="HUN251" s="2"/>
      <c r="HUO251" s="2"/>
      <c r="HUP251" s="2"/>
      <c r="HUQ251" s="2"/>
      <c r="HUR251" s="2"/>
      <c r="HUS251" s="2"/>
      <c r="HUT251" s="2"/>
      <c r="HUU251" s="2"/>
      <c r="HUV251" s="2"/>
      <c r="HUW251" s="2"/>
      <c r="HUX251" s="2"/>
      <c r="HUY251" s="2"/>
      <c r="HUZ251" s="2"/>
      <c r="HVA251" s="2"/>
      <c r="HVB251" s="2"/>
      <c r="HVC251" s="2"/>
      <c r="HVD251" s="2"/>
      <c r="HVE251" s="2"/>
      <c r="HVF251" s="2"/>
      <c r="HVG251" s="2"/>
      <c r="HVH251" s="2"/>
      <c r="HVI251" s="2"/>
      <c r="HVJ251" s="2"/>
      <c r="HVK251" s="2"/>
      <c r="HVL251" s="2"/>
      <c r="HVM251" s="2"/>
      <c r="HVN251" s="2"/>
      <c r="HVO251" s="2"/>
      <c r="HVP251" s="2"/>
      <c r="HVQ251" s="2"/>
      <c r="HVR251" s="2"/>
      <c r="HVS251" s="2"/>
      <c r="HVT251" s="2"/>
      <c r="HVU251" s="2"/>
      <c r="HVV251" s="2"/>
      <c r="HVW251" s="2"/>
      <c r="HVX251" s="2"/>
      <c r="HVY251" s="2"/>
      <c r="HVZ251" s="2"/>
      <c r="HWA251" s="2"/>
      <c r="HWB251" s="2"/>
      <c r="HWC251" s="2"/>
      <c r="HWD251" s="2"/>
      <c r="HWE251" s="2"/>
      <c r="HWF251" s="2"/>
      <c r="HWG251" s="2"/>
      <c r="HWH251" s="2"/>
      <c r="HWI251" s="2"/>
      <c r="HWJ251" s="2"/>
      <c r="HWK251" s="2"/>
      <c r="HWL251" s="2"/>
      <c r="HWM251" s="2"/>
      <c r="HWN251" s="2"/>
      <c r="HWO251" s="2"/>
      <c r="HWP251" s="2"/>
      <c r="HWQ251" s="2"/>
      <c r="HWR251" s="2"/>
      <c r="HWS251" s="2"/>
      <c r="HWT251" s="2"/>
      <c r="HWU251" s="2"/>
      <c r="HWV251" s="2"/>
      <c r="HWW251" s="2"/>
      <c r="HWX251" s="2"/>
      <c r="HWY251" s="2"/>
      <c r="HWZ251" s="2"/>
      <c r="HXA251" s="2"/>
      <c r="HXB251" s="2"/>
      <c r="HXC251" s="2"/>
      <c r="HXD251" s="2"/>
      <c r="HXE251" s="2"/>
      <c r="HXF251" s="2"/>
      <c r="HXG251" s="2"/>
      <c r="HXH251" s="2"/>
      <c r="HXI251" s="2"/>
      <c r="HXJ251" s="2"/>
      <c r="HXK251" s="2"/>
      <c r="HXL251" s="2"/>
      <c r="HXM251" s="2"/>
      <c r="HXN251" s="2"/>
      <c r="HXO251" s="2"/>
      <c r="HXP251" s="2"/>
      <c r="HXQ251" s="2"/>
      <c r="HXR251" s="2"/>
      <c r="HXS251" s="2"/>
      <c r="HXT251" s="2"/>
      <c r="HXU251" s="2"/>
      <c r="HXV251" s="2"/>
      <c r="HXW251" s="2"/>
      <c r="HXX251" s="2"/>
      <c r="HXY251" s="2"/>
      <c r="HXZ251" s="2"/>
      <c r="HYA251" s="2"/>
      <c r="HYB251" s="2"/>
      <c r="HYC251" s="2"/>
      <c r="HYD251" s="2"/>
      <c r="HYE251" s="2"/>
      <c r="HYF251" s="2"/>
      <c r="HYG251" s="2"/>
      <c r="HYH251" s="2"/>
      <c r="HYI251" s="2"/>
      <c r="HYJ251" s="2"/>
      <c r="HYK251" s="2"/>
      <c r="HYL251" s="2"/>
      <c r="HYM251" s="2"/>
      <c r="HYN251" s="2"/>
      <c r="HYO251" s="2"/>
      <c r="HYP251" s="2"/>
      <c r="HYQ251" s="2"/>
      <c r="HYR251" s="2"/>
      <c r="HYS251" s="2"/>
      <c r="HYT251" s="2"/>
      <c r="HYU251" s="2"/>
      <c r="HYV251" s="2"/>
      <c r="HYW251" s="2"/>
      <c r="HYX251" s="2"/>
      <c r="HYY251" s="2"/>
      <c r="HYZ251" s="2"/>
      <c r="HZA251" s="2"/>
      <c r="HZB251" s="2"/>
      <c r="HZC251" s="2"/>
      <c r="HZD251" s="2"/>
      <c r="HZE251" s="2"/>
      <c r="HZF251" s="2"/>
      <c r="HZG251" s="2"/>
      <c r="HZH251" s="2"/>
      <c r="HZI251" s="2"/>
      <c r="HZJ251" s="2"/>
      <c r="HZK251" s="2"/>
      <c r="HZL251" s="2"/>
      <c r="HZM251" s="2"/>
      <c r="HZN251" s="2"/>
      <c r="HZO251" s="2"/>
      <c r="HZP251" s="2"/>
      <c r="HZQ251" s="2"/>
      <c r="HZR251" s="2"/>
      <c r="HZS251" s="2"/>
      <c r="HZT251" s="2"/>
      <c r="HZU251" s="2"/>
      <c r="HZV251" s="2"/>
      <c r="HZW251" s="2"/>
      <c r="HZX251" s="2"/>
      <c r="HZY251" s="2"/>
      <c r="HZZ251" s="2"/>
      <c r="IAA251" s="2"/>
      <c r="IAB251" s="2"/>
      <c r="IAC251" s="2"/>
      <c r="IAD251" s="2"/>
      <c r="IAE251" s="2"/>
      <c r="IAF251" s="2"/>
      <c r="IAG251" s="2"/>
      <c r="IAH251" s="2"/>
      <c r="IAI251" s="2"/>
      <c r="IAJ251" s="2"/>
      <c r="IAK251" s="2"/>
      <c r="IAL251" s="2"/>
      <c r="IAM251" s="2"/>
      <c r="IAN251" s="2"/>
      <c r="IAO251" s="2"/>
      <c r="IAP251" s="2"/>
      <c r="IAQ251" s="2"/>
      <c r="IAR251" s="2"/>
      <c r="IAS251" s="2"/>
      <c r="IAT251" s="2"/>
      <c r="IAU251" s="2"/>
      <c r="IAV251" s="2"/>
      <c r="IAW251" s="2"/>
      <c r="IAX251" s="2"/>
      <c r="IAY251" s="2"/>
      <c r="IAZ251" s="2"/>
      <c r="IBA251" s="2"/>
      <c r="IBB251" s="2"/>
      <c r="IBC251" s="2"/>
      <c r="IBD251" s="2"/>
      <c r="IBE251" s="2"/>
      <c r="IBF251" s="2"/>
      <c r="IBG251" s="2"/>
      <c r="IBH251" s="2"/>
      <c r="IBI251" s="2"/>
      <c r="IBJ251" s="2"/>
      <c r="IBK251" s="2"/>
      <c r="IBL251" s="2"/>
      <c r="IBM251" s="2"/>
      <c r="IBN251" s="2"/>
      <c r="IBO251" s="2"/>
      <c r="IBP251" s="2"/>
      <c r="IBQ251" s="2"/>
      <c r="IBR251" s="2"/>
      <c r="IBS251" s="2"/>
      <c r="IBT251" s="2"/>
      <c r="IBU251" s="2"/>
      <c r="IBV251" s="2"/>
      <c r="IBW251" s="2"/>
      <c r="IBX251" s="2"/>
      <c r="IBY251" s="2"/>
      <c r="IBZ251" s="2"/>
      <c r="ICA251" s="2"/>
      <c r="ICB251" s="2"/>
      <c r="ICC251" s="2"/>
      <c r="ICD251" s="2"/>
      <c r="ICE251" s="2"/>
      <c r="ICF251" s="2"/>
      <c r="ICG251" s="2"/>
      <c r="ICH251" s="2"/>
      <c r="ICI251" s="2"/>
      <c r="ICJ251" s="2"/>
      <c r="ICK251" s="2"/>
      <c r="ICL251" s="2"/>
      <c r="ICM251" s="2"/>
      <c r="ICN251" s="2"/>
      <c r="ICO251" s="2"/>
      <c r="ICP251" s="2"/>
      <c r="ICQ251" s="2"/>
      <c r="ICR251" s="2"/>
      <c r="ICS251" s="2"/>
      <c r="ICT251" s="2"/>
      <c r="ICU251" s="2"/>
      <c r="ICV251" s="2"/>
      <c r="ICW251" s="2"/>
      <c r="ICX251" s="2"/>
      <c r="ICY251" s="2"/>
      <c r="ICZ251" s="2"/>
      <c r="IDA251" s="2"/>
      <c r="IDB251" s="2"/>
      <c r="IDC251" s="2"/>
      <c r="IDD251" s="2"/>
      <c r="IDE251" s="2"/>
      <c r="IDF251" s="2"/>
      <c r="IDG251" s="2"/>
      <c r="IDH251" s="2"/>
      <c r="IDI251" s="2"/>
      <c r="IDJ251" s="2"/>
      <c r="IDK251" s="2"/>
      <c r="IDL251" s="2"/>
      <c r="IDM251" s="2"/>
      <c r="IDN251" s="2"/>
      <c r="IDO251" s="2"/>
      <c r="IDP251" s="2"/>
      <c r="IDQ251" s="2"/>
      <c r="IDR251" s="2"/>
      <c r="IDS251" s="2"/>
      <c r="IDT251" s="2"/>
      <c r="IDU251" s="2"/>
      <c r="IDV251" s="2"/>
      <c r="IDW251" s="2"/>
      <c r="IDX251" s="2"/>
      <c r="IDY251" s="2"/>
      <c r="IDZ251" s="2"/>
      <c r="IEA251" s="2"/>
      <c r="IEB251" s="2"/>
      <c r="IEC251" s="2"/>
      <c r="IED251" s="2"/>
      <c r="IEE251" s="2"/>
      <c r="IEF251" s="2"/>
      <c r="IEG251" s="2"/>
      <c r="IEH251" s="2"/>
      <c r="IEI251" s="2"/>
      <c r="IEJ251" s="2"/>
      <c r="IEK251" s="2"/>
      <c r="IEL251" s="2"/>
      <c r="IEM251" s="2"/>
      <c r="IEN251" s="2"/>
      <c r="IEO251" s="2"/>
      <c r="IEP251" s="2"/>
      <c r="IEQ251" s="2"/>
      <c r="IER251" s="2"/>
      <c r="IES251" s="2"/>
      <c r="IET251" s="2"/>
      <c r="IEU251" s="2"/>
      <c r="IEV251" s="2"/>
      <c r="IEW251" s="2"/>
      <c r="IEX251" s="2"/>
      <c r="IEY251" s="2"/>
      <c r="IEZ251" s="2"/>
      <c r="IFA251" s="2"/>
      <c r="IFB251" s="2"/>
      <c r="IFC251" s="2"/>
      <c r="IFD251" s="2"/>
      <c r="IFE251" s="2"/>
      <c r="IFF251" s="2"/>
      <c r="IFG251" s="2"/>
      <c r="IFH251" s="2"/>
      <c r="IFI251" s="2"/>
      <c r="IFJ251" s="2"/>
      <c r="IFK251" s="2"/>
      <c r="IFL251" s="2"/>
      <c r="IFM251" s="2"/>
      <c r="IFN251" s="2"/>
      <c r="IFO251" s="2"/>
      <c r="IFP251" s="2"/>
      <c r="IFQ251" s="2"/>
      <c r="IFR251" s="2"/>
      <c r="IFS251" s="2"/>
      <c r="IFT251" s="2"/>
      <c r="IFU251" s="2"/>
      <c r="IFV251" s="2"/>
      <c r="IFW251" s="2"/>
      <c r="IFX251" s="2"/>
      <c r="IFY251" s="2"/>
      <c r="IFZ251" s="2"/>
      <c r="IGA251" s="2"/>
      <c r="IGB251" s="2"/>
      <c r="IGC251" s="2"/>
      <c r="IGD251" s="2"/>
      <c r="IGE251" s="2"/>
      <c r="IGF251" s="2"/>
      <c r="IGG251" s="2"/>
      <c r="IGH251" s="2"/>
      <c r="IGI251" s="2"/>
      <c r="IGJ251" s="2"/>
      <c r="IGK251" s="2"/>
      <c r="IGL251" s="2"/>
      <c r="IGM251" s="2"/>
      <c r="IGN251" s="2"/>
      <c r="IGO251" s="2"/>
      <c r="IGP251" s="2"/>
      <c r="IGQ251" s="2"/>
      <c r="IGR251" s="2"/>
      <c r="IGS251" s="2"/>
      <c r="IGT251" s="2"/>
      <c r="IGU251" s="2"/>
      <c r="IGV251" s="2"/>
      <c r="IGW251" s="2"/>
      <c r="IGX251" s="2"/>
      <c r="IGY251" s="2"/>
      <c r="IGZ251" s="2"/>
      <c r="IHA251" s="2"/>
      <c r="IHB251" s="2"/>
      <c r="IHC251" s="2"/>
      <c r="IHD251" s="2"/>
      <c r="IHE251" s="2"/>
      <c r="IHF251" s="2"/>
      <c r="IHG251" s="2"/>
      <c r="IHH251" s="2"/>
      <c r="IHI251" s="2"/>
      <c r="IHJ251" s="2"/>
      <c r="IHK251" s="2"/>
      <c r="IHL251" s="2"/>
      <c r="IHM251" s="2"/>
      <c r="IHN251" s="2"/>
      <c r="IHO251" s="2"/>
      <c r="IHP251" s="2"/>
      <c r="IHQ251" s="2"/>
      <c r="IHR251" s="2"/>
      <c r="IHS251" s="2"/>
      <c r="IHT251" s="2"/>
      <c r="IHU251" s="2"/>
      <c r="IHV251" s="2"/>
      <c r="IHW251" s="2"/>
      <c r="IHX251" s="2"/>
      <c r="IHY251" s="2"/>
      <c r="IHZ251" s="2"/>
      <c r="IIA251" s="2"/>
      <c r="IIB251" s="2"/>
      <c r="IIC251" s="2"/>
      <c r="IID251" s="2"/>
      <c r="IIE251" s="2"/>
      <c r="IIF251" s="2"/>
      <c r="IIG251" s="2"/>
      <c r="IIH251" s="2"/>
      <c r="III251" s="2"/>
      <c r="IIJ251" s="2"/>
      <c r="IIK251" s="2"/>
      <c r="IIL251" s="2"/>
      <c r="IIM251" s="2"/>
      <c r="IIN251" s="2"/>
      <c r="IIO251" s="2"/>
      <c r="IIP251" s="2"/>
      <c r="IIQ251" s="2"/>
      <c r="IIR251" s="2"/>
      <c r="IIS251" s="2"/>
      <c r="IIT251" s="2"/>
      <c r="IIU251" s="2"/>
      <c r="IIV251" s="2"/>
      <c r="IIW251" s="2"/>
      <c r="IIX251" s="2"/>
      <c r="IIY251" s="2"/>
      <c r="IIZ251" s="2"/>
      <c r="IJA251" s="2"/>
      <c r="IJB251" s="2"/>
      <c r="IJC251" s="2"/>
      <c r="IJD251" s="2"/>
      <c r="IJE251" s="2"/>
      <c r="IJF251" s="2"/>
      <c r="IJG251" s="2"/>
      <c r="IJH251" s="2"/>
      <c r="IJI251" s="2"/>
      <c r="IJJ251" s="2"/>
      <c r="IJK251" s="2"/>
      <c r="IJL251" s="2"/>
      <c r="IJM251" s="2"/>
      <c r="IJN251" s="2"/>
      <c r="IJO251" s="2"/>
      <c r="IJP251" s="2"/>
      <c r="IJQ251" s="2"/>
      <c r="IJR251" s="2"/>
      <c r="IJS251" s="2"/>
      <c r="IJT251" s="2"/>
      <c r="IJU251" s="2"/>
      <c r="IJV251" s="2"/>
      <c r="IJW251" s="2"/>
      <c r="IJX251" s="2"/>
      <c r="IJY251" s="2"/>
      <c r="IJZ251" s="2"/>
      <c r="IKA251" s="2"/>
      <c r="IKB251" s="2"/>
      <c r="IKC251" s="2"/>
      <c r="IKD251" s="2"/>
      <c r="IKE251" s="2"/>
      <c r="IKF251" s="2"/>
      <c r="IKG251" s="2"/>
      <c r="IKH251" s="2"/>
      <c r="IKI251" s="2"/>
      <c r="IKJ251" s="2"/>
      <c r="IKK251" s="2"/>
      <c r="IKL251" s="2"/>
      <c r="IKM251" s="2"/>
      <c r="IKN251" s="2"/>
      <c r="IKO251" s="2"/>
      <c r="IKP251" s="2"/>
      <c r="IKQ251" s="2"/>
      <c r="IKR251" s="2"/>
      <c r="IKS251" s="2"/>
      <c r="IKT251" s="2"/>
      <c r="IKU251" s="2"/>
      <c r="IKV251" s="2"/>
      <c r="IKW251" s="2"/>
      <c r="IKX251" s="2"/>
      <c r="IKY251" s="2"/>
      <c r="IKZ251" s="2"/>
      <c r="ILA251" s="2"/>
      <c r="ILB251" s="2"/>
      <c r="ILC251" s="2"/>
      <c r="ILD251" s="2"/>
      <c r="ILE251" s="2"/>
      <c r="ILF251" s="2"/>
      <c r="ILG251" s="2"/>
      <c r="ILH251" s="2"/>
      <c r="ILI251" s="2"/>
      <c r="ILJ251" s="2"/>
      <c r="ILK251" s="2"/>
      <c r="ILL251" s="2"/>
      <c r="ILM251" s="2"/>
      <c r="ILN251" s="2"/>
      <c r="ILO251" s="2"/>
      <c r="ILP251" s="2"/>
      <c r="ILQ251" s="2"/>
      <c r="ILR251" s="2"/>
      <c r="ILS251" s="2"/>
      <c r="ILT251" s="2"/>
      <c r="ILU251" s="2"/>
      <c r="ILV251" s="2"/>
      <c r="ILW251" s="2"/>
      <c r="ILX251" s="2"/>
      <c r="ILY251" s="2"/>
      <c r="ILZ251" s="2"/>
      <c r="IMA251" s="2"/>
      <c r="IMB251" s="2"/>
      <c r="IMC251" s="2"/>
      <c r="IMD251" s="2"/>
      <c r="IME251" s="2"/>
      <c r="IMF251" s="2"/>
      <c r="IMG251" s="2"/>
      <c r="IMH251" s="2"/>
      <c r="IMI251" s="2"/>
      <c r="IMJ251" s="2"/>
      <c r="IMK251" s="2"/>
      <c r="IML251" s="2"/>
      <c r="IMM251" s="2"/>
      <c r="IMN251" s="2"/>
      <c r="IMO251" s="2"/>
      <c r="IMP251" s="2"/>
      <c r="IMQ251" s="2"/>
      <c r="IMR251" s="2"/>
      <c r="IMS251" s="2"/>
      <c r="IMT251" s="2"/>
      <c r="IMU251" s="2"/>
      <c r="IMV251" s="2"/>
      <c r="IMW251" s="2"/>
      <c r="IMX251" s="2"/>
      <c r="IMY251" s="2"/>
      <c r="IMZ251" s="2"/>
      <c r="INA251" s="2"/>
      <c r="INB251" s="2"/>
      <c r="INC251" s="2"/>
      <c r="IND251" s="2"/>
      <c r="INE251" s="2"/>
      <c r="INF251" s="2"/>
      <c r="ING251" s="2"/>
      <c r="INH251" s="2"/>
      <c r="INI251" s="2"/>
      <c r="INJ251" s="2"/>
      <c r="INK251" s="2"/>
      <c r="INL251" s="2"/>
      <c r="INM251" s="2"/>
      <c r="INN251" s="2"/>
      <c r="INO251" s="2"/>
      <c r="INP251" s="2"/>
      <c r="INQ251" s="2"/>
      <c r="INR251" s="2"/>
      <c r="INS251" s="2"/>
      <c r="INT251" s="2"/>
      <c r="INU251" s="2"/>
      <c r="INV251" s="2"/>
      <c r="INW251" s="2"/>
      <c r="INX251" s="2"/>
      <c r="INY251" s="2"/>
      <c r="INZ251" s="2"/>
      <c r="IOA251" s="2"/>
      <c r="IOB251" s="2"/>
      <c r="IOC251" s="2"/>
      <c r="IOD251" s="2"/>
      <c r="IOE251" s="2"/>
      <c r="IOF251" s="2"/>
      <c r="IOG251" s="2"/>
      <c r="IOH251" s="2"/>
      <c r="IOI251" s="2"/>
      <c r="IOJ251" s="2"/>
      <c r="IOK251" s="2"/>
      <c r="IOL251" s="2"/>
      <c r="IOM251" s="2"/>
      <c r="ION251" s="2"/>
      <c r="IOO251" s="2"/>
      <c r="IOP251" s="2"/>
      <c r="IOQ251" s="2"/>
      <c r="IOR251" s="2"/>
      <c r="IOS251" s="2"/>
      <c r="IOT251" s="2"/>
      <c r="IOU251" s="2"/>
      <c r="IOV251" s="2"/>
      <c r="IOW251" s="2"/>
      <c r="IOX251" s="2"/>
      <c r="IOY251" s="2"/>
      <c r="IOZ251" s="2"/>
      <c r="IPA251" s="2"/>
      <c r="IPB251" s="2"/>
      <c r="IPC251" s="2"/>
      <c r="IPD251" s="2"/>
      <c r="IPE251" s="2"/>
      <c r="IPF251" s="2"/>
      <c r="IPG251" s="2"/>
      <c r="IPH251" s="2"/>
      <c r="IPI251" s="2"/>
      <c r="IPJ251" s="2"/>
      <c r="IPK251" s="2"/>
      <c r="IPL251" s="2"/>
      <c r="IPM251" s="2"/>
      <c r="IPN251" s="2"/>
      <c r="IPO251" s="2"/>
      <c r="IPP251" s="2"/>
      <c r="IPQ251" s="2"/>
      <c r="IPR251" s="2"/>
      <c r="IPS251" s="2"/>
      <c r="IPT251" s="2"/>
      <c r="IPU251" s="2"/>
      <c r="IPV251" s="2"/>
      <c r="IPW251" s="2"/>
      <c r="IPX251" s="2"/>
      <c r="IPY251" s="2"/>
      <c r="IPZ251" s="2"/>
      <c r="IQA251" s="2"/>
      <c r="IQB251" s="2"/>
      <c r="IQC251" s="2"/>
      <c r="IQD251" s="2"/>
      <c r="IQE251" s="2"/>
      <c r="IQF251" s="2"/>
      <c r="IQG251" s="2"/>
      <c r="IQH251" s="2"/>
      <c r="IQI251" s="2"/>
      <c r="IQJ251" s="2"/>
      <c r="IQK251" s="2"/>
      <c r="IQL251" s="2"/>
      <c r="IQM251" s="2"/>
      <c r="IQN251" s="2"/>
      <c r="IQO251" s="2"/>
      <c r="IQP251" s="2"/>
      <c r="IQQ251" s="2"/>
      <c r="IQR251" s="2"/>
      <c r="IQS251" s="2"/>
      <c r="IQT251" s="2"/>
      <c r="IQU251" s="2"/>
      <c r="IQV251" s="2"/>
      <c r="IQW251" s="2"/>
      <c r="IQX251" s="2"/>
      <c r="IQY251" s="2"/>
      <c r="IQZ251" s="2"/>
      <c r="IRA251" s="2"/>
      <c r="IRB251" s="2"/>
      <c r="IRC251" s="2"/>
      <c r="IRD251" s="2"/>
      <c r="IRE251" s="2"/>
      <c r="IRF251" s="2"/>
      <c r="IRG251" s="2"/>
      <c r="IRH251" s="2"/>
      <c r="IRI251" s="2"/>
      <c r="IRJ251" s="2"/>
      <c r="IRK251" s="2"/>
      <c r="IRL251" s="2"/>
      <c r="IRM251" s="2"/>
      <c r="IRN251" s="2"/>
      <c r="IRO251" s="2"/>
      <c r="IRP251" s="2"/>
      <c r="IRQ251" s="2"/>
      <c r="IRR251" s="2"/>
      <c r="IRS251" s="2"/>
      <c r="IRT251" s="2"/>
      <c r="IRU251" s="2"/>
      <c r="IRV251" s="2"/>
      <c r="IRW251" s="2"/>
      <c r="IRX251" s="2"/>
      <c r="IRY251" s="2"/>
      <c r="IRZ251" s="2"/>
      <c r="ISA251" s="2"/>
      <c r="ISB251" s="2"/>
      <c r="ISC251" s="2"/>
      <c r="ISD251" s="2"/>
      <c r="ISE251" s="2"/>
      <c r="ISF251" s="2"/>
      <c r="ISG251" s="2"/>
      <c r="ISH251" s="2"/>
      <c r="ISI251" s="2"/>
      <c r="ISJ251" s="2"/>
      <c r="ISK251" s="2"/>
      <c r="ISL251" s="2"/>
      <c r="ISM251" s="2"/>
      <c r="ISN251" s="2"/>
      <c r="ISO251" s="2"/>
      <c r="ISP251" s="2"/>
      <c r="ISQ251" s="2"/>
      <c r="ISR251" s="2"/>
      <c r="ISS251" s="2"/>
      <c r="IST251" s="2"/>
      <c r="ISU251" s="2"/>
      <c r="ISV251" s="2"/>
      <c r="ISW251" s="2"/>
      <c r="ISX251" s="2"/>
      <c r="ISY251" s="2"/>
      <c r="ISZ251" s="2"/>
      <c r="ITA251" s="2"/>
      <c r="ITB251" s="2"/>
      <c r="ITC251" s="2"/>
      <c r="ITD251" s="2"/>
      <c r="ITE251" s="2"/>
      <c r="ITF251" s="2"/>
      <c r="ITG251" s="2"/>
      <c r="ITH251" s="2"/>
      <c r="ITI251" s="2"/>
      <c r="ITJ251" s="2"/>
      <c r="ITK251" s="2"/>
      <c r="ITL251" s="2"/>
      <c r="ITM251" s="2"/>
      <c r="ITN251" s="2"/>
      <c r="ITO251" s="2"/>
      <c r="ITP251" s="2"/>
      <c r="ITQ251" s="2"/>
      <c r="ITR251" s="2"/>
      <c r="ITS251" s="2"/>
      <c r="ITT251" s="2"/>
      <c r="ITU251" s="2"/>
      <c r="ITV251" s="2"/>
      <c r="ITW251" s="2"/>
      <c r="ITX251" s="2"/>
      <c r="ITY251" s="2"/>
      <c r="ITZ251" s="2"/>
      <c r="IUA251" s="2"/>
      <c r="IUB251" s="2"/>
      <c r="IUC251" s="2"/>
      <c r="IUD251" s="2"/>
      <c r="IUE251" s="2"/>
      <c r="IUF251" s="2"/>
      <c r="IUG251" s="2"/>
      <c r="IUH251" s="2"/>
      <c r="IUI251" s="2"/>
      <c r="IUJ251" s="2"/>
      <c r="IUK251" s="2"/>
      <c r="IUL251" s="2"/>
      <c r="IUM251" s="2"/>
      <c r="IUN251" s="2"/>
      <c r="IUO251" s="2"/>
      <c r="IUP251" s="2"/>
      <c r="IUQ251" s="2"/>
      <c r="IUR251" s="2"/>
      <c r="IUS251" s="2"/>
      <c r="IUT251" s="2"/>
      <c r="IUU251" s="2"/>
      <c r="IUV251" s="2"/>
      <c r="IUW251" s="2"/>
      <c r="IUX251" s="2"/>
      <c r="IUY251" s="2"/>
      <c r="IUZ251" s="2"/>
      <c r="IVA251" s="2"/>
      <c r="IVB251" s="2"/>
      <c r="IVC251" s="2"/>
      <c r="IVD251" s="2"/>
      <c r="IVE251" s="2"/>
      <c r="IVF251" s="2"/>
      <c r="IVG251" s="2"/>
      <c r="IVH251" s="2"/>
      <c r="IVI251" s="2"/>
      <c r="IVJ251" s="2"/>
      <c r="IVK251" s="2"/>
      <c r="IVL251" s="2"/>
      <c r="IVM251" s="2"/>
      <c r="IVN251" s="2"/>
      <c r="IVO251" s="2"/>
      <c r="IVP251" s="2"/>
      <c r="IVQ251" s="2"/>
      <c r="IVR251" s="2"/>
      <c r="IVS251" s="2"/>
      <c r="IVT251" s="2"/>
      <c r="IVU251" s="2"/>
      <c r="IVV251" s="2"/>
      <c r="IVW251" s="2"/>
      <c r="IVX251" s="2"/>
      <c r="IVY251" s="2"/>
      <c r="IVZ251" s="2"/>
      <c r="IWA251" s="2"/>
      <c r="IWB251" s="2"/>
      <c r="IWC251" s="2"/>
      <c r="IWD251" s="2"/>
      <c r="IWE251" s="2"/>
      <c r="IWF251" s="2"/>
      <c r="IWG251" s="2"/>
      <c r="IWH251" s="2"/>
      <c r="IWI251" s="2"/>
      <c r="IWJ251" s="2"/>
      <c r="IWK251" s="2"/>
      <c r="IWL251" s="2"/>
      <c r="IWM251" s="2"/>
      <c r="IWN251" s="2"/>
      <c r="IWO251" s="2"/>
      <c r="IWP251" s="2"/>
      <c r="IWQ251" s="2"/>
      <c r="IWR251" s="2"/>
      <c r="IWS251" s="2"/>
      <c r="IWT251" s="2"/>
      <c r="IWU251" s="2"/>
      <c r="IWV251" s="2"/>
      <c r="IWW251" s="2"/>
      <c r="IWX251" s="2"/>
      <c r="IWY251" s="2"/>
      <c r="IWZ251" s="2"/>
      <c r="IXA251" s="2"/>
      <c r="IXB251" s="2"/>
      <c r="IXC251" s="2"/>
      <c r="IXD251" s="2"/>
      <c r="IXE251" s="2"/>
      <c r="IXF251" s="2"/>
      <c r="IXG251" s="2"/>
      <c r="IXH251" s="2"/>
      <c r="IXI251" s="2"/>
      <c r="IXJ251" s="2"/>
      <c r="IXK251" s="2"/>
      <c r="IXL251" s="2"/>
      <c r="IXM251" s="2"/>
      <c r="IXN251" s="2"/>
      <c r="IXO251" s="2"/>
      <c r="IXP251" s="2"/>
      <c r="IXQ251" s="2"/>
      <c r="IXR251" s="2"/>
      <c r="IXS251" s="2"/>
      <c r="IXT251" s="2"/>
      <c r="IXU251" s="2"/>
      <c r="IXV251" s="2"/>
      <c r="IXW251" s="2"/>
      <c r="IXX251" s="2"/>
      <c r="IXY251" s="2"/>
      <c r="IXZ251" s="2"/>
      <c r="IYA251" s="2"/>
      <c r="IYB251" s="2"/>
      <c r="IYC251" s="2"/>
      <c r="IYD251" s="2"/>
      <c r="IYE251" s="2"/>
      <c r="IYF251" s="2"/>
      <c r="IYG251" s="2"/>
      <c r="IYH251" s="2"/>
      <c r="IYI251" s="2"/>
      <c r="IYJ251" s="2"/>
      <c r="IYK251" s="2"/>
      <c r="IYL251" s="2"/>
      <c r="IYM251" s="2"/>
      <c r="IYN251" s="2"/>
      <c r="IYO251" s="2"/>
      <c r="IYP251" s="2"/>
      <c r="IYQ251" s="2"/>
      <c r="IYR251" s="2"/>
      <c r="IYS251" s="2"/>
      <c r="IYT251" s="2"/>
      <c r="IYU251" s="2"/>
      <c r="IYV251" s="2"/>
      <c r="IYW251" s="2"/>
      <c r="IYX251" s="2"/>
      <c r="IYY251" s="2"/>
      <c r="IYZ251" s="2"/>
      <c r="IZA251" s="2"/>
      <c r="IZB251" s="2"/>
      <c r="IZC251" s="2"/>
      <c r="IZD251" s="2"/>
      <c r="IZE251" s="2"/>
      <c r="IZF251" s="2"/>
      <c r="IZG251" s="2"/>
      <c r="IZH251" s="2"/>
      <c r="IZI251" s="2"/>
      <c r="IZJ251" s="2"/>
      <c r="IZK251" s="2"/>
      <c r="IZL251" s="2"/>
      <c r="IZM251" s="2"/>
      <c r="IZN251" s="2"/>
      <c r="IZO251" s="2"/>
      <c r="IZP251" s="2"/>
      <c r="IZQ251" s="2"/>
      <c r="IZR251" s="2"/>
      <c r="IZS251" s="2"/>
      <c r="IZT251" s="2"/>
      <c r="IZU251" s="2"/>
      <c r="IZV251" s="2"/>
      <c r="IZW251" s="2"/>
      <c r="IZX251" s="2"/>
      <c r="IZY251" s="2"/>
      <c r="IZZ251" s="2"/>
      <c r="JAA251" s="2"/>
      <c r="JAB251" s="2"/>
      <c r="JAC251" s="2"/>
      <c r="JAD251" s="2"/>
      <c r="JAE251" s="2"/>
      <c r="JAF251" s="2"/>
      <c r="JAG251" s="2"/>
      <c r="JAH251" s="2"/>
      <c r="JAI251" s="2"/>
      <c r="JAJ251" s="2"/>
      <c r="JAK251" s="2"/>
      <c r="JAL251" s="2"/>
      <c r="JAM251" s="2"/>
      <c r="JAN251" s="2"/>
      <c r="JAO251" s="2"/>
      <c r="JAP251" s="2"/>
      <c r="JAQ251" s="2"/>
      <c r="JAR251" s="2"/>
      <c r="JAS251" s="2"/>
      <c r="JAT251" s="2"/>
      <c r="JAU251" s="2"/>
      <c r="JAV251" s="2"/>
      <c r="JAW251" s="2"/>
      <c r="JAX251" s="2"/>
      <c r="JAY251" s="2"/>
      <c r="JAZ251" s="2"/>
      <c r="JBA251" s="2"/>
      <c r="JBB251" s="2"/>
      <c r="JBC251" s="2"/>
      <c r="JBD251" s="2"/>
      <c r="JBE251" s="2"/>
      <c r="JBF251" s="2"/>
      <c r="JBG251" s="2"/>
      <c r="JBH251" s="2"/>
      <c r="JBI251" s="2"/>
      <c r="JBJ251" s="2"/>
      <c r="JBK251" s="2"/>
      <c r="JBL251" s="2"/>
      <c r="JBM251" s="2"/>
      <c r="JBN251" s="2"/>
      <c r="JBO251" s="2"/>
      <c r="JBP251" s="2"/>
      <c r="JBQ251" s="2"/>
      <c r="JBR251" s="2"/>
      <c r="JBS251" s="2"/>
      <c r="JBT251" s="2"/>
      <c r="JBU251" s="2"/>
      <c r="JBV251" s="2"/>
      <c r="JBW251" s="2"/>
      <c r="JBX251" s="2"/>
      <c r="JBY251" s="2"/>
      <c r="JBZ251" s="2"/>
      <c r="JCA251" s="2"/>
      <c r="JCB251" s="2"/>
      <c r="JCC251" s="2"/>
      <c r="JCD251" s="2"/>
      <c r="JCE251" s="2"/>
      <c r="JCF251" s="2"/>
      <c r="JCG251" s="2"/>
      <c r="JCH251" s="2"/>
      <c r="JCI251" s="2"/>
      <c r="JCJ251" s="2"/>
      <c r="JCK251" s="2"/>
      <c r="JCL251" s="2"/>
      <c r="JCM251" s="2"/>
      <c r="JCN251" s="2"/>
      <c r="JCO251" s="2"/>
      <c r="JCP251" s="2"/>
      <c r="JCQ251" s="2"/>
      <c r="JCR251" s="2"/>
      <c r="JCS251" s="2"/>
      <c r="JCT251" s="2"/>
      <c r="JCU251" s="2"/>
      <c r="JCV251" s="2"/>
      <c r="JCW251" s="2"/>
      <c r="JCX251" s="2"/>
      <c r="JCY251" s="2"/>
      <c r="JCZ251" s="2"/>
      <c r="JDA251" s="2"/>
      <c r="JDB251" s="2"/>
      <c r="JDC251" s="2"/>
      <c r="JDD251" s="2"/>
      <c r="JDE251" s="2"/>
      <c r="JDF251" s="2"/>
      <c r="JDG251" s="2"/>
      <c r="JDH251" s="2"/>
      <c r="JDI251" s="2"/>
      <c r="JDJ251" s="2"/>
      <c r="JDK251" s="2"/>
      <c r="JDL251" s="2"/>
      <c r="JDM251" s="2"/>
      <c r="JDN251" s="2"/>
      <c r="JDO251" s="2"/>
      <c r="JDP251" s="2"/>
      <c r="JDQ251" s="2"/>
      <c r="JDR251" s="2"/>
      <c r="JDS251" s="2"/>
      <c r="JDT251" s="2"/>
      <c r="JDU251" s="2"/>
      <c r="JDV251" s="2"/>
      <c r="JDW251" s="2"/>
      <c r="JDX251" s="2"/>
      <c r="JDY251" s="2"/>
      <c r="JDZ251" s="2"/>
      <c r="JEA251" s="2"/>
      <c r="JEB251" s="2"/>
      <c r="JEC251" s="2"/>
      <c r="JED251" s="2"/>
      <c r="JEE251" s="2"/>
      <c r="JEF251" s="2"/>
      <c r="JEG251" s="2"/>
      <c r="JEH251" s="2"/>
      <c r="JEI251" s="2"/>
      <c r="JEJ251" s="2"/>
      <c r="JEK251" s="2"/>
      <c r="JEL251" s="2"/>
      <c r="JEM251" s="2"/>
      <c r="JEN251" s="2"/>
      <c r="JEO251" s="2"/>
      <c r="JEP251" s="2"/>
      <c r="JEQ251" s="2"/>
      <c r="JER251" s="2"/>
      <c r="JES251" s="2"/>
      <c r="JET251" s="2"/>
      <c r="JEU251" s="2"/>
      <c r="JEV251" s="2"/>
      <c r="JEW251" s="2"/>
      <c r="JEX251" s="2"/>
      <c r="JEY251" s="2"/>
      <c r="JEZ251" s="2"/>
      <c r="JFA251" s="2"/>
      <c r="JFB251" s="2"/>
      <c r="JFC251" s="2"/>
      <c r="JFD251" s="2"/>
      <c r="JFE251" s="2"/>
      <c r="JFF251" s="2"/>
      <c r="JFG251" s="2"/>
      <c r="JFH251" s="2"/>
      <c r="JFI251" s="2"/>
      <c r="JFJ251" s="2"/>
      <c r="JFK251" s="2"/>
      <c r="JFL251" s="2"/>
      <c r="JFM251" s="2"/>
      <c r="JFN251" s="2"/>
      <c r="JFO251" s="2"/>
      <c r="JFP251" s="2"/>
      <c r="JFQ251" s="2"/>
      <c r="JFR251" s="2"/>
      <c r="JFS251" s="2"/>
      <c r="JFT251" s="2"/>
      <c r="JFU251" s="2"/>
      <c r="JFV251" s="2"/>
      <c r="JFW251" s="2"/>
      <c r="JFX251" s="2"/>
      <c r="JFY251" s="2"/>
      <c r="JFZ251" s="2"/>
      <c r="JGA251" s="2"/>
      <c r="JGB251" s="2"/>
      <c r="JGC251" s="2"/>
      <c r="JGD251" s="2"/>
      <c r="JGE251" s="2"/>
      <c r="JGF251" s="2"/>
      <c r="JGG251" s="2"/>
      <c r="JGH251" s="2"/>
      <c r="JGI251" s="2"/>
      <c r="JGJ251" s="2"/>
      <c r="JGK251" s="2"/>
      <c r="JGL251" s="2"/>
      <c r="JGM251" s="2"/>
      <c r="JGN251" s="2"/>
      <c r="JGO251" s="2"/>
      <c r="JGP251" s="2"/>
      <c r="JGQ251" s="2"/>
      <c r="JGR251" s="2"/>
      <c r="JGS251" s="2"/>
      <c r="JGT251" s="2"/>
      <c r="JGU251" s="2"/>
      <c r="JGV251" s="2"/>
      <c r="JGW251" s="2"/>
      <c r="JGX251" s="2"/>
      <c r="JGY251" s="2"/>
      <c r="JGZ251" s="2"/>
      <c r="JHA251" s="2"/>
      <c r="JHB251" s="2"/>
      <c r="JHC251" s="2"/>
      <c r="JHD251" s="2"/>
      <c r="JHE251" s="2"/>
      <c r="JHF251" s="2"/>
      <c r="JHG251" s="2"/>
      <c r="JHH251" s="2"/>
      <c r="JHI251" s="2"/>
      <c r="JHJ251" s="2"/>
      <c r="JHK251" s="2"/>
      <c r="JHL251" s="2"/>
      <c r="JHM251" s="2"/>
      <c r="JHN251" s="2"/>
      <c r="JHO251" s="2"/>
      <c r="JHP251" s="2"/>
      <c r="JHQ251" s="2"/>
      <c r="JHR251" s="2"/>
      <c r="JHS251" s="2"/>
      <c r="JHT251" s="2"/>
      <c r="JHU251" s="2"/>
      <c r="JHV251" s="2"/>
      <c r="JHW251" s="2"/>
      <c r="JHX251" s="2"/>
      <c r="JHY251" s="2"/>
      <c r="JHZ251" s="2"/>
      <c r="JIA251" s="2"/>
      <c r="JIB251" s="2"/>
      <c r="JIC251" s="2"/>
      <c r="JID251" s="2"/>
      <c r="JIE251" s="2"/>
      <c r="JIF251" s="2"/>
      <c r="JIG251" s="2"/>
      <c r="JIH251" s="2"/>
      <c r="JII251" s="2"/>
      <c r="JIJ251" s="2"/>
      <c r="JIK251" s="2"/>
      <c r="JIL251" s="2"/>
      <c r="JIM251" s="2"/>
      <c r="JIN251" s="2"/>
      <c r="JIO251" s="2"/>
      <c r="JIP251" s="2"/>
      <c r="JIQ251" s="2"/>
      <c r="JIR251" s="2"/>
      <c r="JIS251" s="2"/>
      <c r="JIT251" s="2"/>
      <c r="JIU251" s="2"/>
      <c r="JIV251" s="2"/>
      <c r="JIW251" s="2"/>
      <c r="JIX251" s="2"/>
      <c r="JIY251" s="2"/>
      <c r="JIZ251" s="2"/>
      <c r="JJA251" s="2"/>
      <c r="JJB251" s="2"/>
      <c r="JJC251" s="2"/>
      <c r="JJD251" s="2"/>
      <c r="JJE251" s="2"/>
      <c r="JJF251" s="2"/>
      <c r="JJG251" s="2"/>
      <c r="JJH251" s="2"/>
      <c r="JJI251" s="2"/>
      <c r="JJJ251" s="2"/>
      <c r="JJK251" s="2"/>
      <c r="JJL251" s="2"/>
      <c r="JJM251" s="2"/>
      <c r="JJN251" s="2"/>
      <c r="JJO251" s="2"/>
      <c r="JJP251" s="2"/>
      <c r="JJQ251" s="2"/>
      <c r="JJR251" s="2"/>
      <c r="JJS251" s="2"/>
      <c r="JJT251" s="2"/>
      <c r="JJU251" s="2"/>
      <c r="JJV251" s="2"/>
      <c r="JJW251" s="2"/>
      <c r="JJX251" s="2"/>
      <c r="JJY251" s="2"/>
      <c r="JJZ251" s="2"/>
      <c r="JKA251" s="2"/>
      <c r="JKB251" s="2"/>
      <c r="JKC251" s="2"/>
      <c r="JKD251" s="2"/>
      <c r="JKE251" s="2"/>
      <c r="JKF251" s="2"/>
      <c r="JKG251" s="2"/>
      <c r="JKH251" s="2"/>
      <c r="JKI251" s="2"/>
      <c r="JKJ251" s="2"/>
      <c r="JKK251" s="2"/>
      <c r="JKL251" s="2"/>
      <c r="JKM251" s="2"/>
      <c r="JKN251" s="2"/>
      <c r="JKO251" s="2"/>
      <c r="JKP251" s="2"/>
      <c r="JKQ251" s="2"/>
      <c r="JKR251" s="2"/>
      <c r="JKS251" s="2"/>
      <c r="JKT251" s="2"/>
      <c r="JKU251" s="2"/>
      <c r="JKV251" s="2"/>
      <c r="JKW251" s="2"/>
      <c r="JKX251" s="2"/>
      <c r="JKY251" s="2"/>
      <c r="JKZ251" s="2"/>
      <c r="JLA251" s="2"/>
      <c r="JLB251" s="2"/>
      <c r="JLC251" s="2"/>
      <c r="JLD251" s="2"/>
      <c r="JLE251" s="2"/>
      <c r="JLF251" s="2"/>
      <c r="JLG251" s="2"/>
      <c r="JLH251" s="2"/>
      <c r="JLI251" s="2"/>
      <c r="JLJ251" s="2"/>
      <c r="JLK251" s="2"/>
      <c r="JLL251" s="2"/>
      <c r="JLM251" s="2"/>
      <c r="JLN251" s="2"/>
      <c r="JLO251" s="2"/>
      <c r="JLP251" s="2"/>
      <c r="JLQ251" s="2"/>
      <c r="JLR251" s="2"/>
      <c r="JLS251" s="2"/>
      <c r="JLT251" s="2"/>
      <c r="JLU251" s="2"/>
      <c r="JLV251" s="2"/>
      <c r="JLW251" s="2"/>
      <c r="JLX251" s="2"/>
      <c r="JLY251" s="2"/>
      <c r="JLZ251" s="2"/>
      <c r="JMA251" s="2"/>
      <c r="JMB251" s="2"/>
      <c r="JMC251" s="2"/>
      <c r="JMD251" s="2"/>
      <c r="JME251" s="2"/>
      <c r="JMF251" s="2"/>
      <c r="JMG251" s="2"/>
      <c r="JMH251" s="2"/>
      <c r="JMI251" s="2"/>
      <c r="JMJ251" s="2"/>
      <c r="JMK251" s="2"/>
      <c r="JML251" s="2"/>
      <c r="JMM251" s="2"/>
      <c r="JMN251" s="2"/>
      <c r="JMO251" s="2"/>
      <c r="JMP251" s="2"/>
      <c r="JMQ251" s="2"/>
      <c r="JMR251" s="2"/>
      <c r="JMS251" s="2"/>
      <c r="JMT251" s="2"/>
      <c r="JMU251" s="2"/>
      <c r="JMV251" s="2"/>
      <c r="JMW251" s="2"/>
      <c r="JMX251" s="2"/>
      <c r="JMY251" s="2"/>
      <c r="JMZ251" s="2"/>
      <c r="JNA251" s="2"/>
      <c r="JNB251" s="2"/>
      <c r="JNC251" s="2"/>
      <c r="JND251" s="2"/>
      <c r="JNE251" s="2"/>
      <c r="JNF251" s="2"/>
      <c r="JNG251" s="2"/>
      <c r="JNH251" s="2"/>
      <c r="JNI251" s="2"/>
      <c r="JNJ251" s="2"/>
      <c r="JNK251" s="2"/>
      <c r="JNL251" s="2"/>
      <c r="JNM251" s="2"/>
      <c r="JNN251" s="2"/>
      <c r="JNO251" s="2"/>
      <c r="JNP251" s="2"/>
      <c r="JNQ251" s="2"/>
      <c r="JNR251" s="2"/>
      <c r="JNS251" s="2"/>
      <c r="JNT251" s="2"/>
      <c r="JNU251" s="2"/>
      <c r="JNV251" s="2"/>
      <c r="JNW251" s="2"/>
      <c r="JNX251" s="2"/>
      <c r="JNY251" s="2"/>
      <c r="JNZ251" s="2"/>
      <c r="JOA251" s="2"/>
      <c r="JOB251" s="2"/>
      <c r="JOC251" s="2"/>
      <c r="JOD251" s="2"/>
      <c r="JOE251" s="2"/>
      <c r="JOF251" s="2"/>
      <c r="JOG251" s="2"/>
      <c r="JOH251" s="2"/>
      <c r="JOI251" s="2"/>
      <c r="JOJ251" s="2"/>
      <c r="JOK251" s="2"/>
      <c r="JOL251" s="2"/>
      <c r="JOM251" s="2"/>
      <c r="JON251" s="2"/>
      <c r="JOO251" s="2"/>
      <c r="JOP251" s="2"/>
      <c r="JOQ251" s="2"/>
      <c r="JOR251" s="2"/>
      <c r="JOS251" s="2"/>
      <c r="JOT251" s="2"/>
      <c r="JOU251" s="2"/>
      <c r="JOV251" s="2"/>
      <c r="JOW251" s="2"/>
      <c r="JOX251" s="2"/>
      <c r="JOY251" s="2"/>
      <c r="JOZ251" s="2"/>
      <c r="JPA251" s="2"/>
      <c r="JPB251" s="2"/>
      <c r="JPC251" s="2"/>
      <c r="JPD251" s="2"/>
      <c r="JPE251" s="2"/>
      <c r="JPF251" s="2"/>
      <c r="JPG251" s="2"/>
      <c r="JPH251" s="2"/>
      <c r="JPI251" s="2"/>
      <c r="JPJ251" s="2"/>
      <c r="JPK251" s="2"/>
      <c r="JPL251" s="2"/>
      <c r="JPM251" s="2"/>
      <c r="JPN251" s="2"/>
      <c r="JPO251" s="2"/>
      <c r="JPP251" s="2"/>
      <c r="JPQ251" s="2"/>
      <c r="JPR251" s="2"/>
      <c r="JPS251" s="2"/>
      <c r="JPT251" s="2"/>
      <c r="JPU251" s="2"/>
      <c r="JPV251" s="2"/>
      <c r="JPW251" s="2"/>
      <c r="JPX251" s="2"/>
      <c r="JPY251" s="2"/>
      <c r="JPZ251" s="2"/>
      <c r="JQA251" s="2"/>
      <c r="JQB251" s="2"/>
      <c r="JQC251" s="2"/>
      <c r="JQD251" s="2"/>
      <c r="JQE251" s="2"/>
      <c r="JQF251" s="2"/>
      <c r="JQG251" s="2"/>
      <c r="JQH251" s="2"/>
      <c r="JQI251" s="2"/>
      <c r="JQJ251" s="2"/>
      <c r="JQK251" s="2"/>
      <c r="JQL251" s="2"/>
      <c r="JQM251" s="2"/>
      <c r="JQN251" s="2"/>
      <c r="JQO251" s="2"/>
      <c r="JQP251" s="2"/>
      <c r="JQQ251" s="2"/>
      <c r="JQR251" s="2"/>
      <c r="JQS251" s="2"/>
      <c r="JQT251" s="2"/>
      <c r="JQU251" s="2"/>
      <c r="JQV251" s="2"/>
      <c r="JQW251" s="2"/>
      <c r="JQX251" s="2"/>
      <c r="JQY251" s="2"/>
      <c r="JQZ251" s="2"/>
      <c r="JRA251" s="2"/>
      <c r="JRB251" s="2"/>
      <c r="JRC251" s="2"/>
      <c r="JRD251" s="2"/>
      <c r="JRE251" s="2"/>
      <c r="JRF251" s="2"/>
      <c r="JRG251" s="2"/>
      <c r="JRH251" s="2"/>
      <c r="JRI251" s="2"/>
      <c r="JRJ251" s="2"/>
      <c r="JRK251" s="2"/>
      <c r="JRL251" s="2"/>
      <c r="JRM251" s="2"/>
      <c r="JRN251" s="2"/>
      <c r="JRO251" s="2"/>
      <c r="JRP251" s="2"/>
      <c r="JRQ251" s="2"/>
      <c r="JRR251" s="2"/>
      <c r="JRS251" s="2"/>
      <c r="JRT251" s="2"/>
      <c r="JRU251" s="2"/>
      <c r="JRV251" s="2"/>
      <c r="JRW251" s="2"/>
      <c r="JRX251" s="2"/>
      <c r="JRY251" s="2"/>
      <c r="JRZ251" s="2"/>
      <c r="JSA251" s="2"/>
      <c r="JSB251" s="2"/>
      <c r="JSC251" s="2"/>
      <c r="JSD251" s="2"/>
      <c r="JSE251" s="2"/>
      <c r="JSF251" s="2"/>
      <c r="JSG251" s="2"/>
      <c r="JSH251" s="2"/>
      <c r="JSI251" s="2"/>
      <c r="JSJ251" s="2"/>
      <c r="JSK251" s="2"/>
      <c r="JSL251" s="2"/>
      <c r="JSM251" s="2"/>
      <c r="JSN251" s="2"/>
      <c r="JSO251" s="2"/>
      <c r="JSP251" s="2"/>
      <c r="JSQ251" s="2"/>
      <c r="JSR251" s="2"/>
      <c r="JSS251" s="2"/>
      <c r="JST251" s="2"/>
      <c r="JSU251" s="2"/>
      <c r="JSV251" s="2"/>
      <c r="JSW251" s="2"/>
      <c r="JSX251" s="2"/>
      <c r="JSY251" s="2"/>
      <c r="JSZ251" s="2"/>
      <c r="JTA251" s="2"/>
      <c r="JTB251" s="2"/>
      <c r="JTC251" s="2"/>
      <c r="JTD251" s="2"/>
      <c r="JTE251" s="2"/>
      <c r="JTF251" s="2"/>
      <c r="JTG251" s="2"/>
      <c r="JTH251" s="2"/>
      <c r="JTI251" s="2"/>
      <c r="JTJ251" s="2"/>
      <c r="JTK251" s="2"/>
      <c r="JTL251" s="2"/>
      <c r="JTM251" s="2"/>
      <c r="JTN251" s="2"/>
      <c r="JTO251" s="2"/>
      <c r="JTP251" s="2"/>
      <c r="JTQ251" s="2"/>
      <c r="JTR251" s="2"/>
      <c r="JTS251" s="2"/>
      <c r="JTT251" s="2"/>
      <c r="JTU251" s="2"/>
      <c r="JTV251" s="2"/>
      <c r="JTW251" s="2"/>
      <c r="JTX251" s="2"/>
      <c r="JTY251" s="2"/>
      <c r="JTZ251" s="2"/>
      <c r="JUA251" s="2"/>
      <c r="JUB251" s="2"/>
      <c r="JUC251" s="2"/>
      <c r="JUD251" s="2"/>
      <c r="JUE251" s="2"/>
      <c r="JUF251" s="2"/>
      <c r="JUG251" s="2"/>
      <c r="JUH251" s="2"/>
      <c r="JUI251" s="2"/>
      <c r="JUJ251" s="2"/>
      <c r="JUK251" s="2"/>
      <c r="JUL251" s="2"/>
      <c r="JUM251" s="2"/>
      <c r="JUN251" s="2"/>
      <c r="JUO251" s="2"/>
      <c r="JUP251" s="2"/>
      <c r="JUQ251" s="2"/>
      <c r="JUR251" s="2"/>
      <c r="JUS251" s="2"/>
      <c r="JUT251" s="2"/>
      <c r="JUU251" s="2"/>
      <c r="JUV251" s="2"/>
      <c r="JUW251" s="2"/>
      <c r="JUX251" s="2"/>
      <c r="JUY251" s="2"/>
      <c r="JUZ251" s="2"/>
      <c r="JVA251" s="2"/>
      <c r="JVB251" s="2"/>
      <c r="JVC251" s="2"/>
      <c r="JVD251" s="2"/>
      <c r="JVE251" s="2"/>
      <c r="JVF251" s="2"/>
      <c r="JVG251" s="2"/>
      <c r="JVH251" s="2"/>
      <c r="JVI251" s="2"/>
      <c r="JVJ251" s="2"/>
      <c r="JVK251" s="2"/>
      <c r="JVL251" s="2"/>
      <c r="JVM251" s="2"/>
      <c r="JVN251" s="2"/>
      <c r="JVO251" s="2"/>
      <c r="JVP251" s="2"/>
      <c r="JVQ251" s="2"/>
      <c r="JVR251" s="2"/>
      <c r="JVS251" s="2"/>
      <c r="JVT251" s="2"/>
      <c r="JVU251" s="2"/>
      <c r="JVV251" s="2"/>
      <c r="JVW251" s="2"/>
      <c r="JVX251" s="2"/>
      <c r="JVY251" s="2"/>
      <c r="JVZ251" s="2"/>
      <c r="JWA251" s="2"/>
      <c r="JWB251" s="2"/>
      <c r="JWC251" s="2"/>
      <c r="JWD251" s="2"/>
      <c r="JWE251" s="2"/>
      <c r="JWF251" s="2"/>
      <c r="JWG251" s="2"/>
      <c r="JWH251" s="2"/>
      <c r="JWI251" s="2"/>
      <c r="JWJ251" s="2"/>
      <c r="JWK251" s="2"/>
      <c r="JWL251" s="2"/>
      <c r="JWM251" s="2"/>
      <c r="JWN251" s="2"/>
      <c r="JWO251" s="2"/>
      <c r="JWP251" s="2"/>
      <c r="JWQ251" s="2"/>
      <c r="JWR251" s="2"/>
      <c r="JWS251" s="2"/>
      <c r="JWT251" s="2"/>
      <c r="JWU251" s="2"/>
      <c r="JWV251" s="2"/>
      <c r="JWW251" s="2"/>
      <c r="JWX251" s="2"/>
      <c r="JWY251" s="2"/>
      <c r="JWZ251" s="2"/>
      <c r="JXA251" s="2"/>
      <c r="JXB251" s="2"/>
      <c r="JXC251" s="2"/>
      <c r="JXD251" s="2"/>
      <c r="JXE251" s="2"/>
      <c r="JXF251" s="2"/>
      <c r="JXG251" s="2"/>
      <c r="JXH251" s="2"/>
      <c r="JXI251" s="2"/>
      <c r="JXJ251" s="2"/>
      <c r="JXK251" s="2"/>
      <c r="JXL251" s="2"/>
      <c r="JXM251" s="2"/>
      <c r="JXN251" s="2"/>
      <c r="JXO251" s="2"/>
      <c r="JXP251" s="2"/>
      <c r="JXQ251" s="2"/>
      <c r="JXR251" s="2"/>
      <c r="JXS251" s="2"/>
      <c r="JXT251" s="2"/>
      <c r="JXU251" s="2"/>
      <c r="JXV251" s="2"/>
      <c r="JXW251" s="2"/>
      <c r="JXX251" s="2"/>
      <c r="JXY251" s="2"/>
      <c r="JXZ251" s="2"/>
      <c r="JYA251" s="2"/>
      <c r="JYB251" s="2"/>
      <c r="JYC251" s="2"/>
      <c r="JYD251" s="2"/>
      <c r="JYE251" s="2"/>
      <c r="JYF251" s="2"/>
      <c r="JYG251" s="2"/>
      <c r="JYH251" s="2"/>
      <c r="JYI251" s="2"/>
      <c r="JYJ251" s="2"/>
      <c r="JYK251" s="2"/>
      <c r="JYL251" s="2"/>
      <c r="JYM251" s="2"/>
      <c r="JYN251" s="2"/>
      <c r="JYO251" s="2"/>
      <c r="JYP251" s="2"/>
      <c r="JYQ251" s="2"/>
      <c r="JYR251" s="2"/>
      <c r="JYS251" s="2"/>
      <c r="JYT251" s="2"/>
      <c r="JYU251" s="2"/>
      <c r="JYV251" s="2"/>
      <c r="JYW251" s="2"/>
      <c r="JYX251" s="2"/>
      <c r="JYY251" s="2"/>
      <c r="JYZ251" s="2"/>
      <c r="JZA251" s="2"/>
      <c r="JZB251" s="2"/>
      <c r="JZC251" s="2"/>
      <c r="JZD251" s="2"/>
      <c r="JZE251" s="2"/>
      <c r="JZF251" s="2"/>
      <c r="JZG251" s="2"/>
      <c r="JZH251" s="2"/>
      <c r="JZI251" s="2"/>
      <c r="JZJ251" s="2"/>
      <c r="JZK251" s="2"/>
      <c r="JZL251" s="2"/>
      <c r="JZM251" s="2"/>
      <c r="JZN251" s="2"/>
      <c r="JZO251" s="2"/>
      <c r="JZP251" s="2"/>
      <c r="JZQ251" s="2"/>
      <c r="JZR251" s="2"/>
      <c r="JZS251" s="2"/>
      <c r="JZT251" s="2"/>
      <c r="JZU251" s="2"/>
      <c r="JZV251" s="2"/>
      <c r="JZW251" s="2"/>
      <c r="JZX251" s="2"/>
      <c r="JZY251" s="2"/>
      <c r="JZZ251" s="2"/>
      <c r="KAA251" s="2"/>
      <c r="KAB251" s="2"/>
      <c r="KAC251" s="2"/>
      <c r="KAD251" s="2"/>
      <c r="KAE251" s="2"/>
      <c r="KAF251" s="2"/>
      <c r="KAG251" s="2"/>
      <c r="KAH251" s="2"/>
      <c r="KAI251" s="2"/>
      <c r="KAJ251" s="2"/>
      <c r="KAK251" s="2"/>
      <c r="KAL251" s="2"/>
      <c r="KAM251" s="2"/>
      <c r="KAN251" s="2"/>
      <c r="KAO251" s="2"/>
      <c r="KAP251" s="2"/>
      <c r="KAQ251" s="2"/>
      <c r="KAR251" s="2"/>
      <c r="KAS251" s="2"/>
      <c r="KAT251" s="2"/>
      <c r="KAU251" s="2"/>
      <c r="KAV251" s="2"/>
      <c r="KAW251" s="2"/>
      <c r="KAX251" s="2"/>
      <c r="KAY251" s="2"/>
      <c r="KAZ251" s="2"/>
      <c r="KBA251" s="2"/>
      <c r="KBB251" s="2"/>
      <c r="KBC251" s="2"/>
      <c r="KBD251" s="2"/>
      <c r="KBE251" s="2"/>
      <c r="KBF251" s="2"/>
      <c r="KBG251" s="2"/>
      <c r="KBH251" s="2"/>
      <c r="KBI251" s="2"/>
      <c r="KBJ251" s="2"/>
      <c r="KBK251" s="2"/>
      <c r="KBL251" s="2"/>
      <c r="KBM251" s="2"/>
      <c r="KBN251" s="2"/>
      <c r="KBO251" s="2"/>
      <c r="KBP251" s="2"/>
      <c r="KBQ251" s="2"/>
      <c r="KBR251" s="2"/>
      <c r="KBS251" s="2"/>
      <c r="KBT251" s="2"/>
      <c r="KBU251" s="2"/>
      <c r="KBV251" s="2"/>
      <c r="KBW251" s="2"/>
      <c r="KBX251" s="2"/>
      <c r="KBY251" s="2"/>
      <c r="KBZ251" s="2"/>
      <c r="KCA251" s="2"/>
      <c r="KCB251" s="2"/>
      <c r="KCC251" s="2"/>
      <c r="KCD251" s="2"/>
      <c r="KCE251" s="2"/>
      <c r="KCF251" s="2"/>
      <c r="KCG251" s="2"/>
      <c r="KCH251" s="2"/>
      <c r="KCI251" s="2"/>
      <c r="KCJ251" s="2"/>
      <c r="KCK251" s="2"/>
      <c r="KCL251" s="2"/>
      <c r="KCM251" s="2"/>
      <c r="KCN251" s="2"/>
      <c r="KCO251" s="2"/>
      <c r="KCP251" s="2"/>
      <c r="KCQ251" s="2"/>
      <c r="KCR251" s="2"/>
      <c r="KCS251" s="2"/>
      <c r="KCT251" s="2"/>
      <c r="KCU251" s="2"/>
      <c r="KCV251" s="2"/>
      <c r="KCW251" s="2"/>
      <c r="KCX251" s="2"/>
      <c r="KCY251" s="2"/>
      <c r="KCZ251" s="2"/>
      <c r="KDA251" s="2"/>
      <c r="KDB251" s="2"/>
      <c r="KDC251" s="2"/>
      <c r="KDD251" s="2"/>
      <c r="KDE251" s="2"/>
      <c r="KDF251" s="2"/>
      <c r="KDG251" s="2"/>
      <c r="KDH251" s="2"/>
      <c r="KDI251" s="2"/>
      <c r="KDJ251" s="2"/>
      <c r="KDK251" s="2"/>
      <c r="KDL251" s="2"/>
      <c r="KDM251" s="2"/>
      <c r="KDN251" s="2"/>
      <c r="KDO251" s="2"/>
      <c r="KDP251" s="2"/>
      <c r="KDQ251" s="2"/>
      <c r="KDR251" s="2"/>
      <c r="KDS251" s="2"/>
      <c r="KDT251" s="2"/>
      <c r="KDU251" s="2"/>
      <c r="KDV251" s="2"/>
      <c r="KDW251" s="2"/>
      <c r="KDX251" s="2"/>
      <c r="KDY251" s="2"/>
      <c r="KDZ251" s="2"/>
      <c r="KEA251" s="2"/>
      <c r="KEB251" s="2"/>
      <c r="KEC251" s="2"/>
      <c r="KED251" s="2"/>
      <c r="KEE251" s="2"/>
      <c r="KEF251" s="2"/>
      <c r="KEG251" s="2"/>
      <c r="KEH251" s="2"/>
      <c r="KEI251" s="2"/>
      <c r="KEJ251" s="2"/>
      <c r="KEK251" s="2"/>
      <c r="KEL251" s="2"/>
      <c r="KEM251" s="2"/>
      <c r="KEN251" s="2"/>
      <c r="KEO251" s="2"/>
      <c r="KEP251" s="2"/>
      <c r="KEQ251" s="2"/>
      <c r="KER251" s="2"/>
      <c r="KES251" s="2"/>
      <c r="KET251" s="2"/>
      <c r="KEU251" s="2"/>
      <c r="KEV251" s="2"/>
      <c r="KEW251" s="2"/>
      <c r="KEX251" s="2"/>
      <c r="KEY251" s="2"/>
      <c r="KEZ251" s="2"/>
      <c r="KFA251" s="2"/>
      <c r="KFB251" s="2"/>
      <c r="KFC251" s="2"/>
      <c r="KFD251" s="2"/>
      <c r="KFE251" s="2"/>
      <c r="KFF251" s="2"/>
      <c r="KFG251" s="2"/>
      <c r="KFH251" s="2"/>
      <c r="KFI251" s="2"/>
      <c r="KFJ251" s="2"/>
      <c r="KFK251" s="2"/>
      <c r="KFL251" s="2"/>
      <c r="KFM251" s="2"/>
      <c r="KFN251" s="2"/>
      <c r="KFO251" s="2"/>
      <c r="KFP251" s="2"/>
      <c r="KFQ251" s="2"/>
      <c r="KFR251" s="2"/>
      <c r="KFS251" s="2"/>
      <c r="KFT251" s="2"/>
      <c r="KFU251" s="2"/>
      <c r="KFV251" s="2"/>
      <c r="KFW251" s="2"/>
      <c r="KFX251" s="2"/>
      <c r="KFY251" s="2"/>
      <c r="KFZ251" s="2"/>
      <c r="KGA251" s="2"/>
      <c r="KGB251" s="2"/>
      <c r="KGC251" s="2"/>
      <c r="KGD251" s="2"/>
      <c r="KGE251" s="2"/>
      <c r="KGF251" s="2"/>
      <c r="KGG251" s="2"/>
      <c r="KGH251" s="2"/>
      <c r="KGI251" s="2"/>
      <c r="KGJ251" s="2"/>
      <c r="KGK251" s="2"/>
      <c r="KGL251" s="2"/>
      <c r="KGM251" s="2"/>
      <c r="KGN251" s="2"/>
      <c r="KGO251" s="2"/>
      <c r="KGP251" s="2"/>
      <c r="KGQ251" s="2"/>
      <c r="KGR251" s="2"/>
      <c r="KGS251" s="2"/>
      <c r="KGT251" s="2"/>
      <c r="KGU251" s="2"/>
      <c r="KGV251" s="2"/>
      <c r="KGW251" s="2"/>
      <c r="KGX251" s="2"/>
      <c r="KGY251" s="2"/>
      <c r="KGZ251" s="2"/>
      <c r="KHA251" s="2"/>
      <c r="KHB251" s="2"/>
      <c r="KHC251" s="2"/>
      <c r="KHD251" s="2"/>
      <c r="KHE251" s="2"/>
      <c r="KHF251" s="2"/>
      <c r="KHG251" s="2"/>
      <c r="KHH251" s="2"/>
      <c r="KHI251" s="2"/>
      <c r="KHJ251" s="2"/>
      <c r="KHK251" s="2"/>
      <c r="KHL251" s="2"/>
      <c r="KHM251" s="2"/>
      <c r="KHN251" s="2"/>
      <c r="KHO251" s="2"/>
      <c r="KHP251" s="2"/>
      <c r="KHQ251" s="2"/>
      <c r="KHR251" s="2"/>
      <c r="KHS251" s="2"/>
      <c r="KHT251" s="2"/>
      <c r="KHU251" s="2"/>
      <c r="KHV251" s="2"/>
      <c r="KHW251" s="2"/>
      <c r="KHX251" s="2"/>
      <c r="KHY251" s="2"/>
      <c r="KHZ251" s="2"/>
      <c r="KIA251" s="2"/>
      <c r="KIB251" s="2"/>
      <c r="KIC251" s="2"/>
      <c r="KID251" s="2"/>
      <c r="KIE251" s="2"/>
      <c r="KIF251" s="2"/>
      <c r="KIG251" s="2"/>
      <c r="KIH251" s="2"/>
      <c r="KII251" s="2"/>
      <c r="KIJ251" s="2"/>
      <c r="KIK251" s="2"/>
      <c r="KIL251" s="2"/>
      <c r="KIM251" s="2"/>
      <c r="KIN251" s="2"/>
      <c r="KIO251" s="2"/>
      <c r="KIP251" s="2"/>
      <c r="KIQ251" s="2"/>
      <c r="KIR251" s="2"/>
      <c r="KIS251" s="2"/>
      <c r="KIT251" s="2"/>
      <c r="KIU251" s="2"/>
      <c r="KIV251" s="2"/>
      <c r="KIW251" s="2"/>
      <c r="KIX251" s="2"/>
      <c r="KIY251" s="2"/>
      <c r="KIZ251" s="2"/>
      <c r="KJA251" s="2"/>
      <c r="KJB251" s="2"/>
      <c r="KJC251" s="2"/>
      <c r="KJD251" s="2"/>
      <c r="KJE251" s="2"/>
      <c r="KJF251" s="2"/>
      <c r="KJG251" s="2"/>
      <c r="KJH251" s="2"/>
      <c r="KJI251" s="2"/>
      <c r="KJJ251" s="2"/>
      <c r="KJK251" s="2"/>
      <c r="KJL251" s="2"/>
      <c r="KJM251" s="2"/>
      <c r="KJN251" s="2"/>
      <c r="KJO251" s="2"/>
      <c r="KJP251" s="2"/>
      <c r="KJQ251" s="2"/>
      <c r="KJR251" s="2"/>
      <c r="KJS251" s="2"/>
      <c r="KJT251" s="2"/>
      <c r="KJU251" s="2"/>
      <c r="KJV251" s="2"/>
      <c r="KJW251" s="2"/>
      <c r="KJX251" s="2"/>
      <c r="KJY251" s="2"/>
      <c r="KJZ251" s="2"/>
      <c r="KKA251" s="2"/>
      <c r="KKB251" s="2"/>
      <c r="KKC251" s="2"/>
      <c r="KKD251" s="2"/>
      <c r="KKE251" s="2"/>
      <c r="KKF251" s="2"/>
      <c r="KKG251" s="2"/>
      <c r="KKH251" s="2"/>
      <c r="KKI251" s="2"/>
      <c r="KKJ251" s="2"/>
      <c r="KKK251" s="2"/>
      <c r="KKL251" s="2"/>
      <c r="KKM251" s="2"/>
      <c r="KKN251" s="2"/>
      <c r="KKO251" s="2"/>
      <c r="KKP251" s="2"/>
      <c r="KKQ251" s="2"/>
      <c r="KKR251" s="2"/>
      <c r="KKS251" s="2"/>
      <c r="KKT251" s="2"/>
      <c r="KKU251" s="2"/>
      <c r="KKV251" s="2"/>
      <c r="KKW251" s="2"/>
      <c r="KKX251" s="2"/>
      <c r="KKY251" s="2"/>
      <c r="KKZ251" s="2"/>
      <c r="KLA251" s="2"/>
      <c r="KLB251" s="2"/>
      <c r="KLC251" s="2"/>
      <c r="KLD251" s="2"/>
      <c r="KLE251" s="2"/>
      <c r="KLF251" s="2"/>
      <c r="KLG251" s="2"/>
      <c r="KLH251" s="2"/>
      <c r="KLI251" s="2"/>
      <c r="KLJ251" s="2"/>
      <c r="KLK251" s="2"/>
      <c r="KLL251" s="2"/>
      <c r="KLM251" s="2"/>
      <c r="KLN251" s="2"/>
      <c r="KLO251" s="2"/>
      <c r="KLP251" s="2"/>
      <c r="KLQ251" s="2"/>
      <c r="KLR251" s="2"/>
      <c r="KLS251" s="2"/>
      <c r="KLT251" s="2"/>
      <c r="KLU251" s="2"/>
      <c r="KLV251" s="2"/>
      <c r="KLW251" s="2"/>
      <c r="KLX251" s="2"/>
      <c r="KLY251" s="2"/>
      <c r="KLZ251" s="2"/>
      <c r="KMA251" s="2"/>
      <c r="KMB251" s="2"/>
      <c r="KMC251" s="2"/>
      <c r="KMD251" s="2"/>
      <c r="KME251" s="2"/>
      <c r="KMF251" s="2"/>
      <c r="KMG251" s="2"/>
      <c r="KMH251" s="2"/>
      <c r="KMI251" s="2"/>
      <c r="KMJ251" s="2"/>
      <c r="KMK251" s="2"/>
      <c r="KML251" s="2"/>
      <c r="KMM251" s="2"/>
      <c r="KMN251" s="2"/>
      <c r="KMO251" s="2"/>
      <c r="KMP251" s="2"/>
      <c r="KMQ251" s="2"/>
      <c r="KMR251" s="2"/>
      <c r="KMS251" s="2"/>
      <c r="KMT251" s="2"/>
      <c r="KMU251" s="2"/>
      <c r="KMV251" s="2"/>
      <c r="KMW251" s="2"/>
      <c r="KMX251" s="2"/>
      <c r="KMY251" s="2"/>
      <c r="KMZ251" s="2"/>
      <c r="KNA251" s="2"/>
      <c r="KNB251" s="2"/>
      <c r="KNC251" s="2"/>
      <c r="KND251" s="2"/>
      <c r="KNE251" s="2"/>
      <c r="KNF251" s="2"/>
      <c r="KNG251" s="2"/>
      <c r="KNH251" s="2"/>
      <c r="KNI251" s="2"/>
      <c r="KNJ251" s="2"/>
      <c r="KNK251" s="2"/>
      <c r="KNL251" s="2"/>
      <c r="KNM251" s="2"/>
      <c r="KNN251" s="2"/>
      <c r="KNO251" s="2"/>
      <c r="KNP251" s="2"/>
      <c r="KNQ251" s="2"/>
      <c r="KNR251" s="2"/>
      <c r="KNS251" s="2"/>
      <c r="KNT251" s="2"/>
      <c r="KNU251" s="2"/>
      <c r="KNV251" s="2"/>
      <c r="KNW251" s="2"/>
      <c r="KNX251" s="2"/>
      <c r="KNY251" s="2"/>
      <c r="KNZ251" s="2"/>
      <c r="KOA251" s="2"/>
      <c r="KOB251" s="2"/>
      <c r="KOC251" s="2"/>
      <c r="KOD251" s="2"/>
      <c r="KOE251" s="2"/>
      <c r="KOF251" s="2"/>
      <c r="KOG251" s="2"/>
      <c r="KOH251" s="2"/>
      <c r="KOI251" s="2"/>
      <c r="KOJ251" s="2"/>
      <c r="KOK251" s="2"/>
      <c r="KOL251" s="2"/>
      <c r="KOM251" s="2"/>
      <c r="KON251" s="2"/>
      <c r="KOO251" s="2"/>
      <c r="KOP251" s="2"/>
      <c r="KOQ251" s="2"/>
      <c r="KOR251" s="2"/>
      <c r="KOS251" s="2"/>
      <c r="KOT251" s="2"/>
      <c r="KOU251" s="2"/>
      <c r="KOV251" s="2"/>
      <c r="KOW251" s="2"/>
      <c r="KOX251" s="2"/>
      <c r="KOY251" s="2"/>
      <c r="KOZ251" s="2"/>
      <c r="KPA251" s="2"/>
      <c r="KPB251" s="2"/>
      <c r="KPC251" s="2"/>
      <c r="KPD251" s="2"/>
      <c r="KPE251" s="2"/>
      <c r="KPF251" s="2"/>
      <c r="KPG251" s="2"/>
      <c r="KPH251" s="2"/>
      <c r="KPI251" s="2"/>
      <c r="KPJ251" s="2"/>
      <c r="KPK251" s="2"/>
      <c r="KPL251" s="2"/>
      <c r="KPM251" s="2"/>
      <c r="KPN251" s="2"/>
      <c r="KPO251" s="2"/>
      <c r="KPP251" s="2"/>
      <c r="KPQ251" s="2"/>
      <c r="KPR251" s="2"/>
      <c r="KPS251" s="2"/>
      <c r="KPT251" s="2"/>
      <c r="KPU251" s="2"/>
      <c r="KPV251" s="2"/>
      <c r="KPW251" s="2"/>
      <c r="KPX251" s="2"/>
      <c r="KPY251" s="2"/>
      <c r="KPZ251" s="2"/>
      <c r="KQA251" s="2"/>
      <c r="KQB251" s="2"/>
      <c r="KQC251" s="2"/>
      <c r="KQD251" s="2"/>
      <c r="KQE251" s="2"/>
      <c r="KQF251" s="2"/>
      <c r="KQG251" s="2"/>
      <c r="KQH251" s="2"/>
      <c r="KQI251" s="2"/>
      <c r="KQJ251" s="2"/>
      <c r="KQK251" s="2"/>
      <c r="KQL251" s="2"/>
      <c r="KQM251" s="2"/>
      <c r="KQN251" s="2"/>
      <c r="KQO251" s="2"/>
      <c r="KQP251" s="2"/>
      <c r="KQQ251" s="2"/>
      <c r="KQR251" s="2"/>
      <c r="KQS251" s="2"/>
      <c r="KQT251" s="2"/>
      <c r="KQU251" s="2"/>
      <c r="KQV251" s="2"/>
      <c r="KQW251" s="2"/>
      <c r="KQX251" s="2"/>
      <c r="KQY251" s="2"/>
      <c r="KQZ251" s="2"/>
      <c r="KRA251" s="2"/>
      <c r="KRB251" s="2"/>
      <c r="KRC251" s="2"/>
      <c r="KRD251" s="2"/>
      <c r="KRE251" s="2"/>
      <c r="KRF251" s="2"/>
      <c r="KRG251" s="2"/>
      <c r="KRH251" s="2"/>
      <c r="KRI251" s="2"/>
      <c r="KRJ251" s="2"/>
      <c r="KRK251" s="2"/>
      <c r="KRL251" s="2"/>
      <c r="KRM251" s="2"/>
      <c r="KRN251" s="2"/>
      <c r="KRO251" s="2"/>
      <c r="KRP251" s="2"/>
      <c r="KRQ251" s="2"/>
      <c r="KRR251" s="2"/>
      <c r="KRS251" s="2"/>
      <c r="KRT251" s="2"/>
      <c r="KRU251" s="2"/>
      <c r="KRV251" s="2"/>
      <c r="KRW251" s="2"/>
      <c r="KRX251" s="2"/>
      <c r="KRY251" s="2"/>
      <c r="KRZ251" s="2"/>
      <c r="KSA251" s="2"/>
      <c r="KSB251" s="2"/>
      <c r="KSC251" s="2"/>
      <c r="KSD251" s="2"/>
      <c r="KSE251" s="2"/>
      <c r="KSF251" s="2"/>
      <c r="KSG251" s="2"/>
      <c r="KSH251" s="2"/>
      <c r="KSI251" s="2"/>
      <c r="KSJ251" s="2"/>
      <c r="KSK251" s="2"/>
      <c r="KSL251" s="2"/>
      <c r="KSM251" s="2"/>
      <c r="KSN251" s="2"/>
      <c r="KSO251" s="2"/>
      <c r="KSP251" s="2"/>
      <c r="KSQ251" s="2"/>
      <c r="KSR251" s="2"/>
      <c r="KSS251" s="2"/>
      <c r="KST251" s="2"/>
      <c r="KSU251" s="2"/>
      <c r="KSV251" s="2"/>
      <c r="KSW251" s="2"/>
      <c r="KSX251" s="2"/>
      <c r="KSY251" s="2"/>
      <c r="KSZ251" s="2"/>
      <c r="KTA251" s="2"/>
      <c r="KTB251" s="2"/>
      <c r="KTC251" s="2"/>
      <c r="KTD251" s="2"/>
      <c r="KTE251" s="2"/>
      <c r="KTF251" s="2"/>
      <c r="KTG251" s="2"/>
      <c r="KTH251" s="2"/>
      <c r="KTI251" s="2"/>
      <c r="KTJ251" s="2"/>
      <c r="KTK251" s="2"/>
      <c r="KTL251" s="2"/>
      <c r="KTM251" s="2"/>
      <c r="KTN251" s="2"/>
      <c r="KTO251" s="2"/>
      <c r="KTP251" s="2"/>
      <c r="KTQ251" s="2"/>
      <c r="KTR251" s="2"/>
      <c r="KTS251" s="2"/>
      <c r="KTT251" s="2"/>
      <c r="KTU251" s="2"/>
      <c r="KTV251" s="2"/>
      <c r="KTW251" s="2"/>
      <c r="KTX251" s="2"/>
      <c r="KTY251" s="2"/>
      <c r="KTZ251" s="2"/>
      <c r="KUA251" s="2"/>
      <c r="KUB251" s="2"/>
      <c r="KUC251" s="2"/>
      <c r="KUD251" s="2"/>
      <c r="KUE251" s="2"/>
      <c r="KUF251" s="2"/>
      <c r="KUG251" s="2"/>
      <c r="KUH251" s="2"/>
      <c r="KUI251" s="2"/>
      <c r="KUJ251" s="2"/>
      <c r="KUK251" s="2"/>
      <c r="KUL251" s="2"/>
      <c r="KUM251" s="2"/>
      <c r="KUN251" s="2"/>
      <c r="KUO251" s="2"/>
      <c r="KUP251" s="2"/>
      <c r="KUQ251" s="2"/>
      <c r="KUR251" s="2"/>
      <c r="KUS251" s="2"/>
      <c r="KUT251" s="2"/>
      <c r="KUU251" s="2"/>
      <c r="KUV251" s="2"/>
      <c r="KUW251" s="2"/>
      <c r="KUX251" s="2"/>
      <c r="KUY251" s="2"/>
      <c r="KUZ251" s="2"/>
      <c r="KVA251" s="2"/>
      <c r="KVB251" s="2"/>
      <c r="KVC251" s="2"/>
      <c r="KVD251" s="2"/>
      <c r="KVE251" s="2"/>
      <c r="KVF251" s="2"/>
      <c r="KVG251" s="2"/>
      <c r="KVH251" s="2"/>
      <c r="KVI251" s="2"/>
      <c r="KVJ251" s="2"/>
      <c r="KVK251" s="2"/>
      <c r="KVL251" s="2"/>
      <c r="KVM251" s="2"/>
      <c r="KVN251" s="2"/>
      <c r="KVO251" s="2"/>
      <c r="KVP251" s="2"/>
      <c r="KVQ251" s="2"/>
      <c r="KVR251" s="2"/>
      <c r="KVS251" s="2"/>
      <c r="KVT251" s="2"/>
      <c r="KVU251" s="2"/>
      <c r="KVV251" s="2"/>
      <c r="KVW251" s="2"/>
      <c r="KVX251" s="2"/>
      <c r="KVY251" s="2"/>
      <c r="KVZ251" s="2"/>
      <c r="KWA251" s="2"/>
      <c r="KWB251" s="2"/>
      <c r="KWC251" s="2"/>
      <c r="KWD251" s="2"/>
      <c r="KWE251" s="2"/>
      <c r="KWF251" s="2"/>
      <c r="KWG251" s="2"/>
      <c r="KWH251" s="2"/>
      <c r="KWI251" s="2"/>
      <c r="KWJ251" s="2"/>
      <c r="KWK251" s="2"/>
      <c r="KWL251" s="2"/>
      <c r="KWM251" s="2"/>
      <c r="KWN251" s="2"/>
      <c r="KWO251" s="2"/>
      <c r="KWP251" s="2"/>
      <c r="KWQ251" s="2"/>
      <c r="KWR251" s="2"/>
      <c r="KWS251" s="2"/>
      <c r="KWT251" s="2"/>
      <c r="KWU251" s="2"/>
      <c r="KWV251" s="2"/>
      <c r="KWW251" s="2"/>
      <c r="KWX251" s="2"/>
      <c r="KWY251" s="2"/>
      <c r="KWZ251" s="2"/>
      <c r="KXA251" s="2"/>
      <c r="KXB251" s="2"/>
      <c r="KXC251" s="2"/>
      <c r="KXD251" s="2"/>
      <c r="KXE251" s="2"/>
      <c r="KXF251" s="2"/>
      <c r="KXG251" s="2"/>
      <c r="KXH251" s="2"/>
      <c r="KXI251" s="2"/>
      <c r="KXJ251" s="2"/>
      <c r="KXK251" s="2"/>
      <c r="KXL251" s="2"/>
      <c r="KXM251" s="2"/>
      <c r="KXN251" s="2"/>
      <c r="KXO251" s="2"/>
      <c r="KXP251" s="2"/>
      <c r="KXQ251" s="2"/>
      <c r="KXR251" s="2"/>
      <c r="KXS251" s="2"/>
      <c r="KXT251" s="2"/>
      <c r="KXU251" s="2"/>
      <c r="KXV251" s="2"/>
      <c r="KXW251" s="2"/>
      <c r="KXX251" s="2"/>
      <c r="KXY251" s="2"/>
      <c r="KXZ251" s="2"/>
      <c r="KYA251" s="2"/>
      <c r="KYB251" s="2"/>
      <c r="KYC251" s="2"/>
      <c r="KYD251" s="2"/>
      <c r="KYE251" s="2"/>
      <c r="KYF251" s="2"/>
      <c r="KYG251" s="2"/>
      <c r="KYH251" s="2"/>
      <c r="KYI251" s="2"/>
      <c r="KYJ251" s="2"/>
      <c r="KYK251" s="2"/>
      <c r="KYL251" s="2"/>
      <c r="KYM251" s="2"/>
      <c r="KYN251" s="2"/>
      <c r="KYO251" s="2"/>
      <c r="KYP251" s="2"/>
      <c r="KYQ251" s="2"/>
      <c r="KYR251" s="2"/>
      <c r="KYS251" s="2"/>
      <c r="KYT251" s="2"/>
      <c r="KYU251" s="2"/>
      <c r="KYV251" s="2"/>
      <c r="KYW251" s="2"/>
      <c r="KYX251" s="2"/>
      <c r="KYY251" s="2"/>
      <c r="KYZ251" s="2"/>
      <c r="KZA251" s="2"/>
      <c r="KZB251" s="2"/>
      <c r="KZC251" s="2"/>
      <c r="KZD251" s="2"/>
      <c r="KZE251" s="2"/>
      <c r="KZF251" s="2"/>
      <c r="KZG251" s="2"/>
      <c r="KZH251" s="2"/>
      <c r="KZI251" s="2"/>
      <c r="KZJ251" s="2"/>
      <c r="KZK251" s="2"/>
      <c r="KZL251" s="2"/>
      <c r="KZM251" s="2"/>
      <c r="KZN251" s="2"/>
      <c r="KZO251" s="2"/>
      <c r="KZP251" s="2"/>
      <c r="KZQ251" s="2"/>
      <c r="KZR251" s="2"/>
      <c r="KZS251" s="2"/>
      <c r="KZT251" s="2"/>
      <c r="KZU251" s="2"/>
      <c r="KZV251" s="2"/>
      <c r="KZW251" s="2"/>
      <c r="KZX251" s="2"/>
      <c r="KZY251" s="2"/>
      <c r="KZZ251" s="2"/>
      <c r="LAA251" s="2"/>
      <c r="LAB251" s="2"/>
      <c r="LAC251" s="2"/>
      <c r="LAD251" s="2"/>
      <c r="LAE251" s="2"/>
      <c r="LAF251" s="2"/>
      <c r="LAG251" s="2"/>
      <c r="LAH251" s="2"/>
      <c r="LAI251" s="2"/>
      <c r="LAJ251" s="2"/>
      <c r="LAK251" s="2"/>
      <c r="LAL251" s="2"/>
      <c r="LAM251" s="2"/>
      <c r="LAN251" s="2"/>
      <c r="LAO251" s="2"/>
      <c r="LAP251" s="2"/>
      <c r="LAQ251" s="2"/>
      <c r="LAR251" s="2"/>
      <c r="LAS251" s="2"/>
      <c r="LAT251" s="2"/>
      <c r="LAU251" s="2"/>
      <c r="LAV251" s="2"/>
      <c r="LAW251" s="2"/>
      <c r="LAX251" s="2"/>
      <c r="LAY251" s="2"/>
      <c r="LAZ251" s="2"/>
      <c r="LBA251" s="2"/>
      <c r="LBB251" s="2"/>
      <c r="LBC251" s="2"/>
      <c r="LBD251" s="2"/>
      <c r="LBE251" s="2"/>
      <c r="LBF251" s="2"/>
      <c r="LBG251" s="2"/>
      <c r="LBH251" s="2"/>
      <c r="LBI251" s="2"/>
      <c r="LBJ251" s="2"/>
      <c r="LBK251" s="2"/>
      <c r="LBL251" s="2"/>
      <c r="LBM251" s="2"/>
      <c r="LBN251" s="2"/>
      <c r="LBO251" s="2"/>
      <c r="LBP251" s="2"/>
      <c r="LBQ251" s="2"/>
      <c r="LBR251" s="2"/>
      <c r="LBS251" s="2"/>
      <c r="LBT251" s="2"/>
      <c r="LBU251" s="2"/>
      <c r="LBV251" s="2"/>
      <c r="LBW251" s="2"/>
      <c r="LBX251" s="2"/>
      <c r="LBY251" s="2"/>
      <c r="LBZ251" s="2"/>
      <c r="LCA251" s="2"/>
      <c r="LCB251" s="2"/>
      <c r="LCC251" s="2"/>
      <c r="LCD251" s="2"/>
      <c r="LCE251" s="2"/>
      <c r="LCF251" s="2"/>
      <c r="LCG251" s="2"/>
      <c r="LCH251" s="2"/>
      <c r="LCI251" s="2"/>
      <c r="LCJ251" s="2"/>
      <c r="LCK251" s="2"/>
      <c r="LCL251" s="2"/>
      <c r="LCM251" s="2"/>
      <c r="LCN251" s="2"/>
      <c r="LCO251" s="2"/>
      <c r="LCP251" s="2"/>
      <c r="LCQ251" s="2"/>
      <c r="LCR251" s="2"/>
      <c r="LCS251" s="2"/>
      <c r="LCT251" s="2"/>
      <c r="LCU251" s="2"/>
      <c r="LCV251" s="2"/>
      <c r="LCW251" s="2"/>
      <c r="LCX251" s="2"/>
      <c r="LCY251" s="2"/>
      <c r="LCZ251" s="2"/>
      <c r="LDA251" s="2"/>
      <c r="LDB251" s="2"/>
      <c r="LDC251" s="2"/>
      <c r="LDD251" s="2"/>
      <c r="LDE251" s="2"/>
      <c r="LDF251" s="2"/>
      <c r="LDG251" s="2"/>
      <c r="LDH251" s="2"/>
      <c r="LDI251" s="2"/>
      <c r="LDJ251" s="2"/>
      <c r="LDK251" s="2"/>
      <c r="LDL251" s="2"/>
      <c r="LDM251" s="2"/>
      <c r="LDN251" s="2"/>
      <c r="LDO251" s="2"/>
      <c r="LDP251" s="2"/>
      <c r="LDQ251" s="2"/>
      <c r="LDR251" s="2"/>
      <c r="LDS251" s="2"/>
      <c r="LDT251" s="2"/>
      <c r="LDU251" s="2"/>
      <c r="LDV251" s="2"/>
      <c r="LDW251" s="2"/>
      <c r="LDX251" s="2"/>
      <c r="LDY251" s="2"/>
      <c r="LDZ251" s="2"/>
      <c r="LEA251" s="2"/>
      <c r="LEB251" s="2"/>
      <c r="LEC251" s="2"/>
      <c r="LED251" s="2"/>
      <c r="LEE251" s="2"/>
      <c r="LEF251" s="2"/>
      <c r="LEG251" s="2"/>
      <c r="LEH251" s="2"/>
      <c r="LEI251" s="2"/>
      <c r="LEJ251" s="2"/>
      <c r="LEK251" s="2"/>
      <c r="LEL251" s="2"/>
      <c r="LEM251" s="2"/>
      <c r="LEN251" s="2"/>
      <c r="LEO251" s="2"/>
      <c r="LEP251" s="2"/>
      <c r="LEQ251" s="2"/>
      <c r="LER251" s="2"/>
      <c r="LES251" s="2"/>
      <c r="LET251" s="2"/>
      <c r="LEU251" s="2"/>
      <c r="LEV251" s="2"/>
      <c r="LEW251" s="2"/>
      <c r="LEX251" s="2"/>
      <c r="LEY251" s="2"/>
      <c r="LEZ251" s="2"/>
      <c r="LFA251" s="2"/>
      <c r="LFB251" s="2"/>
      <c r="LFC251" s="2"/>
      <c r="LFD251" s="2"/>
      <c r="LFE251" s="2"/>
      <c r="LFF251" s="2"/>
      <c r="LFG251" s="2"/>
      <c r="LFH251" s="2"/>
      <c r="LFI251" s="2"/>
      <c r="LFJ251" s="2"/>
      <c r="LFK251" s="2"/>
      <c r="LFL251" s="2"/>
      <c r="LFM251" s="2"/>
      <c r="LFN251" s="2"/>
      <c r="LFO251" s="2"/>
      <c r="LFP251" s="2"/>
      <c r="LFQ251" s="2"/>
      <c r="LFR251" s="2"/>
      <c r="LFS251" s="2"/>
      <c r="LFT251" s="2"/>
      <c r="LFU251" s="2"/>
      <c r="LFV251" s="2"/>
      <c r="LFW251" s="2"/>
      <c r="LFX251" s="2"/>
      <c r="LFY251" s="2"/>
      <c r="LFZ251" s="2"/>
      <c r="LGA251" s="2"/>
      <c r="LGB251" s="2"/>
      <c r="LGC251" s="2"/>
      <c r="LGD251" s="2"/>
      <c r="LGE251" s="2"/>
      <c r="LGF251" s="2"/>
      <c r="LGG251" s="2"/>
      <c r="LGH251" s="2"/>
      <c r="LGI251" s="2"/>
      <c r="LGJ251" s="2"/>
      <c r="LGK251" s="2"/>
      <c r="LGL251" s="2"/>
      <c r="LGM251" s="2"/>
      <c r="LGN251" s="2"/>
      <c r="LGO251" s="2"/>
      <c r="LGP251" s="2"/>
      <c r="LGQ251" s="2"/>
      <c r="LGR251" s="2"/>
      <c r="LGS251" s="2"/>
      <c r="LGT251" s="2"/>
      <c r="LGU251" s="2"/>
      <c r="LGV251" s="2"/>
      <c r="LGW251" s="2"/>
      <c r="LGX251" s="2"/>
      <c r="LGY251" s="2"/>
      <c r="LGZ251" s="2"/>
      <c r="LHA251" s="2"/>
      <c r="LHB251" s="2"/>
      <c r="LHC251" s="2"/>
      <c r="LHD251" s="2"/>
      <c r="LHE251" s="2"/>
      <c r="LHF251" s="2"/>
      <c r="LHG251" s="2"/>
      <c r="LHH251" s="2"/>
      <c r="LHI251" s="2"/>
      <c r="LHJ251" s="2"/>
      <c r="LHK251" s="2"/>
      <c r="LHL251" s="2"/>
      <c r="LHM251" s="2"/>
      <c r="LHN251" s="2"/>
      <c r="LHO251" s="2"/>
      <c r="LHP251" s="2"/>
      <c r="LHQ251" s="2"/>
      <c r="LHR251" s="2"/>
      <c r="LHS251" s="2"/>
      <c r="LHT251" s="2"/>
      <c r="LHU251" s="2"/>
      <c r="LHV251" s="2"/>
      <c r="LHW251" s="2"/>
      <c r="LHX251" s="2"/>
      <c r="LHY251" s="2"/>
      <c r="LHZ251" s="2"/>
      <c r="LIA251" s="2"/>
      <c r="LIB251" s="2"/>
      <c r="LIC251" s="2"/>
      <c r="LID251" s="2"/>
      <c r="LIE251" s="2"/>
      <c r="LIF251" s="2"/>
      <c r="LIG251" s="2"/>
      <c r="LIH251" s="2"/>
      <c r="LII251" s="2"/>
      <c r="LIJ251" s="2"/>
      <c r="LIK251" s="2"/>
      <c r="LIL251" s="2"/>
      <c r="LIM251" s="2"/>
      <c r="LIN251" s="2"/>
      <c r="LIO251" s="2"/>
      <c r="LIP251" s="2"/>
      <c r="LIQ251" s="2"/>
      <c r="LIR251" s="2"/>
      <c r="LIS251" s="2"/>
      <c r="LIT251" s="2"/>
      <c r="LIU251" s="2"/>
      <c r="LIV251" s="2"/>
      <c r="LIW251" s="2"/>
      <c r="LIX251" s="2"/>
      <c r="LIY251" s="2"/>
      <c r="LIZ251" s="2"/>
      <c r="LJA251" s="2"/>
      <c r="LJB251" s="2"/>
      <c r="LJC251" s="2"/>
      <c r="LJD251" s="2"/>
      <c r="LJE251" s="2"/>
      <c r="LJF251" s="2"/>
      <c r="LJG251" s="2"/>
      <c r="LJH251" s="2"/>
      <c r="LJI251" s="2"/>
      <c r="LJJ251" s="2"/>
      <c r="LJK251" s="2"/>
      <c r="LJL251" s="2"/>
      <c r="LJM251" s="2"/>
      <c r="LJN251" s="2"/>
      <c r="LJO251" s="2"/>
      <c r="LJP251" s="2"/>
      <c r="LJQ251" s="2"/>
      <c r="LJR251" s="2"/>
      <c r="LJS251" s="2"/>
      <c r="LJT251" s="2"/>
      <c r="LJU251" s="2"/>
      <c r="LJV251" s="2"/>
      <c r="LJW251" s="2"/>
      <c r="LJX251" s="2"/>
      <c r="LJY251" s="2"/>
      <c r="LJZ251" s="2"/>
      <c r="LKA251" s="2"/>
      <c r="LKB251" s="2"/>
      <c r="LKC251" s="2"/>
      <c r="LKD251" s="2"/>
      <c r="LKE251" s="2"/>
      <c r="LKF251" s="2"/>
      <c r="LKG251" s="2"/>
      <c r="LKH251" s="2"/>
      <c r="LKI251" s="2"/>
      <c r="LKJ251" s="2"/>
      <c r="LKK251" s="2"/>
      <c r="LKL251" s="2"/>
      <c r="LKM251" s="2"/>
      <c r="LKN251" s="2"/>
      <c r="LKO251" s="2"/>
      <c r="LKP251" s="2"/>
      <c r="LKQ251" s="2"/>
      <c r="LKR251" s="2"/>
      <c r="LKS251" s="2"/>
      <c r="LKT251" s="2"/>
      <c r="LKU251" s="2"/>
      <c r="LKV251" s="2"/>
      <c r="LKW251" s="2"/>
      <c r="LKX251" s="2"/>
      <c r="LKY251" s="2"/>
      <c r="LKZ251" s="2"/>
      <c r="LLA251" s="2"/>
      <c r="LLB251" s="2"/>
      <c r="LLC251" s="2"/>
      <c r="LLD251" s="2"/>
      <c r="LLE251" s="2"/>
      <c r="LLF251" s="2"/>
      <c r="LLG251" s="2"/>
      <c r="LLH251" s="2"/>
      <c r="LLI251" s="2"/>
      <c r="LLJ251" s="2"/>
      <c r="LLK251" s="2"/>
      <c r="LLL251" s="2"/>
      <c r="LLM251" s="2"/>
      <c r="LLN251" s="2"/>
      <c r="LLO251" s="2"/>
      <c r="LLP251" s="2"/>
      <c r="LLQ251" s="2"/>
      <c r="LLR251" s="2"/>
      <c r="LLS251" s="2"/>
      <c r="LLT251" s="2"/>
      <c r="LLU251" s="2"/>
      <c r="LLV251" s="2"/>
      <c r="LLW251" s="2"/>
      <c r="LLX251" s="2"/>
      <c r="LLY251" s="2"/>
      <c r="LLZ251" s="2"/>
      <c r="LMA251" s="2"/>
      <c r="LMB251" s="2"/>
      <c r="LMC251" s="2"/>
      <c r="LMD251" s="2"/>
      <c r="LME251" s="2"/>
      <c r="LMF251" s="2"/>
      <c r="LMG251" s="2"/>
      <c r="LMH251" s="2"/>
      <c r="LMI251" s="2"/>
      <c r="LMJ251" s="2"/>
      <c r="LMK251" s="2"/>
      <c r="LML251" s="2"/>
      <c r="LMM251" s="2"/>
      <c r="LMN251" s="2"/>
      <c r="LMO251" s="2"/>
      <c r="LMP251" s="2"/>
      <c r="LMQ251" s="2"/>
      <c r="LMR251" s="2"/>
      <c r="LMS251" s="2"/>
      <c r="LMT251" s="2"/>
      <c r="LMU251" s="2"/>
      <c r="LMV251" s="2"/>
      <c r="LMW251" s="2"/>
      <c r="LMX251" s="2"/>
      <c r="LMY251" s="2"/>
      <c r="LMZ251" s="2"/>
      <c r="LNA251" s="2"/>
      <c r="LNB251" s="2"/>
      <c r="LNC251" s="2"/>
      <c r="LND251" s="2"/>
      <c r="LNE251" s="2"/>
      <c r="LNF251" s="2"/>
      <c r="LNG251" s="2"/>
      <c r="LNH251" s="2"/>
      <c r="LNI251" s="2"/>
      <c r="LNJ251" s="2"/>
      <c r="LNK251" s="2"/>
      <c r="LNL251" s="2"/>
      <c r="LNM251" s="2"/>
      <c r="LNN251" s="2"/>
      <c r="LNO251" s="2"/>
      <c r="LNP251" s="2"/>
      <c r="LNQ251" s="2"/>
      <c r="LNR251" s="2"/>
      <c r="LNS251" s="2"/>
      <c r="LNT251" s="2"/>
      <c r="LNU251" s="2"/>
      <c r="LNV251" s="2"/>
      <c r="LNW251" s="2"/>
      <c r="LNX251" s="2"/>
      <c r="LNY251" s="2"/>
      <c r="LNZ251" s="2"/>
      <c r="LOA251" s="2"/>
      <c r="LOB251" s="2"/>
      <c r="LOC251" s="2"/>
      <c r="LOD251" s="2"/>
      <c r="LOE251" s="2"/>
      <c r="LOF251" s="2"/>
      <c r="LOG251" s="2"/>
      <c r="LOH251" s="2"/>
      <c r="LOI251" s="2"/>
      <c r="LOJ251" s="2"/>
      <c r="LOK251" s="2"/>
      <c r="LOL251" s="2"/>
      <c r="LOM251" s="2"/>
      <c r="LON251" s="2"/>
      <c r="LOO251" s="2"/>
      <c r="LOP251" s="2"/>
      <c r="LOQ251" s="2"/>
      <c r="LOR251" s="2"/>
      <c r="LOS251" s="2"/>
      <c r="LOT251" s="2"/>
      <c r="LOU251" s="2"/>
      <c r="LOV251" s="2"/>
      <c r="LOW251" s="2"/>
      <c r="LOX251" s="2"/>
      <c r="LOY251" s="2"/>
      <c r="LOZ251" s="2"/>
      <c r="LPA251" s="2"/>
      <c r="LPB251" s="2"/>
      <c r="LPC251" s="2"/>
      <c r="LPD251" s="2"/>
      <c r="LPE251" s="2"/>
      <c r="LPF251" s="2"/>
      <c r="LPG251" s="2"/>
      <c r="LPH251" s="2"/>
      <c r="LPI251" s="2"/>
      <c r="LPJ251" s="2"/>
      <c r="LPK251" s="2"/>
      <c r="LPL251" s="2"/>
      <c r="LPM251" s="2"/>
      <c r="LPN251" s="2"/>
      <c r="LPO251" s="2"/>
      <c r="LPP251" s="2"/>
      <c r="LPQ251" s="2"/>
      <c r="LPR251" s="2"/>
      <c r="LPS251" s="2"/>
      <c r="LPT251" s="2"/>
      <c r="LPU251" s="2"/>
      <c r="LPV251" s="2"/>
      <c r="LPW251" s="2"/>
      <c r="LPX251" s="2"/>
      <c r="LPY251" s="2"/>
      <c r="LPZ251" s="2"/>
      <c r="LQA251" s="2"/>
      <c r="LQB251" s="2"/>
      <c r="LQC251" s="2"/>
      <c r="LQD251" s="2"/>
      <c r="LQE251" s="2"/>
      <c r="LQF251" s="2"/>
      <c r="LQG251" s="2"/>
      <c r="LQH251" s="2"/>
      <c r="LQI251" s="2"/>
      <c r="LQJ251" s="2"/>
      <c r="LQK251" s="2"/>
      <c r="LQL251" s="2"/>
      <c r="LQM251" s="2"/>
      <c r="LQN251" s="2"/>
      <c r="LQO251" s="2"/>
      <c r="LQP251" s="2"/>
      <c r="LQQ251" s="2"/>
      <c r="LQR251" s="2"/>
      <c r="LQS251" s="2"/>
      <c r="LQT251" s="2"/>
      <c r="LQU251" s="2"/>
      <c r="LQV251" s="2"/>
      <c r="LQW251" s="2"/>
      <c r="LQX251" s="2"/>
      <c r="LQY251" s="2"/>
      <c r="LQZ251" s="2"/>
      <c r="LRA251" s="2"/>
      <c r="LRB251" s="2"/>
      <c r="LRC251" s="2"/>
      <c r="LRD251" s="2"/>
      <c r="LRE251" s="2"/>
      <c r="LRF251" s="2"/>
      <c r="LRG251" s="2"/>
      <c r="LRH251" s="2"/>
      <c r="LRI251" s="2"/>
      <c r="LRJ251" s="2"/>
      <c r="LRK251" s="2"/>
      <c r="LRL251" s="2"/>
      <c r="LRM251" s="2"/>
      <c r="LRN251" s="2"/>
      <c r="LRO251" s="2"/>
      <c r="LRP251" s="2"/>
      <c r="LRQ251" s="2"/>
      <c r="LRR251" s="2"/>
      <c r="LRS251" s="2"/>
      <c r="LRT251" s="2"/>
      <c r="LRU251" s="2"/>
      <c r="LRV251" s="2"/>
      <c r="LRW251" s="2"/>
      <c r="LRX251" s="2"/>
      <c r="LRY251" s="2"/>
      <c r="LRZ251" s="2"/>
      <c r="LSA251" s="2"/>
      <c r="LSB251" s="2"/>
      <c r="LSC251" s="2"/>
      <c r="LSD251" s="2"/>
      <c r="LSE251" s="2"/>
      <c r="LSF251" s="2"/>
      <c r="LSG251" s="2"/>
      <c r="LSH251" s="2"/>
      <c r="LSI251" s="2"/>
      <c r="LSJ251" s="2"/>
      <c r="LSK251" s="2"/>
      <c r="LSL251" s="2"/>
      <c r="LSM251" s="2"/>
      <c r="LSN251" s="2"/>
      <c r="LSO251" s="2"/>
      <c r="LSP251" s="2"/>
      <c r="LSQ251" s="2"/>
      <c r="LSR251" s="2"/>
      <c r="LSS251" s="2"/>
      <c r="LST251" s="2"/>
      <c r="LSU251" s="2"/>
      <c r="LSV251" s="2"/>
      <c r="LSW251" s="2"/>
      <c r="LSX251" s="2"/>
      <c r="LSY251" s="2"/>
      <c r="LSZ251" s="2"/>
      <c r="LTA251" s="2"/>
      <c r="LTB251" s="2"/>
      <c r="LTC251" s="2"/>
      <c r="LTD251" s="2"/>
      <c r="LTE251" s="2"/>
      <c r="LTF251" s="2"/>
      <c r="LTG251" s="2"/>
      <c r="LTH251" s="2"/>
      <c r="LTI251" s="2"/>
      <c r="LTJ251" s="2"/>
      <c r="LTK251" s="2"/>
      <c r="LTL251" s="2"/>
      <c r="LTM251" s="2"/>
      <c r="LTN251" s="2"/>
      <c r="LTO251" s="2"/>
      <c r="LTP251" s="2"/>
      <c r="LTQ251" s="2"/>
      <c r="LTR251" s="2"/>
      <c r="LTS251" s="2"/>
      <c r="LTT251" s="2"/>
      <c r="LTU251" s="2"/>
      <c r="LTV251" s="2"/>
      <c r="LTW251" s="2"/>
      <c r="LTX251" s="2"/>
      <c r="LTY251" s="2"/>
      <c r="LTZ251" s="2"/>
      <c r="LUA251" s="2"/>
      <c r="LUB251" s="2"/>
      <c r="LUC251" s="2"/>
      <c r="LUD251" s="2"/>
      <c r="LUE251" s="2"/>
      <c r="LUF251" s="2"/>
      <c r="LUG251" s="2"/>
      <c r="LUH251" s="2"/>
      <c r="LUI251" s="2"/>
      <c r="LUJ251" s="2"/>
      <c r="LUK251" s="2"/>
      <c r="LUL251" s="2"/>
      <c r="LUM251" s="2"/>
      <c r="LUN251" s="2"/>
      <c r="LUO251" s="2"/>
      <c r="LUP251" s="2"/>
      <c r="LUQ251" s="2"/>
      <c r="LUR251" s="2"/>
      <c r="LUS251" s="2"/>
      <c r="LUT251" s="2"/>
      <c r="LUU251" s="2"/>
      <c r="LUV251" s="2"/>
      <c r="LUW251" s="2"/>
      <c r="LUX251" s="2"/>
      <c r="LUY251" s="2"/>
      <c r="LUZ251" s="2"/>
      <c r="LVA251" s="2"/>
      <c r="LVB251" s="2"/>
      <c r="LVC251" s="2"/>
      <c r="LVD251" s="2"/>
      <c r="LVE251" s="2"/>
      <c r="LVF251" s="2"/>
      <c r="LVG251" s="2"/>
      <c r="LVH251" s="2"/>
      <c r="LVI251" s="2"/>
      <c r="LVJ251" s="2"/>
      <c r="LVK251" s="2"/>
      <c r="LVL251" s="2"/>
      <c r="LVM251" s="2"/>
      <c r="LVN251" s="2"/>
      <c r="LVO251" s="2"/>
      <c r="LVP251" s="2"/>
      <c r="LVQ251" s="2"/>
      <c r="LVR251" s="2"/>
      <c r="LVS251" s="2"/>
      <c r="LVT251" s="2"/>
      <c r="LVU251" s="2"/>
      <c r="LVV251" s="2"/>
      <c r="LVW251" s="2"/>
      <c r="LVX251" s="2"/>
      <c r="LVY251" s="2"/>
      <c r="LVZ251" s="2"/>
      <c r="LWA251" s="2"/>
      <c r="LWB251" s="2"/>
      <c r="LWC251" s="2"/>
      <c r="LWD251" s="2"/>
      <c r="LWE251" s="2"/>
      <c r="LWF251" s="2"/>
      <c r="LWG251" s="2"/>
      <c r="LWH251" s="2"/>
      <c r="LWI251" s="2"/>
      <c r="LWJ251" s="2"/>
      <c r="LWK251" s="2"/>
      <c r="LWL251" s="2"/>
      <c r="LWM251" s="2"/>
      <c r="LWN251" s="2"/>
      <c r="LWO251" s="2"/>
      <c r="LWP251" s="2"/>
      <c r="LWQ251" s="2"/>
      <c r="LWR251" s="2"/>
      <c r="LWS251" s="2"/>
      <c r="LWT251" s="2"/>
      <c r="LWU251" s="2"/>
      <c r="LWV251" s="2"/>
      <c r="LWW251" s="2"/>
      <c r="LWX251" s="2"/>
      <c r="LWY251" s="2"/>
      <c r="LWZ251" s="2"/>
      <c r="LXA251" s="2"/>
      <c r="LXB251" s="2"/>
      <c r="LXC251" s="2"/>
      <c r="LXD251" s="2"/>
      <c r="LXE251" s="2"/>
      <c r="LXF251" s="2"/>
      <c r="LXG251" s="2"/>
      <c r="LXH251" s="2"/>
      <c r="LXI251" s="2"/>
      <c r="LXJ251" s="2"/>
      <c r="LXK251" s="2"/>
      <c r="LXL251" s="2"/>
      <c r="LXM251" s="2"/>
      <c r="LXN251" s="2"/>
      <c r="LXO251" s="2"/>
      <c r="LXP251" s="2"/>
      <c r="LXQ251" s="2"/>
      <c r="LXR251" s="2"/>
      <c r="LXS251" s="2"/>
      <c r="LXT251" s="2"/>
      <c r="LXU251" s="2"/>
      <c r="LXV251" s="2"/>
      <c r="LXW251" s="2"/>
      <c r="LXX251" s="2"/>
      <c r="LXY251" s="2"/>
      <c r="LXZ251" s="2"/>
      <c r="LYA251" s="2"/>
      <c r="LYB251" s="2"/>
      <c r="LYC251" s="2"/>
      <c r="LYD251" s="2"/>
      <c r="LYE251" s="2"/>
      <c r="LYF251" s="2"/>
      <c r="LYG251" s="2"/>
      <c r="LYH251" s="2"/>
      <c r="LYI251" s="2"/>
      <c r="LYJ251" s="2"/>
      <c r="LYK251" s="2"/>
      <c r="LYL251" s="2"/>
      <c r="LYM251" s="2"/>
      <c r="LYN251" s="2"/>
      <c r="LYO251" s="2"/>
      <c r="LYP251" s="2"/>
      <c r="LYQ251" s="2"/>
      <c r="LYR251" s="2"/>
      <c r="LYS251" s="2"/>
      <c r="LYT251" s="2"/>
      <c r="LYU251" s="2"/>
      <c r="LYV251" s="2"/>
      <c r="LYW251" s="2"/>
      <c r="LYX251" s="2"/>
      <c r="LYY251" s="2"/>
      <c r="LYZ251" s="2"/>
      <c r="LZA251" s="2"/>
      <c r="LZB251" s="2"/>
      <c r="LZC251" s="2"/>
      <c r="LZD251" s="2"/>
      <c r="LZE251" s="2"/>
      <c r="LZF251" s="2"/>
      <c r="LZG251" s="2"/>
      <c r="LZH251" s="2"/>
      <c r="LZI251" s="2"/>
      <c r="LZJ251" s="2"/>
      <c r="LZK251" s="2"/>
      <c r="LZL251" s="2"/>
      <c r="LZM251" s="2"/>
      <c r="LZN251" s="2"/>
      <c r="LZO251" s="2"/>
      <c r="LZP251" s="2"/>
      <c r="LZQ251" s="2"/>
      <c r="LZR251" s="2"/>
      <c r="LZS251" s="2"/>
      <c r="LZT251" s="2"/>
      <c r="LZU251" s="2"/>
      <c r="LZV251" s="2"/>
      <c r="LZW251" s="2"/>
      <c r="LZX251" s="2"/>
      <c r="LZY251" s="2"/>
      <c r="LZZ251" s="2"/>
      <c r="MAA251" s="2"/>
      <c r="MAB251" s="2"/>
      <c r="MAC251" s="2"/>
      <c r="MAD251" s="2"/>
      <c r="MAE251" s="2"/>
      <c r="MAF251" s="2"/>
      <c r="MAG251" s="2"/>
      <c r="MAH251" s="2"/>
      <c r="MAI251" s="2"/>
      <c r="MAJ251" s="2"/>
      <c r="MAK251" s="2"/>
      <c r="MAL251" s="2"/>
      <c r="MAM251" s="2"/>
      <c r="MAN251" s="2"/>
      <c r="MAO251" s="2"/>
      <c r="MAP251" s="2"/>
      <c r="MAQ251" s="2"/>
      <c r="MAR251" s="2"/>
      <c r="MAS251" s="2"/>
      <c r="MAT251" s="2"/>
      <c r="MAU251" s="2"/>
      <c r="MAV251" s="2"/>
      <c r="MAW251" s="2"/>
      <c r="MAX251" s="2"/>
      <c r="MAY251" s="2"/>
      <c r="MAZ251" s="2"/>
      <c r="MBA251" s="2"/>
      <c r="MBB251" s="2"/>
      <c r="MBC251" s="2"/>
      <c r="MBD251" s="2"/>
      <c r="MBE251" s="2"/>
      <c r="MBF251" s="2"/>
      <c r="MBG251" s="2"/>
      <c r="MBH251" s="2"/>
      <c r="MBI251" s="2"/>
      <c r="MBJ251" s="2"/>
      <c r="MBK251" s="2"/>
      <c r="MBL251" s="2"/>
      <c r="MBM251" s="2"/>
      <c r="MBN251" s="2"/>
      <c r="MBO251" s="2"/>
      <c r="MBP251" s="2"/>
      <c r="MBQ251" s="2"/>
      <c r="MBR251" s="2"/>
      <c r="MBS251" s="2"/>
      <c r="MBT251" s="2"/>
      <c r="MBU251" s="2"/>
      <c r="MBV251" s="2"/>
      <c r="MBW251" s="2"/>
      <c r="MBX251" s="2"/>
      <c r="MBY251" s="2"/>
      <c r="MBZ251" s="2"/>
      <c r="MCA251" s="2"/>
      <c r="MCB251" s="2"/>
      <c r="MCC251" s="2"/>
      <c r="MCD251" s="2"/>
      <c r="MCE251" s="2"/>
      <c r="MCF251" s="2"/>
      <c r="MCG251" s="2"/>
      <c r="MCH251" s="2"/>
      <c r="MCI251" s="2"/>
      <c r="MCJ251" s="2"/>
      <c r="MCK251" s="2"/>
      <c r="MCL251" s="2"/>
      <c r="MCM251" s="2"/>
      <c r="MCN251" s="2"/>
      <c r="MCO251" s="2"/>
      <c r="MCP251" s="2"/>
      <c r="MCQ251" s="2"/>
      <c r="MCR251" s="2"/>
      <c r="MCS251" s="2"/>
      <c r="MCT251" s="2"/>
      <c r="MCU251" s="2"/>
      <c r="MCV251" s="2"/>
      <c r="MCW251" s="2"/>
      <c r="MCX251" s="2"/>
      <c r="MCY251" s="2"/>
      <c r="MCZ251" s="2"/>
      <c r="MDA251" s="2"/>
      <c r="MDB251" s="2"/>
      <c r="MDC251" s="2"/>
      <c r="MDD251" s="2"/>
      <c r="MDE251" s="2"/>
      <c r="MDF251" s="2"/>
      <c r="MDG251" s="2"/>
      <c r="MDH251" s="2"/>
      <c r="MDI251" s="2"/>
      <c r="MDJ251" s="2"/>
      <c r="MDK251" s="2"/>
      <c r="MDL251" s="2"/>
      <c r="MDM251" s="2"/>
      <c r="MDN251" s="2"/>
      <c r="MDO251" s="2"/>
      <c r="MDP251" s="2"/>
      <c r="MDQ251" s="2"/>
      <c r="MDR251" s="2"/>
      <c r="MDS251" s="2"/>
      <c r="MDT251" s="2"/>
      <c r="MDU251" s="2"/>
      <c r="MDV251" s="2"/>
      <c r="MDW251" s="2"/>
      <c r="MDX251" s="2"/>
      <c r="MDY251" s="2"/>
      <c r="MDZ251" s="2"/>
      <c r="MEA251" s="2"/>
      <c r="MEB251" s="2"/>
      <c r="MEC251" s="2"/>
      <c r="MED251" s="2"/>
      <c r="MEE251" s="2"/>
      <c r="MEF251" s="2"/>
      <c r="MEG251" s="2"/>
      <c r="MEH251" s="2"/>
      <c r="MEI251" s="2"/>
      <c r="MEJ251" s="2"/>
      <c r="MEK251" s="2"/>
      <c r="MEL251" s="2"/>
      <c r="MEM251" s="2"/>
      <c r="MEN251" s="2"/>
      <c r="MEO251" s="2"/>
      <c r="MEP251" s="2"/>
      <c r="MEQ251" s="2"/>
      <c r="MER251" s="2"/>
      <c r="MES251" s="2"/>
      <c r="MET251" s="2"/>
      <c r="MEU251" s="2"/>
      <c r="MEV251" s="2"/>
      <c r="MEW251" s="2"/>
      <c r="MEX251" s="2"/>
      <c r="MEY251" s="2"/>
      <c r="MEZ251" s="2"/>
      <c r="MFA251" s="2"/>
      <c r="MFB251" s="2"/>
      <c r="MFC251" s="2"/>
      <c r="MFD251" s="2"/>
      <c r="MFE251" s="2"/>
      <c r="MFF251" s="2"/>
      <c r="MFG251" s="2"/>
      <c r="MFH251" s="2"/>
      <c r="MFI251" s="2"/>
      <c r="MFJ251" s="2"/>
      <c r="MFK251" s="2"/>
      <c r="MFL251" s="2"/>
      <c r="MFM251" s="2"/>
      <c r="MFN251" s="2"/>
      <c r="MFO251" s="2"/>
      <c r="MFP251" s="2"/>
      <c r="MFQ251" s="2"/>
      <c r="MFR251" s="2"/>
      <c r="MFS251" s="2"/>
      <c r="MFT251" s="2"/>
      <c r="MFU251" s="2"/>
      <c r="MFV251" s="2"/>
      <c r="MFW251" s="2"/>
      <c r="MFX251" s="2"/>
      <c r="MFY251" s="2"/>
      <c r="MFZ251" s="2"/>
      <c r="MGA251" s="2"/>
      <c r="MGB251" s="2"/>
      <c r="MGC251" s="2"/>
      <c r="MGD251" s="2"/>
      <c r="MGE251" s="2"/>
      <c r="MGF251" s="2"/>
      <c r="MGG251" s="2"/>
      <c r="MGH251" s="2"/>
      <c r="MGI251" s="2"/>
      <c r="MGJ251" s="2"/>
      <c r="MGK251" s="2"/>
      <c r="MGL251" s="2"/>
      <c r="MGM251" s="2"/>
      <c r="MGN251" s="2"/>
      <c r="MGO251" s="2"/>
      <c r="MGP251" s="2"/>
      <c r="MGQ251" s="2"/>
      <c r="MGR251" s="2"/>
      <c r="MGS251" s="2"/>
      <c r="MGT251" s="2"/>
      <c r="MGU251" s="2"/>
      <c r="MGV251" s="2"/>
      <c r="MGW251" s="2"/>
      <c r="MGX251" s="2"/>
      <c r="MGY251" s="2"/>
      <c r="MGZ251" s="2"/>
      <c r="MHA251" s="2"/>
      <c r="MHB251" s="2"/>
      <c r="MHC251" s="2"/>
      <c r="MHD251" s="2"/>
      <c r="MHE251" s="2"/>
      <c r="MHF251" s="2"/>
      <c r="MHG251" s="2"/>
      <c r="MHH251" s="2"/>
      <c r="MHI251" s="2"/>
      <c r="MHJ251" s="2"/>
      <c r="MHK251" s="2"/>
      <c r="MHL251" s="2"/>
      <c r="MHM251" s="2"/>
      <c r="MHN251" s="2"/>
      <c r="MHO251" s="2"/>
      <c r="MHP251" s="2"/>
      <c r="MHQ251" s="2"/>
      <c r="MHR251" s="2"/>
      <c r="MHS251" s="2"/>
      <c r="MHT251" s="2"/>
      <c r="MHU251" s="2"/>
      <c r="MHV251" s="2"/>
      <c r="MHW251" s="2"/>
      <c r="MHX251" s="2"/>
      <c r="MHY251" s="2"/>
      <c r="MHZ251" s="2"/>
      <c r="MIA251" s="2"/>
      <c r="MIB251" s="2"/>
      <c r="MIC251" s="2"/>
      <c r="MID251" s="2"/>
      <c r="MIE251" s="2"/>
      <c r="MIF251" s="2"/>
      <c r="MIG251" s="2"/>
      <c r="MIH251" s="2"/>
      <c r="MII251" s="2"/>
      <c r="MIJ251" s="2"/>
      <c r="MIK251" s="2"/>
      <c r="MIL251" s="2"/>
      <c r="MIM251" s="2"/>
      <c r="MIN251" s="2"/>
      <c r="MIO251" s="2"/>
      <c r="MIP251" s="2"/>
      <c r="MIQ251" s="2"/>
      <c r="MIR251" s="2"/>
      <c r="MIS251" s="2"/>
      <c r="MIT251" s="2"/>
      <c r="MIU251" s="2"/>
      <c r="MIV251" s="2"/>
      <c r="MIW251" s="2"/>
      <c r="MIX251" s="2"/>
      <c r="MIY251" s="2"/>
      <c r="MIZ251" s="2"/>
      <c r="MJA251" s="2"/>
      <c r="MJB251" s="2"/>
      <c r="MJC251" s="2"/>
      <c r="MJD251" s="2"/>
      <c r="MJE251" s="2"/>
      <c r="MJF251" s="2"/>
      <c r="MJG251" s="2"/>
      <c r="MJH251" s="2"/>
      <c r="MJI251" s="2"/>
      <c r="MJJ251" s="2"/>
      <c r="MJK251" s="2"/>
      <c r="MJL251" s="2"/>
      <c r="MJM251" s="2"/>
      <c r="MJN251" s="2"/>
      <c r="MJO251" s="2"/>
      <c r="MJP251" s="2"/>
      <c r="MJQ251" s="2"/>
      <c r="MJR251" s="2"/>
      <c r="MJS251" s="2"/>
      <c r="MJT251" s="2"/>
      <c r="MJU251" s="2"/>
      <c r="MJV251" s="2"/>
      <c r="MJW251" s="2"/>
      <c r="MJX251" s="2"/>
      <c r="MJY251" s="2"/>
      <c r="MJZ251" s="2"/>
      <c r="MKA251" s="2"/>
      <c r="MKB251" s="2"/>
      <c r="MKC251" s="2"/>
      <c r="MKD251" s="2"/>
      <c r="MKE251" s="2"/>
      <c r="MKF251" s="2"/>
      <c r="MKG251" s="2"/>
      <c r="MKH251" s="2"/>
      <c r="MKI251" s="2"/>
      <c r="MKJ251" s="2"/>
      <c r="MKK251" s="2"/>
      <c r="MKL251" s="2"/>
      <c r="MKM251" s="2"/>
      <c r="MKN251" s="2"/>
      <c r="MKO251" s="2"/>
      <c r="MKP251" s="2"/>
      <c r="MKQ251" s="2"/>
      <c r="MKR251" s="2"/>
      <c r="MKS251" s="2"/>
      <c r="MKT251" s="2"/>
      <c r="MKU251" s="2"/>
      <c r="MKV251" s="2"/>
      <c r="MKW251" s="2"/>
      <c r="MKX251" s="2"/>
      <c r="MKY251" s="2"/>
      <c r="MKZ251" s="2"/>
      <c r="MLA251" s="2"/>
      <c r="MLB251" s="2"/>
      <c r="MLC251" s="2"/>
      <c r="MLD251" s="2"/>
      <c r="MLE251" s="2"/>
      <c r="MLF251" s="2"/>
      <c r="MLG251" s="2"/>
      <c r="MLH251" s="2"/>
      <c r="MLI251" s="2"/>
      <c r="MLJ251" s="2"/>
      <c r="MLK251" s="2"/>
      <c r="MLL251" s="2"/>
      <c r="MLM251" s="2"/>
      <c r="MLN251" s="2"/>
      <c r="MLO251" s="2"/>
      <c r="MLP251" s="2"/>
      <c r="MLQ251" s="2"/>
      <c r="MLR251" s="2"/>
      <c r="MLS251" s="2"/>
      <c r="MLT251" s="2"/>
      <c r="MLU251" s="2"/>
      <c r="MLV251" s="2"/>
      <c r="MLW251" s="2"/>
      <c r="MLX251" s="2"/>
      <c r="MLY251" s="2"/>
      <c r="MLZ251" s="2"/>
      <c r="MMA251" s="2"/>
      <c r="MMB251" s="2"/>
      <c r="MMC251" s="2"/>
      <c r="MMD251" s="2"/>
      <c r="MME251" s="2"/>
      <c r="MMF251" s="2"/>
      <c r="MMG251" s="2"/>
      <c r="MMH251" s="2"/>
      <c r="MMI251" s="2"/>
      <c r="MMJ251" s="2"/>
      <c r="MMK251" s="2"/>
      <c r="MML251" s="2"/>
      <c r="MMM251" s="2"/>
      <c r="MMN251" s="2"/>
      <c r="MMO251" s="2"/>
      <c r="MMP251" s="2"/>
      <c r="MMQ251" s="2"/>
      <c r="MMR251" s="2"/>
      <c r="MMS251" s="2"/>
      <c r="MMT251" s="2"/>
      <c r="MMU251" s="2"/>
      <c r="MMV251" s="2"/>
      <c r="MMW251" s="2"/>
      <c r="MMX251" s="2"/>
      <c r="MMY251" s="2"/>
      <c r="MMZ251" s="2"/>
      <c r="MNA251" s="2"/>
      <c r="MNB251" s="2"/>
      <c r="MNC251" s="2"/>
      <c r="MND251" s="2"/>
      <c r="MNE251" s="2"/>
      <c r="MNF251" s="2"/>
      <c r="MNG251" s="2"/>
      <c r="MNH251" s="2"/>
      <c r="MNI251" s="2"/>
      <c r="MNJ251" s="2"/>
      <c r="MNK251" s="2"/>
      <c r="MNL251" s="2"/>
      <c r="MNM251" s="2"/>
      <c r="MNN251" s="2"/>
      <c r="MNO251" s="2"/>
      <c r="MNP251" s="2"/>
      <c r="MNQ251" s="2"/>
      <c r="MNR251" s="2"/>
      <c r="MNS251" s="2"/>
      <c r="MNT251" s="2"/>
      <c r="MNU251" s="2"/>
      <c r="MNV251" s="2"/>
      <c r="MNW251" s="2"/>
      <c r="MNX251" s="2"/>
      <c r="MNY251" s="2"/>
      <c r="MNZ251" s="2"/>
      <c r="MOA251" s="2"/>
      <c r="MOB251" s="2"/>
      <c r="MOC251" s="2"/>
      <c r="MOD251" s="2"/>
      <c r="MOE251" s="2"/>
      <c r="MOF251" s="2"/>
      <c r="MOG251" s="2"/>
      <c r="MOH251" s="2"/>
      <c r="MOI251" s="2"/>
      <c r="MOJ251" s="2"/>
      <c r="MOK251" s="2"/>
      <c r="MOL251" s="2"/>
      <c r="MOM251" s="2"/>
      <c r="MON251" s="2"/>
      <c r="MOO251" s="2"/>
      <c r="MOP251" s="2"/>
      <c r="MOQ251" s="2"/>
      <c r="MOR251" s="2"/>
      <c r="MOS251" s="2"/>
      <c r="MOT251" s="2"/>
      <c r="MOU251" s="2"/>
      <c r="MOV251" s="2"/>
      <c r="MOW251" s="2"/>
      <c r="MOX251" s="2"/>
      <c r="MOY251" s="2"/>
      <c r="MOZ251" s="2"/>
      <c r="MPA251" s="2"/>
      <c r="MPB251" s="2"/>
      <c r="MPC251" s="2"/>
      <c r="MPD251" s="2"/>
      <c r="MPE251" s="2"/>
      <c r="MPF251" s="2"/>
      <c r="MPG251" s="2"/>
      <c r="MPH251" s="2"/>
      <c r="MPI251" s="2"/>
      <c r="MPJ251" s="2"/>
      <c r="MPK251" s="2"/>
      <c r="MPL251" s="2"/>
      <c r="MPM251" s="2"/>
      <c r="MPN251" s="2"/>
      <c r="MPO251" s="2"/>
      <c r="MPP251" s="2"/>
      <c r="MPQ251" s="2"/>
      <c r="MPR251" s="2"/>
      <c r="MPS251" s="2"/>
      <c r="MPT251" s="2"/>
      <c r="MPU251" s="2"/>
      <c r="MPV251" s="2"/>
      <c r="MPW251" s="2"/>
      <c r="MPX251" s="2"/>
      <c r="MPY251" s="2"/>
      <c r="MPZ251" s="2"/>
      <c r="MQA251" s="2"/>
      <c r="MQB251" s="2"/>
      <c r="MQC251" s="2"/>
      <c r="MQD251" s="2"/>
      <c r="MQE251" s="2"/>
      <c r="MQF251" s="2"/>
      <c r="MQG251" s="2"/>
      <c r="MQH251" s="2"/>
      <c r="MQI251" s="2"/>
      <c r="MQJ251" s="2"/>
      <c r="MQK251" s="2"/>
      <c r="MQL251" s="2"/>
      <c r="MQM251" s="2"/>
      <c r="MQN251" s="2"/>
      <c r="MQO251" s="2"/>
      <c r="MQP251" s="2"/>
      <c r="MQQ251" s="2"/>
      <c r="MQR251" s="2"/>
      <c r="MQS251" s="2"/>
      <c r="MQT251" s="2"/>
      <c r="MQU251" s="2"/>
      <c r="MQV251" s="2"/>
      <c r="MQW251" s="2"/>
      <c r="MQX251" s="2"/>
      <c r="MQY251" s="2"/>
      <c r="MQZ251" s="2"/>
      <c r="MRA251" s="2"/>
      <c r="MRB251" s="2"/>
      <c r="MRC251" s="2"/>
      <c r="MRD251" s="2"/>
      <c r="MRE251" s="2"/>
      <c r="MRF251" s="2"/>
      <c r="MRG251" s="2"/>
      <c r="MRH251" s="2"/>
      <c r="MRI251" s="2"/>
      <c r="MRJ251" s="2"/>
      <c r="MRK251" s="2"/>
      <c r="MRL251" s="2"/>
      <c r="MRM251" s="2"/>
      <c r="MRN251" s="2"/>
      <c r="MRO251" s="2"/>
      <c r="MRP251" s="2"/>
      <c r="MRQ251" s="2"/>
      <c r="MRR251" s="2"/>
      <c r="MRS251" s="2"/>
      <c r="MRT251" s="2"/>
      <c r="MRU251" s="2"/>
      <c r="MRV251" s="2"/>
      <c r="MRW251" s="2"/>
      <c r="MRX251" s="2"/>
      <c r="MRY251" s="2"/>
      <c r="MRZ251" s="2"/>
      <c r="MSA251" s="2"/>
      <c r="MSB251" s="2"/>
      <c r="MSC251" s="2"/>
      <c r="MSD251" s="2"/>
      <c r="MSE251" s="2"/>
      <c r="MSF251" s="2"/>
      <c r="MSG251" s="2"/>
      <c r="MSH251" s="2"/>
      <c r="MSI251" s="2"/>
      <c r="MSJ251" s="2"/>
      <c r="MSK251" s="2"/>
      <c r="MSL251" s="2"/>
      <c r="MSM251" s="2"/>
      <c r="MSN251" s="2"/>
      <c r="MSO251" s="2"/>
      <c r="MSP251" s="2"/>
      <c r="MSQ251" s="2"/>
      <c r="MSR251" s="2"/>
      <c r="MSS251" s="2"/>
      <c r="MST251" s="2"/>
      <c r="MSU251" s="2"/>
      <c r="MSV251" s="2"/>
      <c r="MSW251" s="2"/>
      <c r="MSX251" s="2"/>
      <c r="MSY251" s="2"/>
      <c r="MSZ251" s="2"/>
      <c r="MTA251" s="2"/>
      <c r="MTB251" s="2"/>
      <c r="MTC251" s="2"/>
      <c r="MTD251" s="2"/>
      <c r="MTE251" s="2"/>
      <c r="MTF251" s="2"/>
      <c r="MTG251" s="2"/>
      <c r="MTH251" s="2"/>
      <c r="MTI251" s="2"/>
      <c r="MTJ251" s="2"/>
      <c r="MTK251" s="2"/>
      <c r="MTL251" s="2"/>
      <c r="MTM251" s="2"/>
      <c r="MTN251" s="2"/>
      <c r="MTO251" s="2"/>
      <c r="MTP251" s="2"/>
      <c r="MTQ251" s="2"/>
      <c r="MTR251" s="2"/>
      <c r="MTS251" s="2"/>
      <c r="MTT251" s="2"/>
      <c r="MTU251" s="2"/>
      <c r="MTV251" s="2"/>
      <c r="MTW251" s="2"/>
      <c r="MTX251" s="2"/>
      <c r="MTY251" s="2"/>
      <c r="MTZ251" s="2"/>
      <c r="MUA251" s="2"/>
      <c r="MUB251" s="2"/>
      <c r="MUC251" s="2"/>
      <c r="MUD251" s="2"/>
      <c r="MUE251" s="2"/>
      <c r="MUF251" s="2"/>
      <c r="MUG251" s="2"/>
      <c r="MUH251" s="2"/>
      <c r="MUI251" s="2"/>
      <c r="MUJ251" s="2"/>
      <c r="MUK251" s="2"/>
      <c r="MUL251" s="2"/>
      <c r="MUM251" s="2"/>
      <c r="MUN251" s="2"/>
      <c r="MUO251" s="2"/>
      <c r="MUP251" s="2"/>
      <c r="MUQ251" s="2"/>
      <c r="MUR251" s="2"/>
      <c r="MUS251" s="2"/>
      <c r="MUT251" s="2"/>
      <c r="MUU251" s="2"/>
      <c r="MUV251" s="2"/>
      <c r="MUW251" s="2"/>
      <c r="MUX251" s="2"/>
      <c r="MUY251" s="2"/>
      <c r="MUZ251" s="2"/>
      <c r="MVA251" s="2"/>
      <c r="MVB251" s="2"/>
      <c r="MVC251" s="2"/>
      <c r="MVD251" s="2"/>
      <c r="MVE251" s="2"/>
      <c r="MVF251" s="2"/>
      <c r="MVG251" s="2"/>
      <c r="MVH251" s="2"/>
      <c r="MVI251" s="2"/>
      <c r="MVJ251" s="2"/>
      <c r="MVK251" s="2"/>
      <c r="MVL251" s="2"/>
      <c r="MVM251" s="2"/>
      <c r="MVN251" s="2"/>
      <c r="MVO251" s="2"/>
      <c r="MVP251" s="2"/>
      <c r="MVQ251" s="2"/>
      <c r="MVR251" s="2"/>
      <c r="MVS251" s="2"/>
      <c r="MVT251" s="2"/>
      <c r="MVU251" s="2"/>
      <c r="MVV251" s="2"/>
      <c r="MVW251" s="2"/>
      <c r="MVX251" s="2"/>
      <c r="MVY251" s="2"/>
      <c r="MVZ251" s="2"/>
      <c r="MWA251" s="2"/>
      <c r="MWB251" s="2"/>
      <c r="MWC251" s="2"/>
      <c r="MWD251" s="2"/>
      <c r="MWE251" s="2"/>
      <c r="MWF251" s="2"/>
      <c r="MWG251" s="2"/>
      <c r="MWH251" s="2"/>
      <c r="MWI251" s="2"/>
      <c r="MWJ251" s="2"/>
      <c r="MWK251" s="2"/>
      <c r="MWL251" s="2"/>
      <c r="MWM251" s="2"/>
      <c r="MWN251" s="2"/>
      <c r="MWO251" s="2"/>
      <c r="MWP251" s="2"/>
      <c r="MWQ251" s="2"/>
      <c r="MWR251" s="2"/>
      <c r="MWS251" s="2"/>
      <c r="MWT251" s="2"/>
      <c r="MWU251" s="2"/>
      <c r="MWV251" s="2"/>
      <c r="MWW251" s="2"/>
      <c r="MWX251" s="2"/>
      <c r="MWY251" s="2"/>
      <c r="MWZ251" s="2"/>
      <c r="MXA251" s="2"/>
      <c r="MXB251" s="2"/>
      <c r="MXC251" s="2"/>
      <c r="MXD251" s="2"/>
      <c r="MXE251" s="2"/>
      <c r="MXF251" s="2"/>
      <c r="MXG251" s="2"/>
      <c r="MXH251" s="2"/>
      <c r="MXI251" s="2"/>
      <c r="MXJ251" s="2"/>
      <c r="MXK251" s="2"/>
      <c r="MXL251" s="2"/>
      <c r="MXM251" s="2"/>
      <c r="MXN251" s="2"/>
      <c r="MXO251" s="2"/>
      <c r="MXP251" s="2"/>
      <c r="MXQ251" s="2"/>
      <c r="MXR251" s="2"/>
      <c r="MXS251" s="2"/>
      <c r="MXT251" s="2"/>
      <c r="MXU251" s="2"/>
      <c r="MXV251" s="2"/>
      <c r="MXW251" s="2"/>
      <c r="MXX251" s="2"/>
      <c r="MXY251" s="2"/>
      <c r="MXZ251" s="2"/>
      <c r="MYA251" s="2"/>
      <c r="MYB251" s="2"/>
      <c r="MYC251" s="2"/>
      <c r="MYD251" s="2"/>
      <c r="MYE251" s="2"/>
      <c r="MYF251" s="2"/>
      <c r="MYG251" s="2"/>
      <c r="MYH251" s="2"/>
      <c r="MYI251" s="2"/>
      <c r="MYJ251" s="2"/>
      <c r="MYK251" s="2"/>
      <c r="MYL251" s="2"/>
      <c r="MYM251" s="2"/>
      <c r="MYN251" s="2"/>
      <c r="MYO251" s="2"/>
      <c r="MYP251" s="2"/>
      <c r="MYQ251" s="2"/>
      <c r="MYR251" s="2"/>
      <c r="MYS251" s="2"/>
      <c r="MYT251" s="2"/>
      <c r="MYU251" s="2"/>
      <c r="MYV251" s="2"/>
      <c r="MYW251" s="2"/>
      <c r="MYX251" s="2"/>
      <c r="MYY251" s="2"/>
      <c r="MYZ251" s="2"/>
      <c r="MZA251" s="2"/>
      <c r="MZB251" s="2"/>
      <c r="MZC251" s="2"/>
      <c r="MZD251" s="2"/>
      <c r="MZE251" s="2"/>
      <c r="MZF251" s="2"/>
      <c r="MZG251" s="2"/>
      <c r="MZH251" s="2"/>
      <c r="MZI251" s="2"/>
      <c r="MZJ251" s="2"/>
      <c r="MZK251" s="2"/>
      <c r="MZL251" s="2"/>
      <c r="MZM251" s="2"/>
      <c r="MZN251" s="2"/>
      <c r="MZO251" s="2"/>
      <c r="MZP251" s="2"/>
      <c r="MZQ251" s="2"/>
      <c r="MZR251" s="2"/>
      <c r="MZS251" s="2"/>
      <c r="MZT251" s="2"/>
      <c r="MZU251" s="2"/>
      <c r="MZV251" s="2"/>
      <c r="MZW251" s="2"/>
      <c r="MZX251" s="2"/>
      <c r="MZY251" s="2"/>
      <c r="MZZ251" s="2"/>
      <c r="NAA251" s="2"/>
      <c r="NAB251" s="2"/>
      <c r="NAC251" s="2"/>
      <c r="NAD251" s="2"/>
      <c r="NAE251" s="2"/>
      <c r="NAF251" s="2"/>
      <c r="NAG251" s="2"/>
      <c r="NAH251" s="2"/>
      <c r="NAI251" s="2"/>
      <c r="NAJ251" s="2"/>
      <c r="NAK251" s="2"/>
      <c r="NAL251" s="2"/>
      <c r="NAM251" s="2"/>
      <c r="NAN251" s="2"/>
      <c r="NAO251" s="2"/>
      <c r="NAP251" s="2"/>
      <c r="NAQ251" s="2"/>
      <c r="NAR251" s="2"/>
      <c r="NAS251" s="2"/>
      <c r="NAT251" s="2"/>
      <c r="NAU251" s="2"/>
      <c r="NAV251" s="2"/>
      <c r="NAW251" s="2"/>
      <c r="NAX251" s="2"/>
      <c r="NAY251" s="2"/>
      <c r="NAZ251" s="2"/>
      <c r="NBA251" s="2"/>
      <c r="NBB251" s="2"/>
      <c r="NBC251" s="2"/>
      <c r="NBD251" s="2"/>
      <c r="NBE251" s="2"/>
      <c r="NBF251" s="2"/>
      <c r="NBG251" s="2"/>
      <c r="NBH251" s="2"/>
      <c r="NBI251" s="2"/>
      <c r="NBJ251" s="2"/>
      <c r="NBK251" s="2"/>
      <c r="NBL251" s="2"/>
      <c r="NBM251" s="2"/>
      <c r="NBN251" s="2"/>
      <c r="NBO251" s="2"/>
      <c r="NBP251" s="2"/>
      <c r="NBQ251" s="2"/>
      <c r="NBR251" s="2"/>
      <c r="NBS251" s="2"/>
      <c r="NBT251" s="2"/>
      <c r="NBU251" s="2"/>
      <c r="NBV251" s="2"/>
      <c r="NBW251" s="2"/>
      <c r="NBX251" s="2"/>
      <c r="NBY251" s="2"/>
      <c r="NBZ251" s="2"/>
      <c r="NCA251" s="2"/>
      <c r="NCB251" s="2"/>
      <c r="NCC251" s="2"/>
      <c r="NCD251" s="2"/>
      <c r="NCE251" s="2"/>
      <c r="NCF251" s="2"/>
      <c r="NCG251" s="2"/>
      <c r="NCH251" s="2"/>
      <c r="NCI251" s="2"/>
      <c r="NCJ251" s="2"/>
      <c r="NCK251" s="2"/>
      <c r="NCL251" s="2"/>
      <c r="NCM251" s="2"/>
      <c r="NCN251" s="2"/>
      <c r="NCO251" s="2"/>
      <c r="NCP251" s="2"/>
      <c r="NCQ251" s="2"/>
      <c r="NCR251" s="2"/>
      <c r="NCS251" s="2"/>
      <c r="NCT251" s="2"/>
      <c r="NCU251" s="2"/>
      <c r="NCV251" s="2"/>
      <c r="NCW251" s="2"/>
      <c r="NCX251" s="2"/>
      <c r="NCY251" s="2"/>
      <c r="NCZ251" s="2"/>
      <c r="NDA251" s="2"/>
      <c r="NDB251" s="2"/>
      <c r="NDC251" s="2"/>
      <c r="NDD251" s="2"/>
      <c r="NDE251" s="2"/>
      <c r="NDF251" s="2"/>
      <c r="NDG251" s="2"/>
      <c r="NDH251" s="2"/>
      <c r="NDI251" s="2"/>
      <c r="NDJ251" s="2"/>
      <c r="NDK251" s="2"/>
      <c r="NDL251" s="2"/>
      <c r="NDM251" s="2"/>
      <c r="NDN251" s="2"/>
      <c r="NDO251" s="2"/>
      <c r="NDP251" s="2"/>
      <c r="NDQ251" s="2"/>
      <c r="NDR251" s="2"/>
      <c r="NDS251" s="2"/>
      <c r="NDT251" s="2"/>
      <c r="NDU251" s="2"/>
      <c r="NDV251" s="2"/>
      <c r="NDW251" s="2"/>
      <c r="NDX251" s="2"/>
      <c r="NDY251" s="2"/>
      <c r="NDZ251" s="2"/>
      <c r="NEA251" s="2"/>
      <c r="NEB251" s="2"/>
      <c r="NEC251" s="2"/>
      <c r="NED251" s="2"/>
      <c r="NEE251" s="2"/>
      <c r="NEF251" s="2"/>
      <c r="NEG251" s="2"/>
      <c r="NEH251" s="2"/>
      <c r="NEI251" s="2"/>
      <c r="NEJ251" s="2"/>
      <c r="NEK251" s="2"/>
      <c r="NEL251" s="2"/>
      <c r="NEM251" s="2"/>
      <c r="NEN251" s="2"/>
      <c r="NEO251" s="2"/>
      <c r="NEP251" s="2"/>
      <c r="NEQ251" s="2"/>
      <c r="NER251" s="2"/>
      <c r="NES251" s="2"/>
      <c r="NET251" s="2"/>
      <c r="NEU251" s="2"/>
      <c r="NEV251" s="2"/>
      <c r="NEW251" s="2"/>
      <c r="NEX251" s="2"/>
      <c r="NEY251" s="2"/>
      <c r="NEZ251" s="2"/>
      <c r="NFA251" s="2"/>
      <c r="NFB251" s="2"/>
      <c r="NFC251" s="2"/>
      <c r="NFD251" s="2"/>
      <c r="NFE251" s="2"/>
      <c r="NFF251" s="2"/>
      <c r="NFG251" s="2"/>
      <c r="NFH251" s="2"/>
      <c r="NFI251" s="2"/>
      <c r="NFJ251" s="2"/>
      <c r="NFK251" s="2"/>
      <c r="NFL251" s="2"/>
      <c r="NFM251" s="2"/>
      <c r="NFN251" s="2"/>
      <c r="NFO251" s="2"/>
      <c r="NFP251" s="2"/>
      <c r="NFQ251" s="2"/>
      <c r="NFR251" s="2"/>
      <c r="NFS251" s="2"/>
      <c r="NFT251" s="2"/>
      <c r="NFU251" s="2"/>
      <c r="NFV251" s="2"/>
      <c r="NFW251" s="2"/>
      <c r="NFX251" s="2"/>
      <c r="NFY251" s="2"/>
      <c r="NFZ251" s="2"/>
      <c r="NGA251" s="2"/>
      <c r="NGB251" s="2"/>
      <c r="NGC251" s="2"/>
      <c r="NGD251" s="2"/>
      <c r="NGE251" s="2"/>
      <c r="NGF251" s="2"/>
      <c r="NGG251" s="2"/>
      <c r="NGH251" s="2"/>
      <c r="NGI251" s="2"/>
      <c r="NGJ251" s="2"/>
      <c r="NGK251" s="2"/>
      <c r="NGL251" s="2"/>
      <c r="NGM251" s="2"/>
      <c r="NGN251" s="2"/>
      <c r="NGO251" s="2"/>
      <c r="NGP251" s="2"/>
      <c r="NGQ251" s="2"/>
      <c r="NGR251" s="2"/>
      <c r="NGS251" s="2"/>
      <c r="NGT251" s="2"/>
      <c r="NGU251" s="2"/>
      <c r="NGV251" s="2"/>
      <c r="NGW251" s="2"/>
      <c r="NGX251" s="2"/>
      <c r="NGY251" s="2"/>
      <c r="NGZ251" s="2"/>
      <c r="NHA251" s="2"/>
      <c r="NHB251" s="2"/>
      <c r="NHC251" s="2"/>
      <c r="NHD251" s="2"/>
      <c r="NHE251" s="2"/>
      <c r="NHF251" s="2"/>
      <c r="NHG251" s="2"/>
      <c r="NHH251" s="2"/>
      <c r="NHI251" s="2"/>
      <c r="NHJ251" s="2"/>
      <c r="NHK251" s="2"/>
      <c r="NHL251" s="2"/>
      <c r="NHM251" s="2"/>
      <c r="NHN251" s="2"/>
      <c r="NHO251" s="2"/>
      <c r="NHP251" s="2"/>
      <c r="NHQ251" s="2"/>
      <c r="NHR251" s="2"/>
      <c r="NHS251" s="2"/>
      <c r="NHT251" s="2"/>
      <c r="NHU251" s="2"/>
      <c r="NHV251" s="2"/>
      <c r="NHW251" s="2"/>
      <c r="NHX251" s="2"/>
      <c r="NHY251" s="2"/>
      <c r="NHZ251" s="2"/>
      <c r="NIA251" s="2"/>
      <c r="NIB251" s="2"/>
      <c r="NIC251" s="2"/>
      <c r="NID251" s="2"/>
      <c r="NIE251" s="2"/>
      <c r="NIF251" s="2"/>
      <c r="NIG251" s="2"/>
      <c r="NIH251" s="2"/>
      <c r="NII251" s="2"/>
      <c r="NIJ251" s="2"/>
      <c r="NIK251" s="2"/>
      <c r="NIL251" s="2"/>
      <c r="NIM251" s="2"/>
      <c r="NIN251" s="2"/>
      <c r="NIO251" s="2"/>
      <c r="NIP251" s="2"/>
      <c r="NIQ251" s="2"/>
      <c r="NIR251" s="2"/>
      <c r="NIS251" s="2"/>
      <c r="NIT251" s="2"/>
      <c r="NIU251" s="2"/>
      <c r="NIV251" s="2"/>
      <c r="NIW251" s="2"/>
      <c r="NIX251" s="2"/>
      <c r="NIY251" s="2"/>
      <c r="NIZ251" s="2"/>
      <c r="NJA251" s="2"/>
      <c r="NJB251" s="2"/>
      <c r="NJC251" s="2"/>
      <c r="NJD251" s="2"/>
      <c r="NJE251" s="2"/>
      <c r="NJF251" s="2"/>
      <c r="NJG251" s="2"/>
      <c r="NJH251" s="2"/>
      <c r="NJI251" s="2"/>
      <c r="NJJ251" s="2"/>
      <c r="NJK251" s="2"/>
      <c r="NJL251" s="2"/>
      <c r="NJM251" s="2"/>
      <c r="NJN251" s="2"/>
      <c r="NJO251" s="2"/>
      <c r="NJP251" s="2"/>
      <c r="NJQ251" s="2"/>
      <c r="NJR251" s="2"/>
      <c r="NJS251" s="2"/>
      <c r="NJT251" s="2"/>
      <c r="NJU251" s="2"/>
      <c r="NJV251" s="2"/>
      <c r="NJW251" s="2"/>
      <c r="NJX251" s="2"/>
      <c r="NJY251" s="2"/>
      <c r="NJZ251" s="2"/>
      <c r="NKA251" s="2"/>
      <c r="NKB251" s="2"/>
      <c r="NKC251" s="2"/>
      <c r="NKD251" s="2"/>
      <c r="NKE251" s="2"/>
      <c r="NKF251" s="2"/>
      <c r="NKG251" s="2"/>
      <c r="NKH251" s="2"/>
      <c r="NKI251" s="2"/>
      <c r="NKJ251" s="2"/>
      <c r="NKK251" s="2"/>
      <c r="NKL251" s="2"/>
      <c r="NKM251" s="2"/>
      <c r="NKN251" s="2"/>
      <c r="NKO251" s="2"/>
      <c r="NKP251" s="2"/>
      <c r="NKQ251" s="2"/>
      <c r="NKR251" s="2"/>
      <c r="NKS251" s="2"/>
      <c r="NKT251" s="2"/>
      <c r="NKU251" s="2"/>
      <c r="NKV251" s="2"/>
      <c r="NKW251" s="2"/>
      <c r="NKX251" s="2"/>
      <c r="NKY251" s="2"/>
      <c r="NKZ251" s="2"/>
      <c r="NLA251" s="2"/>
      <c r="NLB251" s="2"/>
      <c r="NLC251" s="2"/>
      <c r="NLD251" s="2"/>
      <c r="NLE251" s="2"/>
      <c r="NLF251" s="2"/>
      <c r="NLG251" s="2"/>
      <c r="NLH251" s="2"/>
      <c r="NLI251" s="2"/>
      <c r="NLJ251" s="2"/>
      <c r="NLK251" s="2"/>
      <c r="NLL251" s="2"/>
      <c r="NLM251" s="2"/>
      <c r="NLN251" s="2"/>
      <c r="NLO251" s="2"/>
      <c r="NLP251" s="2"/>
      <c r="NLQ251" s="2"/>
      <c r="NLR251" s="2"/>
      <c r="NLS251" s="2"/>
      <c r="NLT251" s="2"/>
      <c r="NLU251" s="2"/>
      <c r="NLV251" s="2"/>
      <c r="NLW251" s="2"/>
      <c r="NLX251" s="2"/>
      <c r="NLY251" s="2"/>
      <c r="NLZ251" s="2"/>
      <c r="NMA251" s="2"/>
      <c r="NMB251" s="2"/>
      <c r="NMC251" s="2"/>
      <c r="NMD251" s="2"/>
      <c r="NME251" s="2"/>
      <c r="NMF251" s="2"/>
      <c r="NMG251" s="2"/>
      <c r="NMH251" s="2"/>
      <c r="NMI251" s="2"/>
      <c r="NMJ251" s="2"/>
      <c r="NMK251" s="2"/>
      <c r="NML251" s="2"/>
      <c r="NMM251" s="2"/>
      <c r="NMN251" s="2"/>
      <c r="NMO251" s="2"/>
      <c r="NMP251" s="2"/>
      <c r="NMQ251" s="2"/>
      <c r="NMR251" s="2"/>
      <c r="NMS251" s="2"/>
      <c r="NMT251" s="2"/>
      <c r="NMU251" s="2"/>
      <c r="NMV251" s="2"/>
      <c r="NMW251" s="2"/>
      <c r="NMX251" s="2"/>
      <c r="NMY251" s="2"/>
      <c r="NMZ251" s="2"/>
      <c r="NNA251" s="2"/>
      <c r="NNB251" s="2"/>
      <c r="NNC251" s="2"/>
      <c r="NND251" s="2"/>
      <c r="NNE251" s="2"/>
      <c r="NNF251" s="2"/>
      <c r="NNG251" s="2"/>
      <c r="NNH251" s="2"/>
      <c r="NNI251" s="2"/>
      <c r="NNJ251" s="2"/>
      <c r="NNK251" s="2"/>
      <c r="NNL251" s="2"/>
      <c r="NNM251" s="2"/>
      <c r="NNN251" s="2"/>
      <c r="NNO251" s="2"/>
      <c r="NNP251" s="2"/>
      <c r="NNQ251" s="2"/>
      <c r="NNR251" s="2"/>
      <c r="NNS251" s="2"/>
      <c r="NNT251" s="2"/>
      <c r="NNU251" s="2"/>
      <c r="NNV251" s="2"/>
      <c r="NNW251" s="2"/>
      <c r="NNX251" s="2"/>
      <c r="NNY251" s="2"/>
      <c r="NNZ251" s="2"/>
      <c r="NOA251" s="2"/>
      <c r="NOB251" s="2"/>
      <c r="NOC251" s="2"/>
      <c r="NOD251" s="2"/>
      <c r="NOE251" s="2"/>
      <c r="NOF251" s="2"/>
      <c r="NOG251" s="2"/>
      <c r="NOH251" s="2"/>
      <c r="NOI251" s="2"/>
      <c r="NOJ251" s="2"/>
      <c r="NOK251" s="2"/>
      <c r="NOL251" s="2"/>
      <c r="NOM251" s="2"/>
      <c r="NON251" s="2"/>
      <c r="NOO251" s="2"/>
      <c r="NOP251" s="2"/>
      <c r="NOQ251" s="2"/>
      <c r="NOR251" s="2"/>
      <c r="NOS251" s="2"/>
      <c r="NOT251" s="2"/>
      <c r="NOU251" s="2"/>
      <c r="NOV251" s="2"/>
      <c r="NOW251" s="2"/>
      <c r="NOX251" s="2"/>
      <c r="NOY251" s="2"/>
      <c r="NOZ251" s="2"/>
      <c r="NPA251" s="2"/>
      <c r="NPB251" s="2"/>
      <c r="NPC251" s="2"/>
      <c r="NPD251" s="2"/>
      <c r="NPE251" s="2"/>
      <c r="NPF251" s="2"/>
      <c r="NPG251" s="2"/>
      <c r="NPH251" s="2"/>
      <c r="NPI251" s="2"/>
      <c r="NPJ251" s="2"/>
      <c r="NPK251" s="2"/>
      <c r="NPL251" s="2"/>
      <c r="NPM251" s="2"/>
      <c r="NPN251" s="2"/>
      <c r="NPO251" s="2"/>
      <c r="NPP251" s="2"/>
      <c r="NPQ251" s="2"/>
      <c r="NPR251" s="2"/>
      <c r="NPS251" s="2"/>
      <c r="NPT251" s="2"/>
      <c r="NPU251" s="2"/>
      <c r="NPV251" s="2"/>
      <c r="NPW251" s="2"/>
      <c r="NPX251" s="2"/>
      <c r="NPY251" s="2"/>
      <c r="NPZ251" s="2"/>
      <c r="NQA251" s="2"/>
      <c r="NQB251" s="2"/>
      <c r="NQC251" s="2"/>
      <c r="NQD251" s="2"/>
      <c r="NQE251" s="2"/>
      <c r="NQF251" s="2"/>
      <c r="NQG251" s="2"/>
      <c r="NQH251" s="2"/>
      <c r="NQI251" s="2"/>
      <c r="NQJ251" s="2"/>
      <c r="NQK251" s="2"/>
      <c r="NQL251" s="2"/>
      <c r="NQM251" s="2"/>
      <c r="NQN251" s="2"/>
      <c r="NQO251" s="2"/>
      <c r="NQP251" s="2"/>
      <c r="NQQ251" s="2"/>
      <c r="NQR251" s="2"/>
      <c r="NQS251" s="2"/>
      <c r="NQT251" s="2"/>
      <c r="NQU251" s="2"/>
      <c r="NQV251" s="2"/>
      <c r="NQW251" s="2"/>
      <c r="NQX251" s="2"/>
      <c r="NQY251" s="2"/>
      <c r="NQZ251" s="2"/>
      <c r="NRA251" s="2"/>
      <c r="NRB251" s="2"/>
      <c r="NRC251" s="2"/>
      <c r="NRD251" s="2"/>
      <c r="NRE251" s="2"/>
      <c r="NRF251" s="2"/>
      <c r="NRG251" s="2"/>
      <c r="NRH251" s="2"/>
      <c r="NRI251" s="2"/>
      <c r="NRJ251" s="2"/>
      <c r="NRK251" s="2"/>
      <c r="NRL251" s="2"/>
      <c r="NRM251" s="2"/>
      <c r="NRN251" s="2"/>
      <c r="NRO251" s="2"/>
      <c r="NRP251" s="2"/>
      <c r="NRQ251" s="2"/>
      <c r="NRR251" s="2"/>
      <c r="NRS251" s="2"/>
      <c r="NRT251" s="2"/>
      <c r="NRU251" s="2"/>
      <c r="NRV251" s="2"/>
      <c r="NRW251" s="2"/>
      <c r="NRX251" s="2"/>
      <c r="NRY251" s="2"/>
      <c r="NRZ251" s="2"/>
      <c r="NSA251" s="2"/>
      <c r="NSB251" s="2"/>
      <c r="NSC251" s="2"/>
      <c r="NSD251" s="2"/>
      <c r="NSE251" s="2"/>
      <c r="NSF251" s="2"/>
      <c r="NSG251" s="2"/>
      <c r="NSH251" s="2"/>
      <c r="NSI251" s="2"/>
      <c r="NSJ251" s="2"/>
      <c r="NSK251" s="2"/>
      <c r="NSL251" s="2"/>
      <c r="NSM251" s="2"/>
      <c r="NSN251" s="2"/>
      <c r="NSO251" s="2"/>
      <c r="NSP251" s="2"/>
      <c r="NSQ251" s="2"/>
      <c r="NSR251" s="2"/>
      <c r="NSS251" s="2"/>
      <c r="NST251" s="2"/>
      <c r="NSU251" s="2"/>
      <c r="NSV251" s="2"/>
      <c r="NSW251" s="2"/>
      <c r="NSX251" s="2"/>
      <c r="NSY251" s="2"/>
      <c r="NSZ251" s="2"/>
      <c r="NTA251" s="2"/>
      <c r="NTB251" s="2"/>
      <c r="NTC251" s="2"/>
      <c r="NTD251" s="2"/>
      <c r="NTE251" s="2"/>
      <c r="NTF251" s="2"/>
      <c r="NTG251" s="2"/>
      <c r="NTH251" s="2"/>
      <c r="NTI251" s="2"/>
      <c r="NTJ251" s="2"/>
      <c r="NTK251" s="2"/>
      <c r="NTL251" s="2"/>
      <c r="NTM251" s="2"/>
      <c r="NTN251" s="2"/>
      <c r="NTO251" s="2"/>
      <c r="NTP251" s="2"/>
      <c r="NTQ251" s="2"/>
      <c r="NTR251" s="2"/>
      <c r="NTS251" s="2"/>
      <c r="NTT251" s="2"/>
      <c r="NTU251" s="2"/>
      <c r="NTV251" s="2"/>
      <c r="NTW251" s="2"/>
      <c r="NTX251" s="2"/>
      <c r="NTY251" s="2"/>
      <c r="NTZ251" s="2"/>
      <c r="NUA251" s="2"/>
      <c r="NUB251" s="2"/>
      <c r="NUC251" s="2"/>
      <c r="NUD251" s="2"/>
      <c r="NUE251" s="2"/>
      <c r="NUF251" s="2"/>
      <c r="NUG251" s="2"/>
      <c r="NUH251" s="2"/>
      <c r="NUI251" s="2"/>
      <c r="NUJ251" s="2"/>
      <c r="NUK251" s="2"/>
      <c r="NUL251" s="2"/>
      <c r="NUM251" s="2"/>
      <c r="NUN251" s="2"/>
      <c r="NUO251" s="2"/>
      <c r="NUP251" s="2"/>
      <c r="NUQ251" s="2"/>
      <c r="NUR251" s="2"/>
      <c r="NUS251" s="2"/>
      <c r="NUT251" s="2"/>
      <c r="NUU251" s="2"/>
      <c r="NUV251" s="2"/>
      <c r="NUW251" s="2"/>
      <c r="NUX251" s="2"/>
      <c r="NUY251" s="2"/>
      <c r="NUZ251" s="2"/>
      <c r="NVA251" s="2"/>
      <c r="NVB251" s="2"/>
      <c r="NVC251" s="2"/>
      <c r="NVD251" s="2"/>
      <c r="NVE251" s="2"/>
      <c r="NVF251" s="2"/>
      <c r="NVG251" s="2"/>
      <c r="NVH251" s="2"/>
      <c r="NVI251" s="2"/>
      <c r="NVJ251" s="2"/>
      <c r="NVK251" s="2"/>
      <c r="NVL251" s="2"/>
      <c r="NVM251" s="2"/>
      <c r="NVN251" s="2"/>
      <c r="NVO251" s="2"/>
      <c r="NVP251" s="2"/>
      <c r="NVQ251" s="2"/>
      <c r="NVR251" s="2"/>
      <c r="NVS251" s="2"/>
      <c r="NVT251" s="2"/>
      <c r="NVU251" s="2"/>
      <c r="NVV251" s="2"/>
      <c r="NVW251" s="2"/>
      <c r="NVX251" s="2"/>
      <c r="NVY251" s="2"/>
      <c r="NVZ251" s="2"/>
      <c r="NWA251" s="2"/>
      <c r="NWB251" s="2"/>
      <c r="NWC251" s="2"/>
      <c r="NWD251" s="2"/>
      <c r="NWE251" s="2"/>
      <c r="NWF251" s="2"/>
      <c r="NWG251" s="2"/>
      <c r="NWH251" s="2"/>
      <c r="NWI251" s="2"/>
      <c r="NWJ251" s="2"/>
      <c r="NWK251" s="2"/>
      <c r="NWL251" s="2"/>
      <c r="NWM251" s="2"/>
      <c r="NWN251" s="2"/>
      <c r="NWO251" s="2"/>
      <c r="NWP251" s="2"/>
      <c r="NWQ251" s="2"/>
      <c r="NWR251" s="2"/>
      <c r="NWS251" s="2"/>
      <c r="NWT251" s="2"/>
      <c r="NWU251" s="2"/>
      <c r="NWV251" s="2"/>
      <c r="NWW251" s="2"/>
      <c r="NWX251" s="2"/>
      <c r="NWY251" s="2"/>
      <c r="NWZ251" s="2"/>
      <c r="NXA251" s="2"/>
      <c r="NXB251" s="2"/>
      <c r="NXC251" s="2"/>
      <c r="NXD251" s="2"/>
      <c r="NXE251" s="2"/>
      <c r="NXF251" s="2"/>
      <c r="NXG251" s="2"/>
      <c r="NXH251" s="2"/>
      <c r="NXI251" s="2"/>
      <c r="NXJ251" s="2"/>
      <c r="NXK251" s="2"/>
      <c r="NXL251" s="2"/>
      <c r="NXM251" s="2"/>
      <c r="NXN251" s="2"/>
      <c r="NXO251" s="2"/>
      <c r="NXP251" s="2"/>
      <c r="NXQ251" s="2"/>
      <c r="NXR251" s="2"/>
      <c r="NXS251" s="2"/>
      <c r="NXT251" s="2"/>
      <c r="NXU251" s="2"/>
      <c r="NXV251" s="2"/>
      <c r="NXW251" s="2"/>
      <c r="NXX251" s="2"/>
      <c r="NXY251" s="2"/>
      <c r="NXZ251" s="2"/>
      <c r="NYA251" s="2"/>
      <c r="NYB251" s="2"/>
      <c r="NYC251" s="2"/>
      <c r="NYD251" s="2"/>
      <c r="NYE251" s="2"/>
      <c r="NYF251" s="2"/>
      <c r="NYG251" s="2"/>
      <c r="NYH251" s="2"/>
      <c r="NYI251" s="2"/>
      <c r="NYJ251" s="2"/>
      <c r="NYK251" s="2"/>
      <c r="NYL251" s="2"/>
      <c r="NYM251" s="2"/>
      <c r="NYN251" s="2"/>
      <c r="NYO251" s="2"/>
      <c r="NYP251" s="2"/>
      <c r="NYQ251" s="2"/>
      <c r="NYR251" s="2"/>
      <c r="NYS251" s="2"/>
      <c r="NYT251" s="2"/>
      <c r="NYU251" s="2"/>
      <c r="NYV251" s="2"/>
      <c r="NYW251" s="2"/>
      <c r="NYX251" s="2"/>
      <c r="NYY251" s="2"/>
      <c r="NYZ251" s="2"/>
      <c r="NZA251" s="2"/>
      <c r="NZB251" s="2"/>
      <c r="NZC251" s="2"/>
      <c r="NZD251" s="2"/>
      <c r="NZE251" s="2"/>
      <c r="NZF251" s="2"/>
      <c r="NZG251" s="2"/>
      <c r="NZH251" s="2"/>
      <c r="NZI251" s="2"/>
      <c r="NZJ251" s="2"/>
      <c r="NZK251" s="2"/>
      <c r="NZL251" s="2"/>
      <c r="NZM251" s="2"/>
      <c r="NZN251" s="2"/>
      <c r="NZO251" s="2"/>
      <c r="NZP251" s="2"/>
      <c r="NZQ251" s="2"/>
      <c r="NZR251" s="2"/>
      <c r="NZS251" s="2"/>
      <c r="NZT251" s="2"/>
      <c r="NZU251" s="2"/>
      <c r="NZV251" s="2"/>
      <c r="NZW251" s="2"/>
      <c r="NZX251" s="2"/>
      <c r="NZY251" s="2"/>
      <c r="NZZ251" s="2"/>
      <c r="OAA251" s="2"/>
      <c r="OAB251" s="2"/>
      <c r="OAC251" s="2"/>
      <c r="OAD251" s="2"/>
      <c r="OAE251" s="2"/>
      <c r="OAF251" s="2"/>
      <c r="OAG251" s="2"/>
      <c r="OAH251" s="2"/>
      <c r="OAI251" s="2"/>
      <c r="OAJ251" s="2"/>
      <c r="OAK251" s="2"/>
      <c r="OAL251" s="2"/>
      <c r="OAM251" s="2"/>
      <c r="OAN251" s="2"/>
      <c r="OAO251" s="2"/>
      <c r="OAP251" s="2"/>
      <c r="OAQ251" s="2"/>
      <c r="OAR251" s="2"/>
      <c r="OAS251" s="2"/>
      <c r="OAT251" s="2"/>
      <c r="OAU251" s="2"/>
      <c r="OAV251" s="2"/>
      <c r="OAW251" s="2"/>
      <c r="OAX251" s="2"/>
      <c r="OAY251" s="2"/>
      <c r="OAZ251" s="2"/>
      <c r="OBA251" s="2"/>
      <c r="OBB251" s="2"/>
      <c r="OBC251" s="2"/>
      <c r="OBD251" s="2"/>
      <c r="OBE251" s="2"/>
      <c r="OBF251" s="2"/>
      <c r="OBG251" s="2"/>
      <c r="OBH251" s="2"/>
      <c r="OBI251" s="2"/>
      <c r="OBJ251" s="2"/>
      <c r="OBK251" s="2"/>
      <c r="OBL251" s="2"/>
      <c r="OBM251" s="2"/>
      <c r="OBN251" s="2"/>
      <c r="OBO251" s="2"/>
      <c r="OBP251" s="2"/>
      <c r="OBQ251" s="2"/>
      <c r="OBR251" s="2"/>
      <c r="OBS251" s="2"/>
      <c r="OBT251" s="2"/>
      <c r="OBU251" s="2"/>
      <c r="OBV251" s="2"/>
      <c r="OBW251" s="2"/>
      <c r="OBX251" s="2"/>
      <c r="OBY251" s="2"/>
      <c r="OBZ251" s="2"/>
      <c r="OCA251" s="2"/>
      <c r="OCB251" s="2"/>
      <c r="OCC251" s="2"/>
      <c r="OCD251" s="2"/>
      <c r="OCE251" s="2"/>
      <c r="OCF251" s="2"/>
      <c r="OCG251" s="2"/>
      <c r="OCH251" s="2"/>
      <c r="OCI251" s="2"/>
      <c r="OCJ251" s="2"/>
      <c r="OCK251" s="2"/>
      <c r="OCL251" s="2"/>
      <c r="OCM251" s="2"/>
      <c r="OCN251" s="2"/>
      <c r="OCO251" s="2"/>
      <c r="OCP251" s="2"/>
      <c r="OCQ251" s="2"/>
      <c r="OCR251" s="2"/>
      <c r="OCS251" s="2"/>
      <c r="OCT251" s="2"/>
      <c r="OCU251" s="2"/>
      <c r="OCV251" s="2"/>
      <c r="OCW251" s="2"/>
      <c r="OCX251" s="2"/>
      <c r="OCY251" s="2"/>
      <c r="OCZ251" s="2"/>
      <c r="ODA251" s="2"/>
      <c r="ODB251" s="2"/>
      <c r="ODC251" s="2"/>
      <c r="ODD251" s="2"/>
      <c r="ODE251" s="2"/>
      <c r="ODF251" s="2"/>
      <c r="ODG251" s="2"/>
      <c r="ODH251" s="2"/>
      <c r="ODI251" s="2"/>
      <c r="ODJ251" s="2"/>
      <c r="ODK251" s="2"/>
      <c r="ODL251" s="2"/>
      <c r="ODM251" s="2"/>
      <c r="ODN251" s="2"/>
      <c r="ODO251" s="2"/>
      <c r="ODP251" s="2"/>
      <c r="ODQ251" s="2"/>
      <c r="ODR251" s="2"/>
      <c r="ODS251" s="2"/>
      <c r="ODT251" s="2"/>
      <c r="ODU251" s="2"/>
      <c r="ODV251" s="2"/>
      <c r="ODW251" s="2"/>
      <c r="ODX251" s="2"/>
      <c r="ODY251" s="2"/>
      <c r="ODZ251" s="2"/>
      <c r="OEA251" s="2"/>
      <c r="OEB251" s="2"/>
      <c r="OEC251" s="2"/>
      <c r="OED251" s="2"/>
      <c r="OEE251" s="2"/>
      <c r="OEF251" s="2"/>
      <c r="OEG251" s="2"/>
      <c r="OEH251" s="2"/>
      <c r="OEI251" s="2"/>
      <c r="OEJ251" s="2"/>
      <c r="OEK251" s="2"/>
      <c r="OEL251" s="2"/>
      <c r="OEM251" s="2"/>
      <c r="OEN251" s="2"/>
      <c r="OEO251" s="2"/>
      <c r="OEP251" s="2"/>
      <c r="OEQ251" s="2"/>
      <c r="OER251" s="2"/>
      <c r="OES251" s="2"/>
      <c r="OET251" s="2"/>
      <c r="OEU251" s="2"/>
      <c r="OEV251" s="2"/>
      <c r="OEW251" s="2"/>
      <c r="OEX251" s="2"/>
      <c r="OEY251" s="2"/>
      <c r="OEZ251" s="2"/>
      <c r="OFA251" s="2"/>
      <c r="OFB251" s="2"/>
      <c r="OFC251" s="2"/>
      <c r="OFD251" s="2"/>
      <c r="OFE251" s="2"/>
      <c r="OFF251" s="2"/>
      <c r="OFG251" s="2"/>
      <c r="OFH251" s="2"/>
      <c r="OFI251" s="2"/>
      <c r="OFJ251" s="2"/>
      <c r="OFK251" s="2"/>
      <c r="OFL251" s="2"/>
      <c r="OFM251" s="2"/>
      <c r="OFN251" s="2"/>
      <c r="OFO251" s="2"/>
      <c r="OFP251" s="2"/>
      <c r="OFQ251" s="2"/>
      <c r="OFR251" s="2"/>
      <c r="OFS251" s="2"/>
      <c r="OFT251" s="2"/>
      <c r="OFU251" s="2"/>
      <c r="OFV251" s="2"/>
      <c r="OFW251" s="2"/>
      <c r="OFX251" s="2"/>
      <c r="OFY251" s="2"/>
      <c r="OFZ251" s="2"/>
      <c r="OGA251" s="2"/>
      <c r="OGB251" s="2"/>
      <c r="OGC251" s="2"/>
      <c r="OGD251" s="2"/>
      <c r="OGE251" s="2"/>
      <c r="OGF251" s="2"/>
      <c r="OGG251" s="2"/>
      <c r="OGH251" s="2"/>
      <c r="OGI251" s="2"/>
      <c r="OGJ251" s="2"/>
      <c r="OGK251" s="2"/>
      <c r="OGL251" s="2"/>
      <c r="OGM251" s="2"/>
      <c r="OGN251" s="2"/>
      <c r="OGO251" s="2"/>
      <c r="OGP251" s="2"/>
      <c r="OGQ251" s="2"/>
      <c r="OGR251" s="2"/>
      <c r="OGS251" s="2"/>
      <c r="OGT251" s="2"/>
      <c r="OGU251" s="2"/>
      <c r="OGV251" s="2"/>
      <c r="OGW251" s="2"/>
      <c r="OGX251" s="2"/>
      <c r="OGY251" s="2"/>
      <c r="OGZ251" s="2"/>
      <c r="OHA251" s="2"/>
      <c r="OHB251" s="2"/>
      <c r="OHC251" s="2"/>
      <c r="OHD251" s="2"/>
      <c r="OHE251" s="2"/>
      <c r="OHF251" s="2"/>
      <c r="OHG251" s="2"/>
      <c r="OHH251" s="2"/>
      <c r="OHI251" s="2"/>
      <c r="OHJ251" s="2"/>
      <c r="OHK251" s="2"/>
      <c r="OHL251" s="2"/>
      <c r="OHM251" s="2"/>
      <c r="OHN251" s="2"/>
      <c r="OHO251" s="2"/>
      <c r="OHP251" s="2"/>
      <c r="OHQ251" s="2"/>
      <c r="OHR251" s="2"/>
      <c r="OHS251" s="2"/>
      <c r="OHT251" s="2"/>
      <c r="OHU251" s="2"/>
      <c r="OHV251" s="2"/>
      <c r="OHW251" s="2"/>
      <c r="OHX251" s="2"/>
      <c r="OHY251" s="2"/>
      <c r="OHZ251" s="2"/>
      <c r="OIA251" s="2"/>
      <c r="OIB251" s="2"/>
      <c r="OIC251" s="2"/>
      <c r="OID251" s="2"/>
      <c r="OIE251" s="2"/>
      <c r="OIF251" s="2"/>
      <c r="OIG251" s="2"/>
      <c r="OIH251" s="2"/>
      <c r="OII251" s="2"/>
      <c r="OIJ251" s="2"/>
      <c r="OIK251" s="2"/>
      <c r="OIL251" s="2"/>
      <c r="OIM251" s="2"/>
      <c r="OIN251" s="2"/>
      <c r="OIO251" s="2"/>
      <c r="OIP251" s="2"/>
      <c r="OIQ251" s="2"/>
      <c r="OIR251" s="2"/>
      <c r="OIS251" s="2"/>
      <c r="OIT251" s="2"/>
      <c r="OIU251" s="2"/>
      <c r="OIV251" s="2"/>
      <c r="OIW251" s="2"/>
      <c r="OIX251" s="2"/>
      <c r="OIY251" s="2"/>
      <c r="OIZ251" s="2"/>
      <c r="OJA251" s="2"/>
      <c r="OJB251" s="2"/>
      <c r="OJC251" s="2"/>
      <c r="OJD251" s="2"/>
      <c r="OJE251" s="2"/>
      <c r="OJF251" s="2"/>
      <c r="OJG251" s="2"/>
      <c r="OJH251" s="2"/>
      <c r="OJI251" s="2"/>
      <c r="OJJ251" s="2"/>
      <c r="OJK251" s="2"/>
      <c r="OJL251" s="2"/>
      <c r="OJM251" s="2"/>
      <c r="OJN251" s="2"/>
      <c r="OJO251" s="2"/>
      <c r="OJP251" s="2"/>
      <c r="OJQ251" s="2"/>
      <c r="OJR251" s="2"/>
      <c r="OJS251" s="2"/>
      <c r="OJT251" s="2"/>
      <c r="OJU251" s="2"/>
      <c r="OJV251" s="2"/>
      <c r="OJW251" s="2"/>
      <c r="OJX251" s="2"/>
      <c r="OJY251" s="2"/>
      <c r="OJZ251" s="2"/>
      <c r="OKA251" s="2"/>
      <c r="OKB251" s="2"/>
      <c r="OKC251" s="2"/>
      <c r="OKD251" s="2"/>
      <c r="OKE251" s="2"/>
      <c r="OKF251" s="2"/>
      <c r="OKG251" s="2"/>
      <c r="OKH251" s="2"/>
      <c r="OKI251" s="2"/>
      <c r="OKJ251" s="2"/>
      <c r="OKK251" s="2"/>
      <c r="OKL251" s="2"/>
      <c r="OKM251" s="2"/>
      <c r="OKN251" s="2"/>
      <c r="OKO251" s="2"/>
      <c r="OKP251" s="2"/>
      <c r="OKQ251" s="2"/>
      <c r="OKR251" s="2"/>
      <c r="OKS251" s="2"/>
      <c r="OKT251" s="2"/>
      <c r="OKU251" s="2"/>
      <c r="OKV251" s="2"/>
      <c r="OKW251" s="2"/>
      <c r="OKX251" s="2"/>
      <c r="OKY251" s="2"/>
      <c r="OKZ251" s="2"/>
      <c r="OLA251" s="2"/>
      <c r="OLB251" s="2"/>
      <c r="OLC251" s="2"/>
      <c r="OLD251" s="2"/>
      <c r="OLE251" s="2"/>
      <c r="OLF251" s="2"/>
      <c r="OLG251" s="2"/>
      <c r="OLH251" s="2"/>
      <c r="OLI251" s="2"/>
      <c r="OLJ251" s="2"/>
      <c r="OLK251" s="2"/>
      <c r="OLL251" s="2"/>
      <c r="OLM251" s="2"/>
      <c r="OLN251" s="2"/>
      <c r="OLO251" s="2"/>
      <c r="OLP251" s="2"/>
      <c r="OLQ251" s="2"/>
      <c r="OLR251" s="2"/>
      <c r="OLS251" s="2"/>
      <c r="OLT251" s="2"/>
      <c r="OLU251" s="2"/>
      <c r="OLV251" s="2"/>
      <c r="OLW251" s="2"/>
      <c r="OLX251" s="2"/>
      <c r="OLY251" s="2"/>
      <c r="OLZ251" s="2"/>
      <c r="OMA251" s="2"/>
      <c r="OMB251" s="2"/>
      <c r="OMC251" s="2"/>
      <c r="OMD251" s="2"/>
      <c r="OME251" s="2"/>
      <c r="OMF251" s="2"/>
      <c r="OMG251" s="2"/>
      <c r="OMH251" s="2"/>
      <c r="OMI251" s="2"/>
      <c r="OMJ251" s="2"/>
      <c r="OMK251" s="2"/>
      <c r="OML251" s="2"/>
      <c r="OMM251" s="2"/>
      <c r="OMN251" s="2"/>
      <c r="OMO251" s="2"/>
      <c r="OMP251" s="2"/>
      <c r="OMQ251" s="2"/>
      <c r="OMR251" s="2"/>
      <c r="OMS251" s="2"/>
      <c r="OMT251" s="2"/>
      <c r="OMU251" s="2"/>
      <c r="OMV251" s="2"/>
      <c r="OMW251" s="2"/>
      <c r="OMX251" s="2"/>
      <c r="OMY251" s="2"/>
      <c r="OMZ251" s="2"/>
      <c r="ONA251" s="2"/>
      <c r="ONB251" s="2"/>
      <c r="ONC251" s="2"/>
      <c r="OND251" s="2"/>
      <c r="ONE251" s="2"/>
      <c r="ONF251" s="2"/>
      <c r="ONG251" s="2"/>
      <c r="ONH251" s="2"/>
      <c r="ONI251" s="2"/>
      <c r="ONJ251" s="2"/>
      <c r="ONK251" s="2"/>
      <c r="ONL251" s="2"/>
      <c r="ONM251" s="2"/>
      <c r="ONN251" s="2"/>
      <c r="ONO251" s="2"/>
      <c r="ONP251" s="2"/>
      <c r="ONQ251" s="2"/>
      <c r="ONR251" s="2"/>
      <c r="ONS251" s="2"/>
      <c r="ONT251" s="2"/>
      <c r="ONU251" s="2"/>
      <c r="ONV251" s="2"/>
      <c r="ONW251" s="2"/>
      <c r="ONX251" s="2"/>
      <c r="ONY251" s="2"/>
      <c r="ONZ251" s="2"/>
      <c r="OOA251" s="2"/>
      <c r="OOB251" s="2"/>
      <c r="OOC251" s="2"/>
      <c r="OOD251" s="2"/>
      <c r="OOE251" s="2"/>
      <c r="OOF251" s="2"/>
      <c r="OOG251" s="2"/>
      <c r="OOH251" s="2"/>
      <c r="OOI251" s="2"/>
      <c r="OOJ251" s="2"/>
      <c r="OOK251" s="2"/>
      <c r="OOL251" s="2"/>
      <c r="OOM251" s="2"/>
      <c r="OON251" s="2"/>
      <c r="OOO251" s="2"/>
      <c r="OOP251" s="2"/>
      <c r="OOQ251" s="2"/>
      <c r="OOR251" s="2"/>
      <c r="OOS251" s="2"/>
      <c r="OOT251" s="2"/>
      <c r="OOU251" s="2"/>
      <c r="OOV251" s="2"/>
      <c r="OOW251" s="2"/>
      <c r="OOX251" s="2"/>
      <c r="OOY251" s="2"/>
      <c r="OOZ251" s="2"/>
      <c r="OPA251" s="2"/>
      <c r="OPB251" s="2"/>
      <c r="OPC251" s="2"/>
      <c r="OPD251" s="2"/>
      <c r="OPE251" s="2"/>
      <c r="OPF251" s="2"/>
      <c r="OPG251" s="2"/>
      <c r="OPH251" s="2"/>
      <c r="OPI251" s="2"/>
      <c r="OPJ251" s="2"/>
      <c r="OPK251" s="2"/>
      <c r="OPL251" s="2"/>
      <c r="OPM251" s="2"/>
      <c r="OPN251" s="2"/>
      <c r="OPO251" s="2"/>
      <c r="OPP251" s="2"/>
      <c r="OPQ251" s="2"/>
      <c r="OPR251" s="2"/>
      <c r="OPS251" s="2"/>
      <c r="OPT251" s="2"/>
      <c r="OPU251" s="2"/>
      <c r="OPV251" s="2"/>
      <c r="OPW251" s="2"/>
      <c r="OPX251" s="2"/>
      <c r="OPY251" s="2"/>
      <c r="OPZ251" s="2"/>
      <c r="OQA251" s="2"/>
      <c r="OQB251" s="2"/>
      <c r="OQC251" s="2"/>
      <c r="OQD251" s="2"/>
      <c r="OQE251" s="2"/>
      <c r="OQF251" s="2"/>
      <c r="OQG251" s="2"/>
      <c r="OQH251" s="2"/>
      <c r="OQI251" s="2"/>
      <c r="OQJ251" s="2"/>
      <c r="OQK251" s="2"/>
      <c r="OQL251" s="2"/>
      <c r="OQM251" s="2"/>
      <c r="OQN251" s="2"/>
      <c r="OQO251" s="2"/>
      <c r="OQP251" s="2"/>
      <c r="OQQ251" s="2"/>
      <c r="OQR251" s="2"/>
      <c r="OQS251" s="2"/>
      <c r="OQT251" s="2"/>
      <c r="OQU251" s="2"/>
      <c r="OQV251" s="2"/>
      <c r="OQW251" s="2"/>
      <c r="OQX251" s="2"/>
      <c r="OQY251" s="2"/>
      <c r="OQZ251" s="2"/>
      <c r="ORA251" s="2"/>
      <c r="ORB251" s="2"/>
      <c r="ORC251" s="2"/>
      <c r="ORD251" s="2"/>
      <c r="ORE251" s="2"/>
      <c r="ORF251" s="2"/>
      <c r="ORG251" s="2"/>
      <c r="ORH251" s="2"/>
      <c r="ORI251" s="2"/>
      <c r="ORJ251" s="2"/>
      <c r="ORK251" s="2"/>
      <c r="ORL251" s="2"/>
      <c r="ORM251" s="2"/>
      <c r="ORN251" s="2"/>
      <c r="ORO251" s="2"/>
      <c r="ORP251" s="2"/>
      <c r="ORQ251" s="2"/>
      <c r="ORR251" s="2"/>
      <c r="ORS251" s="2"/>
      <c r="ORT251" s="2"/>
      <c r="ORU251" s="2"/>
      <c r="ORV251" s="2"/>
      <c r="ORW251" s="2"/>
      <c r="ORX251" s="2"/>
      <c r="ORY251" s="2"/>
      <c r="ORZ251" s="2"/>
      <c r="OSA251" s="2"/>
      <c r="OSB251" s="2"/>
      <c r="OSC251" s="2"/>
      <c r="OSD251" s="2"/>
      <c r="OSE251" s="2"/>
      <c r="OSF251" s="2"/>
      <c r="OSG251" s="2"/>
      <c r="OSH251" s="2"/>
      <c r="OSI251" s="2"/>
      <c r="OSJ251" s="2"/>
      <c r="OSK251" s="2"/>
      <c r="OSL251" s="2"/>
      <c r="OSM251" s="2"/>
      <c r="OSN251" s="2"/>
      <c r="OSO251" s="2"/>
      <c r="OSP251" s="2"/>
      <c r="OSQ251" s="2"/>
      <c r="OSR251" s="2"/>
      <c r="OSS251" s="2"/>
      <c r="OST251" s="2"/>
      <c r="OSU251" s="2"/>
      <c r="OSV251" s="2"/>
      <c r="OSW251" s="2"/>
      <c r="OSX251" s="2"/>
      <c r="OSY251" s="2"/>
      <c r="OSZ251" s="2"/>
      <c r="OTA251" s="2"/>
      <c r="OTB251" s="2"/>
      <c r="OTC251" s="2"/>
      <c r="OTD251" s="2"/>
      <c r="OTE251" s="2"/>
      <c r="OTF251" s="2"/>
      <c r="OTG251" s="2"/>
      <c r="OTH251" s="2"/>
      <c r="OTI251" s="2"/>
      <c r="OTJ251" s="2"/>
      <c r="OTK251" s="2"/>
      <c r="OTL251" s="2"/>
      <c r="OTM251" s="2"/>
      <c r="OTN251" s="2"/>
      <c r="OTO251" s="2"/>
      <c r="OTP251" s="2"/>
      <c r="OTQ251" s="2"/>
      <c r="OTR251" s="2"/>
      <c r="OTS251" s="2"/>
      <c r="OTT251" s="2"/>
      <c r="OTU251" s="2"/>
      <c r="OTV251" s="2"/>
      <c r="OTW251" s="2"/>
      <c r="OTX251" s="2"/>
      <c r="OTY251" s="2"/>
      <c r="OTZ251" s="2"/>
      <c r="OUA251" s="2"/>
      <c r="OUB251" s="2"/>
      <c r="OUC251" s="2"/>
      <c r="OUD251" s="2"/>
      <c r="OUE251" s="2"/>
      <c r="OUF251" s="2"/>
      <c r="OUG251" s="2"/>
      <c r="OUH251" s="2"/>
      <c r="OUI251" s="2"/>
      <c r="OUJ251" s="2"/>
      <c r="OUK251" s="2"/>
      <c r="OUL251" s="2"/>
      <c r="OUM251" s="2"/>
      <c r="OUN251" s="2"/>
      <c r="OUO251" s="2"/>
      <c r="OUP251" s="2"/>
      <c r="OUQ251" s="2"/>
      <c r="OUR251" s="2"/>
      <c r="OUS251" s="2"/>
      <c r="OUT251" s="2"/>
      <c r="OUU251" s="2"/>
      <c r="OUV251" s="2"/>
      <c r="OUW251" s="2"/>
      <c r="OUX251" s="2"/>
      <c r="OUY251" s="2"/>
      <c r="OUZ251" s="2"/>
      <c r="OVA251" s="2"/>
      <c r="OVB251" s="2"/>
      <c r="OVC251" s="2"/>
      <c r="OVD251" s="2"/>
      <c r="OVE251" s="2"/>
      <c r="OVF251" s="2"/>
      <c r="OVG251" s="2"/>
      <c r="OVH251" s="2"/>
      <c r="OVI251" s="2"/>
      <c r="OVJ251" s="2"/>
      <c r="OVK251" s="2"/>
      <c r="OVL251" s="2"/>
      <c r="OVM251" s="2"/>
      <c r="OVN251" s="2"/>
      <c r="OVO251" s="2"/>
      <c r="OVP251" s="2"/>
      <c r="OVQ251" s="2"/>
      <c r="OVR251" s="2"/>
      <c r="OVS251" s="2"/>
      <c r="OVT251" s="2"/>
      <c r="OVU251" s="2"/>
      <c r="OVV251" s="2"/>
      <c r="OVW251" s="2"/>
      <c r="OVX251" s="2"/>
      <c r="OVY251" s="2"/>
      <c r="OVZ251" s="2"/>
      <c r="OWA251" s="2"/>
      <c r="OWB251" s="2"/>
      <c r="OWC251" s="2"/>
      <c r="OWD251" s="2"/>
      <c r="OWE251" s="2"/>
      <c r="OWF251" s="2"/>
      <c r="OWG251" s="2"/>
      <c r="OWH251" s="2"/>
      <c r="OWI251" s="2"/>
      <c r="OWJ251" s="2"/>
      <c r="OWK251" s="2"/>
      <c r="OWL251" s="2"/>
      <c r="OWM251" s="2"/>
      <c r="OWN251" s="2"/>
      <c r="OWO251" s="2"/>
      <c r="OWP251" s="2"/>
      <c r="OWQ251" s="2"/>
      <c r="OWR251" s="2"/>
      <c r="OWS251" s="2"/>
      <c r="OWT251" s="2"/>
      <c r="OWU251" s="2"/>
      <c r="OWV251" s="2"/>
      <c r="OWW251" s="2"/>
      <c r="OWX251" s="2"/>
      <c r="OWY251" s="2"/>
      <c r="OWZ251" s="2"/>
      <c r="OXA251" s="2"/>
      <c r="OXB251" s="2"/>
      <c r="OXC251" s="2"/>
      <c r="OXD251" s="2"/>
      <c r="OXE251" s="2"/>
      <c r="OXF251" s="2"/>
      <c r="OXG251" s="2"/>
      <c r="OXH251" s="2"/>
      <c r="OXI251" s="2"/>
      <c r="OXJ251" s="2"/>
      <c r="OXK251" s="2"/>
      <c r="OXL251" s="2"/>
      <c r="OXM251" s="2"/>
      <c r="OXN251" s="2"/>
      <c r="OXO251" s="2"/>
      <c r="OXP251" s="2"/>
      <c r="OXQ251" s="2"/>
      <c r="OXR251" s="2"/>
      <c r="OXS251" s="2"/>
      <c r="OXT251" s="2"/>
      <c r="OXU251" s="2"/>
      <c r="OXV251" s="2"/>
      <c r="OXW251" s="2"/>
      <c r="OXX251" s="2"/>
      <c r="OXY251" s="2"/>
      <c r="OXZ251" s="2"/>
      <c r="OYA251" s="2"/>
      <c r="OYB251" s="2"/>
      <c r="OYC251" s="2"/>
      <c r="OYD251" s="2"/>
      <c r="OYE251" s="2"/>
      <c r="OYF251" s="2"/>
      <c r="OYG251" s="2"/>
      <c r="OYH251" s="2"/>
      <c r="OYI251" s="2"/>
      <c r="OYJ251" s="2"/>
      <c r="OYK251" s="2"/>
      <c r="OYL251" s="2"/>
      <c r="OYM251" s="2"/>
      <c r="OYN251" s="2"/>
      <c r="OYO251" s="2"/>
      <c r="OYP251" s="2"/>
      <c r="OYQ251" s="2"/>
      <c r="OYR251" s="2"/>
      <c r="OYS251" s="2"/>
      <c r="OYT251" s="2"/>
      <c r="OYU251" s="2"/>
      <c r="OYV251" s="2"/>
      <c r="OYW251" s="2"/>
      <c r="OYX251" s="2"/>
      <c r="OYY251" s="2"/>
      <c r="OYZ251" s="2"/>
      <c r="OZA251" s="2"/>
      <c r="OZB251" s="2"/>
      <c r="OZC251" s="2"/>
      <c r="OZD251" s="2"/>
      <c r="OZE251" s="2"/>
      <c r="OZF251" s="2"/>
      <c r="OZG251" s="2"/>
      <c r="OZH251" s="2"/>
      <c r="OZI251" s="2"/>
      <c r="OZJ251" s="2"/>
      <c r="OZK251" s="2"/>
      <c r="OZL251" s="2"/>
      <c r="OZM251" s="2"/>
      <c r="OZN251" s="2"/>
      <c r="OZO251" s="2"/>
      <c r="OZP251" s="2"/>
      <c r="OZQ251" s="2"/>
      <c r="OZR251" s="2"/>
      <c r="OZS251" s="2"/>
      <c r="OZT251" s="2"/>
      <c r="OZU251" s="2"/>
      <c r="OZV251" s="2"/>
      <c r="OZW251" s="2"/>
      <c r="OZX251" s="2"/>
      <c r="OZY251" s="2"/>
      <c r="OZZ251" s="2"/>
      <c r="PAA251" s="2"/>
      <c r="PAB251" s="2"/>
      <c r="PAC251" s="2"/>
      <c r="PAD251" s="2"/>
      <c r="PAE251" s="2"/>
      <c r="PAF251" s="2"/>
      <c r="PAG251" s="2"/>
      <c r="PAH251" s="2"/>
      <c r="PAI251" s="2"/>
      <c r="PAJ251" s="2"/>
      <c r="PAK251" s="2"/>
      <c r="PAL251" s="2"/>
      <c r="PAM251" s="2"/>
      <c r="PAN251" s="2"/>
      <c r="PAO251" s="2"/>
      <c r="PAP251" s="2"/>
      <c r="PAQ251" s="2"/>
      <c r="PAR251" s="2"/>
      <c r="PAS251" s="2"/>
      <c r="PAT251" s="2"/>
      <c r="PAU251" s="2"/>
      <c r="PAV251" s="2"/>
      <c r="PAW251" s="2"/>
      <c r="PAX251" s="2"/>
      <c r="PAY251" s="2"/>
      <c r="PAZ251" s="2"/>
      <c r="PBA251" s="2"/>
      <c r="PBB251" s="2"/>
      <c r="PBC251" s="2"/>
      <c r="PBD251" s="2"/>
      <c r="PBE251" s="2"/>
      <c r="PBF251" s="2"/>
      <c r="PBG251" s="2"/>
      <c r="PBH251" s="2"/>
      <c r="PBI251" s="2"/>
      <c r="PBJ251" s="2"/>
      <c r="PBK251" s="2"/>
      <c r="PBL251" s="2"/>
      <c r="PBM251" s="2"/>
      <c r="PBN251" s="2"/>
      <c r="PBO251" s="2"/>
      <c r="PBP251" s="2"/>
      <c r="PBQ251" s="2"/>
      <c r="PBR251" s="2"/>
      <c r="PBS251" s="2"/>
      <c r="PBT251" s="2"/>
      <c r="PBU251" s="2"/>
      <c r="PBV251" s="2"/>
      <c r="PBW251" s="2"/>
      <c r="PBX251" s="2"/>
      <c r="PBY251" s="2"/>
      <c r="PBZ251" s="2"/>
      <c r="PCA251" s="2"/>
      <c r="PCB251" s="2"/>
      <c r="PCC251" s="2"/>
      <c r="PCD251" s="2"/>
      <c r="PCE251" s="2"/>
      <c r="PCF251" s="2"/>
      <c r="PCG251" s="2"/>
      <c r="PCH251" s="2"/>
      <c r="PCI251" s="2"/>
      <c r="PCJ251" s="2"/>
      <c r="PCK251" s="2"/>
      <c r="PCL251" s="2"/>
      <c r="PCM251" s="2"/>
      <c r="PCN251" s="2"/>
      <c r="PCO251" s="2"/>
      <c r="PCP251" s="2"/>
      <c r="PCQ251" s="2"/>
      <c r="PCR251" s="2"/>
      <c r="PCS251" s="2"/>
      <c r="PCT251" s="2"/>
      <c r="PCU251" s="2"/>
      <c r="PCV251" s="2"/>
      <c r="PCW251" s="2"/>
      <c r="PCX251" s="2"/>
      <c r="PCY251" s="2"/>
      <c r="PCZ251" s="2"/>
      <c r="PDA251" s="2"/>
      <c r="PDB251" s="2"/>
      <c r="PDC251" s="2"/>
      <c r="PDD251" s="2"/>
      <c r="PDE251" s="2"/>
      <c r="PDF251" s="2"/>
      <c r="PDG251" s="2"/>
      <c r="PDH251" s="2"/>
      <c r="PDI251" s="2"/>
      <c r="PDJ251" s="2"/>
      <c r="PDK251" s="2"/>
      <c r="PDL251" s="2"/>
      <c r="PDM251" s="2"/>
      <c r="PDN251" s="2"/>
      <c r="PDO251" s="2"/>
      <c r="PDP251" s="2"/>
      <c r="PDQ251" s="2"/>
      <c r="PDR251" s="2"/>
      <c r="PDS251" s="2"/>
      <c r="PDT251" s="2"/>
      <c r="PDU251" s="2"/>
      <c r="PDV251" s="2"/>
      <c r="PDW251" s="2"/>
      <c r="PDX251" s="2"/>
      <c r="PDY251" s="2"/>
      <c r="PDZ251" s="2"/>
      <c r="PEA251" s="2"/>
      <c r="PEB251" s="2"/>
      <c r="PEC251" s="2"/>
      <c r="PED251" s="2"/>
      <c r="PEE251" s="2"/>
      <c r="PEF251" s="2"/>
      <c r="PEG251" s="2"/>
      <c r="PEH251" s="2"/>
      <c r="PEI251" s="2"/>
      <c r="PEJ251" s="2"/>
      <c r="PEK251" s="2"/>
      <c r="PEL251" s="2"/>
      <c r="PEM251" s="2"/>
      <c r="PEN251" s="2"/>
      <c r="PEO251" s="2"/>
      <c r="PEP251" s="2"/>
      <c r="PEQ251" s="2"/>
      <c r="PER251" s="2"/>
      <c r="PES251" s="2"/>
      <c r="PET251" s="2"/>
      <c r="PEU251" s="2"/>
      <c r="PEV251" s="2"/>
      <c r="PEW251" s="2"/>
      <c r="PEX251" s="2"/>
      <c r="PEY251" s="2"/>
      <c r="PEZ251" s="2"/>
      <c r="PFA251" s="2"/>
      <c r="PFB251" s="2"/>
      <c r="PFC251" s="2"/>
      <c r="PFD251" s="2"/>
      <c r="PFE251" s="2"/>
      <c r="PFF251" s="2"/>
      <c r="PFG251" s="2"/>
      <c r="PFH251" s="2"/>
      <c r="PFI251" s="2"/>
      <c r="PFJ251" s="2"/>
      <c r="PFK251" s="2"/>
      <c r="PFL251" s="2"/>
      <c r="PFM251" s="2"/>
      <c r="PFN251" s="2"/>
      <c r="PFO251" s="2"/>
      <c r="PFP251" s="2"/>
      <c r="PFQ251" s="2"/>
      <c r="PFR251" s="2"/>
      <c r="PFS251" s="2"/>
      <c r="PFT251" s="2"/>
      <c r="PFU251" s="2"/>
      <c r="PFV251" s="2"/>
      <c r="PFW251" s="2"/>
      <c r="PFX251" s="2"/>
      <c r="PFY251" s="2"/>
      <c r="PFZ251" s="2"/>
      <c r="PGA251" s="2"/>
      <c r="PGB251" s="2"/>
      <c r="PGC251" s="2"/>
      <c r="PGD251" s="2"/>
      <c r="PGE251" s="2"/>
      <c r="PGF251" s="2"/>
      <c r="PGG251" s="2"/>
      <c r="PGH251" s="2"/>
      <c r="PGI251" s="2"/>
      <c r="PGJ251" s="2"/>
      <c r="PGK251" s="2"/>
      <c r="PGL251" s="2"/>
      <c r="PGM251" s="2"/>
      <c r="PGN251" s="2"/>
      <c r="PGO251" s="2"/>
      <c r="PGP251" s="2"/>
      <c r="PGQ251" s="2"/>
      <c r="PGR251" s="2"/>
      <c r="PGS251" s="2"/>
      <c r="PGT251" s="2"/>
      <c r="PGU251" s="2"/>
      <c r="PGV251" s="2"/>
      <c r="PGW251" s="2"/>
      <c r="PGX251" s="2"/>
      <c r="PGY251" s="2"/>
      <c r="PGZ251" s="2"/>
      <c r="PHA251" s="2"/>
      <c r="PHB251" s="2"/>
      <c r="PHC251" s="2"/>
      <c r="PHD251" s="2"/>
      <c r="PHE251" s="2"/>
      <c r="PHF251" s="2"/>
      <c r="PHG251" s="2"/>
      <c r="PHH251" s="2"/>
      <c r="PHI251" s="2"/>
      <c r="PHJ251" s="2"/>
      <c r="PHK251" s="2"/>
      <c r="PHL251" s="2"/>
      <c r="PHM251" s="2"/>
      <c r="PHN251" s="2"/>
      <c r="PHO251" s="2"/>
      <c r="PHP251" s="2"/>
      <c r="PHQ251" s="2"/>
      <c r="PHR251" s="2"/>
      <c r="PHS251" s="2"/>
      <c r="PHT251" s="2"/>
      <c r="PHU251" s="2"/>
      <c r="PHV251" s="2"/>
      <c r="PHW251" s="2"/>
      <c r="PHX251" s="2"/>
      <c r="PHY251" s="2"/>
      <c r="PHZ251" s="2"/>
      <c r="PIA251" s="2"/>
      <c r="PIB251" s="2"/>
      <c r="PIC251" s="2"/>
      <c r="PID251" s="2"/>
      <c r="PIE251" s="2"/>
      <c r="PIF251" s="2"/>
      <c r="PIG251" s="2"/>
      <c r="PIH251" s="2"/>
      <c r="PII251" s="2"/>
      <c r="PIJ251" s="2"/>
      <c r="PIK251" s="2"/>
      <c r="PIL251" s="2"/>
      <c r="PIM251" s="2"/>
      <c r="PIN251" s="2"/>
      <c r="PIO251" s="2"/>
      <c r="PIP251" s="2"/>
      <c r="PIQ251" s="2"/>
      <c r="PIR251" s="2"/>
      <c r="PIS251" s="2"/>
      <c r="PIT251" s="2"/>
      <c r="PIU251" s="2"/>
      <c r="PIV251" s="2"/>
      <c r="PIW251" s="2"/>
      <c r="PIX251" s="2"/>
      <c r="PIY251" s="2"/>
      <c r="PIZ251" s="2"/>
      <c r="PJA251" s="2"/>
      <c r="PJB251" s="2"/>
      <c r="PJC251" s="2"/>
      <c r="PJD251" s="2"/>
      <c r="PJE251" s="2"/>
      <c r="PJF251" s="2"/>
      <c r="PJG251" s="2"/>
      <c r="PJH251" s="2"/>
      <c r="PJI251" s="2"/>
      <c r="PJJ251" s="2"/>
      <c r="PJK251" s="2"/>
      <c r="PJL251" s="2"/>
      <c r="PJM251" s="2"/>
      <c r="PJN251" s="2"/>
      <c r="PJO251" s="2"/>
      <c r="PJP251" s="2"/>
      <c r="PJQ251" s="2"/>
      <c r="PJR251" s="2"/>
      <c r="PJS251" s="2"/>
      <c r="PJT251" s="2"/>
      <c r="PJU251" s="2"/>
      <c r="PJV251" s="2"/>
      <c r="PJW251" s="2"/>
      <c r="PJX251" s="2"/>
      <c r="PJY251" s="2"/>
      <c r="PJZ251" s="2"/>
      <c r="PKA251" s="2"/>
      <c r="PKB251" s="2"/>
      <c r="PKC251" s="2"/>
      <c r="PKD251" s="2"/>
      <c r="PKE251" s="2"/>
      <c r="PKF251" s="2"/>
      <c r="PKG251" s="2"/>
      <c r="PKH251" s="2"/>
      <c r="PKI251" s="2"/>
      <c r="PKJ251" s="2"/>
      <c r="PKK251" s="2"/>
      <c r="PKL251" s="2"/>
      <c r="PKM251" s="2"/>
      <c r="PKN251" s="2"/>
      <c r="PKO251" s="2"/>
      <c r="PKP251" s="2"/>
      <c r="PKQ251" s="2"/>
      <c r="PKR251" s="2"/>
      <c r="PKS251" s="2"/>
      <c r="PKT251" s="2"/>
      <c r="PKU251" s="2"/>
      <c r="PKV251" s="2"/>
      <c r="PKW251" s="2"/>
      <c r="PKX251" s="2"/>
      <c r="PKY251" s="2"/>
      <c r="PKZ251" s="2"/>
      <c r="PLA251" s="2"/>
      <c r="PLB251" s="2"/>
      <c r="PLC251" s="2"/>
      <c r="PLD251" s="2"/>
      <c r="PLE251" s="2"/>
      <c r="PLF251" s="2"/>
      <c r="PLG251" s="2"/>
      <c r="PLH251" s="2"/>
      <c r="PLI251" s="2"/>
      <c r="PLJ251" s="2"/>
      <c r="PLK251" s="2"/>
      <c r="PLL251" s="2"/>
      <c r="PLM251" s="2"/>
      <c r="PLN251" s="2"/>
      <c r="PLO251" s="2"/>
      <c r="PLP251" s="2"/>
      <c r="PLQ251" s="2"/>
      <c r="PLR251" s="2"/>
      <c r="PLS251" s="2"/>
      <c r="PLT251" s="2"/>
      <c r="PLU251" s="2"/>
      <c r="PLV251" s="2"/>
      <c r="PLW251" s="2"/>
      <c r="PLX251" s="2"/>
      <c r="PLY251" s="2"/>
      <c r="PLZ251" s="2"/>
      <c r="PMA251" s="2"/>
      <c r="PMB251" s="2"/>
      <c r="PMC251" s="2"/>
      <c r="PMD251" s="2"/>
      <c r="PME251" s="2"/>
      <c r="PMF251" s="2"/>
      <c r="PMG251" s="2"/>
      <c r="PMH251" s="2"/>
      <c r="PMI251" s="2"/>
      <c r="PMJ251" s="2"/>
      <c r="PMK251" s="2"/>
      <c r="PML251" s="2"/>
      <c r="PMM251" s="2"/>
      <c r="PMN251" s="2"/>
      <c r="PMO251" s="2"/>
      <c r="PMP251" s="2"/>
      <c r="PMQ251" s="2"/>
      <c r="PMR251" s="2"/>
      <c r="PMS251" s="2"/>
      <c r="PMT251" s="2"/>
      <c r="PMU251" s="2"/>
      <c r="PMV251" s="2"/>
      <c r="PMW251" s="2"/>
      <c r="PMX251" s="2"/>
      <c r="PMY251" s="2"/>
      <c r="PMZ251" s="2"/>
      <c r="PNA251" s="2"/>
      <c r="PNB251" s="2"/>
      <c r="PNC251" s="2"/>
      <c r="PND251" s="2"/>
      <c r="PNE251" s="2"/>
      <c r="PNF251" s="2"/>
      <c r="PNG251" s="2"/>
      <c r="PNH251" s="2"/>
      <c r="PNI251" s="2"/>
      <c r="PNJ251" s="2"/>
      <c r="PNK251" s="2"/>
      <c r="PNL251" s="2"/>
      <c r="PNM251" s="2"/>
      <c r="PNN251" s="2"/>
      <c r="PNO251" s="2"/>
      <c r="PNP251" s="2"/>
      <c r="PNQ251" s="2"/>
      <c r="PNR251" s="2"/>
      <c r="PNS251" s="2"/>
      <c r="PNT251" s="2"/>
      <c r="PNU251" s="2"/>
      <c r="PNV251" s="2"/>
      <c r="PNW251" s="2"/>
      <c r="PNX251" s="2"/>
      <c r="PNY251" s="2"/>
      <c r="PNZ251" s="2"/>
      <c r="POA251" s="2"/>
      <c r="POB251" s="2"/>
      <c r="POC251" s="2"/>
      <c r="POD251" s="2"/>
      <c r="POE251" s="2"/>
      <c r="POF251" s="2"/>
      <c r="POG251" s="2"/>
      <c r="POH251" s="2"/>
      <c r="POI251" s="2"/>
      <c r="POJ251" s="2"/>
      <c r="POK251" s="2"/>
      <c r="POL251" s="2"/>
      <c r="POM251" s="2"/>
      <c r="PON251" s="2"/>
      <c r="POO251" s="2"/>
      <c r="POP251" s="2"/>
      <c r="POQ251" s="2"/>
      <c r="POR251" s="2"/>
      <c r="POS251" s="2"/>
      <c r="POT251" s="2"/>
      <c r="POU251" s="2"/>
      <c r="POV251" s="2"/>
      <c r="POW251" s="2"/>
      <c r="POX251" s="2"/>
      <c r="POY251" s="2"/>
      <c r="POZ251" s="2"/>
      <c r="PPA251" s="2"/>
      <c r="PPB251" s="2"/>
      <c r="PPC251" s="2"/>
      <c r="PPD251" s="2"/>
      <c r="PPE251" s="2"/>
      <c r="PPF251" s="2"/>
      <c r="PPG251" s="2"/>
      <c r="PPH251" s="2"/>
      <c r="PPI251" s="2"/>
      <c r="PPJ251" s="2"/>
      <c r="PPK251" s="2"/>
      <c r="PPL251" s="2"/>
      <c r="PPM251" s="2"/>
      <c r="PPN251" s="2"/>
      <c r="PPO251" s="2"/>
      <c r="PPP251" s="2"/>
      <c r="PPQ251" s="2"/>
      <c r="PPR251" s="2"/>
      <c r="PPS251" s="2"/>
      <c r="PPT251" s="2"/>
      <c r="PPU251" s="2"/>
      <c r="PPV251" s="2"/>
      <c r="PPW251" s="2"/>
      <c r="PPX251" s="2"/>
      <c r="PPY251" s="2"/>
      <c r="PPZ251" s="2"/>
      <c r="PQA251" s="2"/>
      <c r="PQB251" s="2"/>
      <c r="PQC251" s="2"/>
      <c r="PQD251" s="2"/>
      <c r="PQE251" s="2"/>
      <c r="PQF251" s="2"/>
      <c r="PQG251" s="2"/>
      <c r="PQH251" s="2"/>
      <c r="PQI251" s="2"/>
      <c r="PQJ251" s="2"/>
      <c r="PQK251" s="2"/>
      <c r="PQL251" s="2"/>
      <c r="PQM251" s="2"/>
      <c r="PQN251" s="2"/>
      <c r="PQO251" s="2"/>
      <c r="PQP251" s="2"/>
      <c r="PQQ251" s="2"/>
      <c r="PQR251" s="2"/>
      <c r="PQS251" s="2"/>
      <c r="PQT251" s="2"/>
      <c r="PQU251" s="2"/>
      <c r="PQV251" s="2"/>
      <c r="PQW251" s="2"/>
      <c r="PQX251" s="2"/>
      <c r="PQY251" s="2"/>
      <c r="PQZ251" s="2"/>
      <c r="PRA251" s="2"/>
      <c r="PRB251" s="2"/>
      <c r="PRC251" s="2"/>
      <c r="PRD251" s="2"/>
      <c r="PRE251" s="2"/>
      <c r="PRF251" s="2"/>
      <c r="PRG251" s="2"/>
      <c r="PRH251" s="2"/>
      <c r="PRI251" s="2"/>
      <c r="PRJ251" s="2"/>
      <c r="PRK251" s="2"/>
      <c r="PRL251" s="2"/>
      <c r="PRM251" s="2"/>
      <c r="PRN251" s="2"/>
      <c r="PRO251" s="2"/>
      <c r="PRP251" s="2"/>
      <c r="PRQ251" s="2"/>
      <c r="PRR251" s="2"/>
      <c r="PRS251" s="2"/>
      <c r="PRT251" s="2"/>
      <c r="PRU251" s="2"/>
      <c r="PRV251" s="2"/>
      <c r="PRW251" s="2"/>
      <c r="PRX251" s="2"/>
      <c r="PRY251" s="2"/>
      <c r="PRZ251" s="2"/>
      <c r="PSA251" s="2"/>
      <c r="PSB251" s="2"/>
      <c r="PSC251" s="2"/>
      <c r="PSD251" s="2"/>
      <c r="PSE251" s="2"/>
      <c r="PSF251" s="2"/>
      <c r="PSG251" s="2"/>
      <c r="PSH251" s="2"/>
      <c r="PSI251" s="2"/>
      <c r="PSJ251" s="2"/>
      <c r="PSK251" s="2"/>
      <c r="PSL251" s="2"/>
      <c r="PSM251" s="2"/>
      <c r="PSN251" s="2"/>
      <c r="PSO251" s="2"/>
      <c r="PSP251" s="2"/>
      <c r="PSQ251" s="2"/>
      <c r="PSR251" s="2"/>
      <c r="PSS251" s="2"/>
      <c r="PST251" s="2"/>
      <c r="PSU251" s="2"/>
      <c r="PSV251" s="2"/>
      <c r="PSW251" s="2"/>
      <c r="PSX251" s="2"/>
      <c r="PSY251" s="2"/>
      <c r="PSZ251" s="2"/>
      <c r="PTA251" s="2"/>
      <c r="PTB251" s="2"/>
      <c r="PTC251" s="2"/>
      <c r="PTD251" s="2"/>
      <c r="PTE251" s="2"/>
      <c r="PTF251" s="2"/>
      <c r="PTG251" s="2"/>
      <c r="PTH251" s="2"/>
      <c r="PTI251" s="2"/>
      <c r="PTJ251" s="2"/>
      <c r="PTK251" s="2"/>
      <c r="PTL251" s="2"/>
      <c r="PTM251" s="2"/>
      <c r="PTN251" s="2"/>
      <c r="PTO251" s="2"/>
      <c r="PTP251" s="2"/>
      <c r="PTQ251" s="2"/>
      <c r="PTR251" s="2"/>
      <c r="PTS251" s="2"/>
      <c r="PTT251" s="2"/>
      <c r="PTU251" s="2"/>
      <c r="PTV251" s="2"/>
      <c r="PTW251" s="2"/>
      <c r="PTX251" s="2"/>
      <c r="PTY251" s="2"/>
      <c r="PTZ251" s="2"/>
      <c r="PUA251" s="2"/>
      <c r="PUB251" s="2"/>
      <c r="PUC251" s="2"/>
      <c r="PUD251" s="2"/>
      <c r="PUE251" s="2"/>
      <c r="PUF251" s="2"/>
      <c r="PUG251" s="2"/>
      <c r="PUH251" s="2"/>
      <c r="PUI251" s="2"/>
      <c r="PUJ251" s="2"/>
      <c r="PUK251" s="2"/>
      <c r="PUL251" s="2"/>
      <c r="PUM251" s="2"/>
      <c r="PUN251" s="2"/>
      <c r="PUO251" s="2"/>
      <c r="PUP251" s="2"/>
      <c r="PUQ251" s="2"/>
      <c r="PUR251" s="2"/>
      <c r="PUS251" s="2"/>
      <c r="PUT251" s="2"/>
      <c r="PUU251" s="2"/>
      <c r="PUV251" s="2"/>
      <c r="PUW251" s="2"/>
      <c r="PUX251" s="2"/>
      <c r="PUY251" s="2"/>
      <c r="PUZ251" s="2"/>
      <c r="PVA251" s="2"/>
      <c r="PVB251" s="2"/>
      <c r="PVC251" s="2"/>
      <c r="PVD251" s="2"/>
      <c r="PVE251" s="2"/>
      <c r="PVF251" s="2"/>
      <c r="PVG251" s="2"/>
      <c r="PVH251" s="2"/>
      <c r="PVI251" s="2"/>
      <c r="PVJ251" s="2"/>
      <c r="PVK251" s="2"/>
      <c r="PVL251" s="2"/>
      <c r="PVM251" s="2"/>
      <c r="PVN251" s="2"/>
      <c r="PVO251" s="2"/>
      <c r="PVP251" s="2"/>
      <c r="PVQ251" s="2"/>
      <c r="PVR251" s="2"/>
      <c r="PVS251" s="2"/>
      <c r="PVT251" s="2"/>
      <c r="PVU251" s="2"/>
      <c r="PVV251" s="2"/>
      <c r="PVW251" s="2"/>
      <c r="PVX251" s="2"/>
      <c r="PVY251" s="2"/>
      <c r="PVZ251" s="2"/>
      <c r="PWA251" s="2"/>
      <c r="PWB251" s="2"/>
      <c r="PWC251" s="2"/>
      <c r="PWD251" s="2"/>
      <c r="PWE251" s="2"/>
      <c r="PWF251" s="2"/>
      <c r="PWG251" s="2"/>
      <c r="PWH251" s="2"/>
      <c r="PWI251" s="2"/>
      <c r="PWJ251" s="2"/>
      <c r="PWK251" s="2"/>
      <c r="PWL251" s="2"/>
      <c r="PWM251" s="2"/>
      <c r="PWN251" s="2"/>
      <c r="PWO251" s="2"/>
      <c r="PWP251" s="2"/>
      <c r="PWQ251" s="2"/>
      <c r="PWR251" s="2"/>
      <c r="PWS251" s="2"/>
      <c r="PWT251" s="2"/>
      <c r="PWU251" s="2"/>
      <c r="PWV251" s="2"/>
      <c r="PWW251" s="2"/>
      <c r="PWX251" s="2"/>
      <c r="PWY251" s="2"/>
      <c r="PWZ251" s="2"/>
      <c r="PXA251" s="2"/>
      <c r="PXB251" s="2"/>
      <c r="PXC251" s="2"/>
      <c r="PXD251" s="2"/>
      <c r="PXE251" s="2"/>
      <c r="PXF251" s="2"/>
      <c r="PXG251" s="2"/>
      <c r="PXH251" s="2"/>
      <c r="PXI251" s="2"/>
      <c r="PXJ251" s="2"/>
      <c r="PXK251" s="2"/>
      <c r="PXL251" s="2"/>
      <c r="PXM251" s="2"/>
      <c r="PXN251" s="2"/>
      <c r="PXO251" s="2"/>
      <c r="PXP251" s="2"/>
      <c r="PXQ251" s="2"/>
      <c r="PXR251" s="2"/>
      <c r="PXS251" s="2"/>
      <c r="PXT251" s="2"/>
      <c r="PXU251" s="2"/>
      <c r="PXV251" s="2"/>
      <c r="PXW251" s="2"/>
      <c r="PXX251" s="2"/>
      <c r="PXY251" s="2"/>
      <c r="PXZ251" s="2"/>
      <c r="PYA251" s="2"/>
      <c r="PYB251" s="2"/>
      <c r="PYC251" s="2"/>
      <c r="PYD251" s="2"/>
      <c r="PYE251" s="2"/>
      <c r="PYF251" s="2"/>
      <c r="PYG251" s="2"/>
      <c r="PYH251" s="2"/>
      <c r="PYI251" s="2"/>
      <c r="PYJ251" s="2"/>
      <c r="PYK251" s="2"/>
      <c r="PYL251" s="2"/>
      <c r="PYM251" s="2"/>
      <c r="PYN251" s="2"/>
      <c r="PYO251" s="2"/>
      <c r="PYP251" s="2"/>
      <c r="PYQ251" s="2"/>
      <c r="PYR251" s="2"/>
      <c r="PYS251" s="2"/>
      <c r="PYT251" s="2"/>
      <c r="PYU251" s="2"/>
      <c r="PYV251" s="2"/>
      <c r="PYW251" s="2"/>
      <c r="PYX251" s="2"/>
      <c r="PYY251" s="2"/>
      <c r="PYZ251" s="2"/>
      <c r="PZA251" s="2"/>
      <c r="PZB251" s="2"/>
      <c r="PZC251" s="2"/>
      <c r="PZD251" s="2"/>
      <c r="PZE251" s="2"/>
      <c r="PZF251" s="2"/>
      <c r="PZG251" s="2"/>
      <c r="PZH251" s="2"/>
      <c r="PZI251" s="2"/>
      <c r="PZJ251" s="2"/>
      <c r="PZK251" s="2"/>
      <c r="PZL251" s="2"/>
      <c r="PZM251" s="2"/>
      <c r="PZN251" s="2"/>
      <c r="PZO251" s="2"/>
      <c r="PZP251" s="2"/>
      <c r="PZQ251" s="2"/>
      <c r="PZR251" s="2"/>
      <c r="PZS251" s="2"/>
      <c r="PZT251" s="2"/>
      <c r="PZU251" s="2"/>
      <c r="PZV251" s="2"/>
      <c r="PZW251" s="2"/>
      <c r="PZX251" s="2"/>
      <c r="PZY251" s="2"/>
      <c r="PZZ251" s="2"/>
      <c r="QAA251" s="2"/>
      <c r="QAB251" s="2"/>
      <c r="QAC251" s="2"/>
      <c r="QAD251" s="2"/>
      <c r="QAE251" s="2"/>
      <c r="QAF251" s="2"/>
      <c r="QAG251" s="2"/>
      <c r="QAH251" s="2"/>
      <c r="QAI251" s="2"/>
      <c r="QAJ251" s="2"/>
      <c r="QAK251" s="2"/>
      <c r="QAL251" s="2"/>
      <c r="QAM251" s="2"/>
      <c r="QAN251" s="2"/>
      <c r="QAO251" s="2"/>
      <c r="QAP251" s="2"/>
      <c r="QAQ251" s="2"/>
      <c r="QAR251" s="2"/>
      <c r="QAS251" s="2"/>
      <c r="QAT251" s="2"/>
      <c r="QAU251" s="2"/>
      <c r="QAV251" s="2"/>
      <c r="QAW251" s="2"/>
      <c r="QAX251" s="2"/>
      <c r="QAY251" s="2"/>
      <c r="QAZ251" s="2"/>
      <c r="QBA251" s="2"/>
      <c r="QBB251" s="2"/>
      <c r="QBC251" s="2"/>
      <c r="QBD251" s="2"/>
      <c r="QBE251" s="2"/>
      <c r="QBF251" s="2"/>
      <c r="QBG251" s="2"/>
      <c r="QBH251" s="2"/>
      <c r="QBI251" s="2"/>
      <c r="QBJ251" s="2"/>
      <c r="QBK251" s="2"/>
      <c r="QBL251" s="2"/>
      <c r="QBM251" s="2"/>
      <c r="QBN251" s="2"/>
      <c r="QBO251" s="2"/>
      <c r="QBP251" s="2"/>
      <c r="QBQ251" s="2"/>
      <c r="QBR251" s="2"/>
      <c r="QBS251" s="2"/>
      <c r="QBT251" s="2"/>
      <c r="QBU251" s="2"/>
      <c r="QBV251" s="2"/>
      <c r="QBW251" s="2"/>
      <c r="QBX251" s="2"/>
      <c r="QBY251" s="2"/>
      <c r="QBZ251" s="2"/>
      <c r="QCA251" s="2"/>
      <c r="QCB251" s="2"/>
      <c r="QCC251" s="2"/>
      <c r="QCD251" s="2"/>
      <c r="QCE251" s="2"/>
      <c r="QCF251" s="2"/>
      <c r="QCG251" s="2"/>
      <c r="QCH251" s="2"/>
      <c r="QCI251" s="2"/>
      <c r="QCJ251" s="2"/>
      <c r="QCK251" s="2"/>
      <c r="QCL251" s="2"/>
      <c r="QCM251" s="2"/>
      <c r="QCN251" s="2"/>
      <c r="QCO251" s="2"/>
      <c r="QCP251" s="2"/>
      <c r="QCQ251" s="2"/>
      <c r="QCR251" s="2"/>
      <c r="QCS251" s="2"/>
      <c r="QCT251" s="2"/>
      <c r="QCU251" s="2"/>
      <c r="QCV251" s="2"/>
      <c r="QCW251" s="2"/>
      <c r="QCX251" s="2"/>
      <c r="QCY251" s="2"/>
      <c r="QCZ251" s="2"/>
      <c r="QDA251" s="2"/>
      <c r="QDB251" s="2"/>
      <c r="QDC251" s="2"/>
      <c r="QDD251" s="2"/>
      <c r="QDE251" s="2"/>
      <c r="QDF251" s="2"/>
      <c r="QDG251" s="2"/>
      <c r="QDH251" s="2"/>
      <c r="QDI251" s="2"/>
      <c r="QDJ251" s="2"/>
      <c r="QDK251" s="2"/>
      <c r="QDL251" s="2"/>
      <c r="QDM251" s="2"/>
      <c r="QDN251" s="2"/>
      <c r="QDO251" s="2"/>
      <c r="QDP251" s="2"/>
      <c r="QDQ251" s="2"/>
      <c r="QDR251" s="2"/>
      <c r="QDS251" s="2"/>
      <c r="QDT251" s="2"/>
      <c r="QDU251" s="2"/>
      <c r="QDV251" s="2"/>
      <c r="QDW251" s="2"/>
      <c r="QDX251" s="2"/>
      <c r="QDY251" s="2"/>
      <c r="QDZ251" s="2"/>
      <c r="QEA251" s="2"/>
      <c r="QEB251" s="2"/>
      <c r="QEC251" s="2"/>
      <c r="QED251" s="2"/>
      <c r="QEE251" s="2"/>
      <c r="QEF251" s="2"/>
      <c r="QEG251" s="2"/>
      <c r="QEH251" s="2"/>
      <c r="QEI251" s="2"/>
      <c r="QEJ251" s="2"/>
      <c r="QEK251" s="2"/>
      <c r="QEL251" s="2"/>
      <c r="QEM251" s="2"/>
      <c r="QEN251" s="2"/>
      <c r="QEO251" s="2"/>
      <c r="QEP251" s="2"/>
      <c r="QEQ251" s="2"/>
      <c r="QER251" s="2"/>
      <c r="QES251" s="2"/>
      <c r="QET251" s="2"/>
      <c r="QEU251" s="2"/>
      <c r="QEV251" s="2"/>
      <c r="QEW251" s="2"/>
      <c r="QEX251" s="2"/>
      <c r="QEY251" s="2"/>
      <c r="QEZ251" s="2"/>
      <c r="QFA251" s="2"/>
      <c r="QFB251" s="2"/>
      <c r="QFC251" s="2"/>
      <c r="QFD251" s="2"/>
      <c r="QFE251" s="2"/>
      <c r="QFF251" s="2"/>
      <c r="QFG251" s="2"/>
      <c r="QFH251" s="2"/>
      <c r="QFI251" s="2"/>
      <c r="QFJ251" s="2"/>
      <c r="QFK251" s="2"/>
      <c r="QFL251" s="2"/>
      <c r="QFM251" s="2"/>
      <c r="QFN251" s="2"/>
      <c r="QFO251" s="2"/>
      <c r="QFP251" s="2"/>
      <c r="QFQ251" s="2"/>
      <c r="QFR251" s="2"/>
      <c r="QFS251" s="2"/>
      <c r="QFT251" s="2"/>
      <c r="QFU251" s="2"/>
      <c r="QFV251" s="2"/>
      <c r="QFW251" s="2"/>
      <c r="QFX251" s="2"/>
      <c r="QFY251" s="2"/>
      <c r="QFZ251" s="2"/>
      <c r="QGA251" s="2"/>
      <c r="QGB251" s="2"/>
      <c r="QGC251" s="2"/>
      <c r="QGD251" s="2"/>
      <c r="QGE251" s="2"/>
      <c r="QGF251" s="2"/>
      <c r="QGG251" s="2"/>
      <c r="QGH251" s="2"/>
      <c r="QGI251" s="2"/>
      <c r="QGJ251" s="2"/>
      <c r="QGK251" s="2"/>
      <c r="QGL251" s="2"/>
      <c r="QGM251" s="2"/>
      <c r="QGN251" s="2"/>
      <c r="QGO251" s="2"/>
      <c r="QGP251" s="2"/>
      <c r="QGQ251" s="2"/>
      <c r="QGR251" s="2"/>
      <c r="QGS251" s="2"/>
      <c r="QGT251" s="2"/>
      <c r="QGU251" s="2"/>
      <c r="QGV251" s="2"/>
      <c r="QGW251" s="2"/>
      <c r="QGX251" s="2"/>
      <c r="QGY251" s="2"/>
      <c r="QGZ251" s="2"/>
      <c r="QHA251" s="2"/>
      <c r="QHB251" s="2"/>
      <c r="QHC251" s="2"/>
      <c r="QHD251" s="2"/>
      <c r="QHE251" s="2"/>
      <c r="QHF251" s="2"/>
      <c r="QHG251" s="2"/>
      <c r="QHH251" s="2"/>
      <c r="QHI251" s="2"/>
      <c r="QHJ251" s="2"/>
      <c r="QHK251" s="2"/>
      <c r="QHL251" s="2"/>
      <c r="QHM251" s="2"/>
      <c r="QHN251" s="2"/>
      <c r="QHO251" s="2"/>
      <c r="QHP251" s="2"/>
      <c r="QHQ251" s="2"/>
      <c r="QHR251" s="2"/>
      <c r="QHS251" s="2"/>
      <c r="QHT251" s="2"/>
      <c r="QHU251" s="2"/>
      <c r="QHV251" s="2"/>
      <c r="QHW251" s="2"/>
      <c r="QHX251" s="2"/>
      <c r="QHY251" s="2"/>
      <c r="QHZ251" s="2"/>
      <c r="QIA251" s="2"/>
      <c r="QIB251" s="2"/>
      <c r="QIC251" s="2"/>
      <c r="QID251" s="2"/>
      <c r="QIE251" s="2"/>
      <c r="QIF251" s="2"/>
      <c r="QIG251" s="2"/>
      <c r="QIH251" s="2"/>
      <c r="QII251" s="2"/>
      <c r="QIJ251" s="2"/>
      <c r="QIK251" s="2"/>
      <c r="QIL251" s="2"/>
      <c r="QIM251" s="2"/>
      <c r="QIN251" s="2"/>
      <c r="QIO251" s="2"/>
      <c r="QIP251" s="2"/>
      <c r="QIQ251" s="2"/>
      <c r="QIR251" s="2"/>
      <c r="QIS251" s="2"/>
      <c r="QIT251" s="2"/>
      <c r="QIU251" s="2"/>
      <c r="QIV251" s="2"/>
      <c r="QIW251" s="2"/>
      <c r="QIX251" s="2"/>
      <c r="QIY251" s="2"/>
      <c r="QIZ251" s="2"/>
      <c r="QJA251" s="2"/>
      <c r="QJB251" s="2"/>
      <c r="QJC251" s="2"/>
      <c r="QJD251" s="2"/>
      <c r="QJE251" s="2"/>
      <c r="QJF251" s="2"/>
      <c r="QJG251" s="2"/>
      <c r="QJH251" s="2"/>
      <c r="QJI251" s="2"/>
      <c r="QJJ251" s="2"/>
      <c r="QJK251" s="2"/>
      <c r="QJL251" s="2"/>
      <c r="QJM251" s="2"/>
      <c r="QJN251" s="2"/>
      <c r="QJO251" s="2"/>
      <c r="QJP251" s="2"/>
      <c r="QJQ251" s="2"/>
      <c r="QJR251" s="2"/>
      <c r="QJS251" s="2"/>
      <c r="QJT251" s="2"/>
      <c r="QJU251" s="2"/>
      <c r="QJV251" s="2"/>
      <c r="QJW251" s="2"/>
      <c r="QJX251" s="2"/>
      <c r="QJY251" s="2"/>
      <c r="QJZ251" s="2"/>
      <c r="QKA251" s="2"/>
      <c r="QKB251" s="2"/>
      <c r="QKC251" s="2"/>
      <c r="QKD251" s="2"/>
      <c r="QKE251" s="2"/>
      <c r="QKF251" s="2"/>
      <c r="QKG251" s="2"/>
      <c r="QKH251" s="2"/>
      <c r="QKI251" s="2"/>
      <c r="QKJ251" s="2"/>
      <c r="QKK251" s="2"/>
      <c r="QKL251" s="2"/>
      <c r="QKM251" s="2"/>
      <c r="QKN251" s="2"/>
      <c r="QKO251" s="2"/>
      <c r="QKP251" s="2"/>
      <c r="QKQ251" s="2"/>
      <c r="QKR251" s="2"/>
      <c r="QKS251" s="2"/>
      <c r="QKT251" s="2"/>
      <c r="QKU251" s="2"/>
      <c r="QKV251" s="2"/>
      <c r="QKW251" s="2"/>
      <c r="QKX251" s="2"/>
      <c r="QKY251" s="2"/>
      <c r="QKZ251" s="2"/>
      <c r="QLA251" s="2"/>
      <c r="QLB251" s="2"/>
      <c r="QLC251" s="2"/>
      <c r="QLD251" s="2"/>
      <c r="QLE251" s="2"/>
      <c r="QLF251" s="2"/>
      <c r="QLG251" s="2"/>
      <c r="QLH251" s="2"/>
      <c r="QLI251" s="2"/>
      <c r="QLJ251" s="2"/>
      <c r="QLK251" s="2"/>
      <c r="QLL251" s="2"/>
      <c r="QLM251" s="2"/>
      <c r="QLN251" s="2"/>
      <c r="QLO251" s="2"/>
      <c r="QLP251" s="2"/>
      <c r="QLQ251" s="2"/>
      <c r="QLR251" s="2"/>
      <c r="QLS251" s="2"/>
      <c r="QLT251" s="2"/>
      <c r="QLU251" s="2"/>
      <c r="QLV251" s="2"/>
      <c r="QLW251" s="2"/>
      <c r="QLX251" s="2"/>
      <c r="QLY251" s="2"/>
      <c r="QLZ251" s="2"/>
      <c r="QMA251" s="2"/>
      <c r="QMB251" s="2"/>
      <c r="QMC251" s="2"/>
      <c r="QMD251" s="2"/>
      <c r="QME251" s="2"/>
      <c r="QMF251" s="2"/>
      <c r="QMG251" s="2"/>
      <c r="QMH251" s="2"/>
      <c r="QMI251" s="2"/>
      <c r="QMJ251" s="2"/>
      <c r="QMK251" s="2"/>
      <c r="QML251" s="2"/>
      <c r="QMM251" s="2"/>
      <c r="QMN251" s="2"/>
      <c r="QMO251" s="2"/>
      <c r="QMP251" s="2"/>
      <c r="QMQ251" s="2"/>
      <c r="QMR251" s="2"/>
      <c r="QMS251" s="2"/>
      <c r="QMT251" s="2"/>
      <c r="QMU251" s="2"/>
      <c r="QMV251" s="2"/>
      <c r="QMW251" s="2"/>
      <c r="QMX251" s="2"/>
      <c r="QMY251" s="2"/>
      <c r="QMZ251" s="2"/>
      <c r="QNA251" s="2"/>
      <c r="QNB251" s="2"/>
      <c r="QNC251" s="2"/>
      <c r="QND251" s="2"/>
      <c r="QNE251" s="2"/>
      <c r="QNF251" s="2"/>
      <c r="QNG251" s="2"/>
      <c r="QNH251" s="2"/>
      <c r="QNI251" s="2"/>
      <c r="QNJ251" s="2"/>
      <c r="QNK251" s="2"/>
      <c r="QNL251" s="2"/>
      <c r="QNM251" s="2"/>
      <c r="QNN251" s="2"/>
      <c r="QNO251" s="2"/>
      <c r="QNP251" s="2"/>
      <c r="QNQ251" s="2"/>
      <c r="QNR251" s="2"/>
      <c r="QNS251" s="2"/>
      <c r="QNT251" s="2"/>
      <c r="QNU251" s="2"/>
      <c r="QNV251" s="2"/>
      <c r="QNW251" s="2"/>
      <c r="QNX251" s="2"/>
      <c r="QNY251" s="2"/>
      <c r="QNZ251" s="2"/>
      <c r="QOA251" s="2"/>
      <c r="QOB251" s="2"/>
      <c r="QOC251" s="2"/>
      <c r="QOD251" s="2"/>
      <c r="QOE251" s="2"/>
      <c r="QOF251" s="2"/>
      <c r="QOG251" s="2"/>
      <c r="QOH251" s="2"/>
      <c r="QOI251" s="2"/>
      <c r="QOJ251" s="2"/>
      <c r="QOK251" s="2"/>
      <c r="QOL251" s="2"/>
      <c r="QOM251" s="2"/>
      <c r="QON251" s="2"/>
      <c r="QOO251" s="2"/>
      <c r="QOP251" s="2"/>
      <c r="QOQ251" s="2"/>
      <c r="QOR251" s="2"/>
      <c r="QOS251" s="2"/>
      <c r="QOT251" s="2"/>
      <c r="QOU251" s="2"/>
      <c r="QOV251" s="2"/>
      <c r="QOW251" s="2"/>
      <c r="QOX251" s="2"/>
      <c r="QOY251" s="2"/>
      <c r="QOZ251" s="2"/>
      <c r="QPA251" s="2"/>
      <c r="QPB251" s="2"/>
      <c r="QPC251" s="2"/>
      <c r="QPD251" s="2"/>
      <c r="QPE251" s="2"/>
      <c r="QPF251" s="2"/>
      <c r="QPG251" s="2"/>
      <c r="QPH251" s="2"/>
      <c r="QPI251" s="2"/>
      <c r="QPJ251" s="2"/>
      <c r="QPK251" s="2"/>
      <c r="QPL251" s="2"/>
      <c r="QPM251" s="2"/>
      <c r="QPN251" s="2"/>
      <c r="QPO251" s="2"/>
      <c r="QPP251" s="2"/>
      <c r="QPQ251" s="2"/>
      <c r="QPR251" s="2"/>
      <c r="QPS251" s="2"/>
      <c r="QPT251" s="2"/>
      <c r="QPU251" s="2"/>
      <c r="QPV251" s="2"/>
      <c r="QPW251" s="2"/>
      <c r="QPX251" s="2"/>
      <c r="QPY251" s="2"/>
      <c r="QPZ251" s="2"/>
      <c r="QQA251" s="2"/>
      <c r="QQB251" s="2"/>
      <c r="QQC251" s="2"/>
      <c r="QQD251" s="2"/>
      <c r="QQE251" s="2"/>
      <c r="QQF251" s="2"/>
      <c r="QQG251" s="2"/>
      <c r="QQH251" s="2"/>
      <c r="QQI251" s="2"/>
      <c r="QQJ251" s="2"/>
      <c r="QQK251" s="2"/>
      <c r="QQL251" s="2"/>
      <c r="QQM251" s="2"/>
      <c r="QQN251" s="2"/>
      <c r="QQO251" s="2"/>
      <c r="QQP251" s="2"/>
      <c r="QQQ251" s="2"/>
      <c r="QQR251" s="2"/>
      <c r="QQS251" s="2"/>
      <c r="QQT251" s="2"/>
      <c r="QQU251" s="2"/>
      <c r="QQV251" s="2"/>
      <c r="QQW251" s="2"/>
      <c r="QQX251" s="2"/>
      <c r="QQY251" s="2"/>
      <c r="QQZ251" s="2"/>
      <c r="QRA251" s="2"/>
      <c r="QRB251" s="2"/>
      <c r="QRC251" s="2"/>
      <c r="QRD251" s="2"/>
      <c r="QRE251" s="2"/>
      <c r="QRF251" s="2"/>
      <c r="QRG251" s="2"/>
      <c r="QRH251" s="2"/>
      <c r="QRI251" s="2"/>
      <c r="QRJ251" s="2"/>
      <c r="QRK251" s="2"/>
      <c r="QRL251" s="2"/>
      <c r="QRM251" s="2"/>
      <c r="QRN251" s="2"/>
      <c r="QRO251" s="2"/>
      <c r="QRP251" s="2"/>
      <c r="QRQ251" s="2"/>
      <c r="QRR251" s="2"/>
      <c r="QRS251" s="2"/>
      <c r="QRT251" s="2"/>
      <c r="QRU251" s="2"/>
      <c r="QRV251" s="2"/>
      <c r="QRW251" s="2"/>
      <c r="QRX251" s="2"/>
      <c r="QRY251" s="2"/>
      <c r="QRZ251" s="2"/>
      <c r="QSA251" s="2"/>
      <c r="QSB251" s="2"/>
      <c r="QSC251" s="2"/>
      <c r="QSD251" s="2"/>
      <c r="QSE251" s="2"/>
      <c r="QSF251" s="2"/>
      <c r="QSG251" s="2"/>
      <c r="QSH251" s="2"/>
      <c r="QSI251" s="2"/>
      <c r="QSJ251" s="2"/>
      <c r="QSK251" s="2"/>
      <c r="QSL251" s="2"/>
      <c r="QSM251" s="2"/>
      <c r="QSN251" s="2"/>
      <c r="QSO251" s="2"/>
      <c r="QSP251" s="2"/>
      <c r="QSQ251" s="2"/>
      <c r="QSR251" s="2"/>
      <c r="QSS251" s="2"/>
      <c r="QST251" s="2"/>
      <c r="QSU251" s="2"/>
      <c r="QSV251" s="2"/>
      <c r="QSW251" s="2"/>
      <c r="QSX251" s="2"/>
      <c r="QSY251" s="2"/>
      <c r="QSZ251" s="2"/>
      <c r="QTA251" s="2"/>
      <c r="QTB251" s="2"/>
      <c r="QTC251" s="2"/>
      <c r="QTD251" s="2"/>
      <c r="QTE251" s="2"/>
      <c r="QTF251" s="2"/>
      <c r="QTG251" s="2"/>
      <c r="QTH251" s="2"/>
      <c r="QTI251" s="2"/>
      <c r="QTJ251" s="2"/>
      <c r="QTK251" s="2"/>
      <c r="QTL251" s="2"/>
      <c r="QTM251" s="2"/>
      <c r="QTN251" s="2"/>
      <c r="QTO251" s="2"/>
      <c r="QTP251" s="2"/>
      <c r="QTQ251" s="2"/>
      <c r="QTR251" s="2"/>
      <c r="QTS251" s="2"/>
      <c r="QTT251" s="2"/>
      <c r="QTU251" s="2"/>
      <c r="QTV251" s="2"/>
      <c r="QTW251" s="2"/>
      <c r="QTX251" s="2"/>
      <c r="QTY251" s="2"/>
      <c r="QTZ251" s="2"/>
      <c r="QUA251" s="2"/>
      <c r="QUB251" s="2"/>
      <c r="QUC251" s="2"/>
      <c r="QUD251" s="2"/>
      <c r="QUE251" s="2"/>
      <c r="QUF251" s="2"/>
      <c r="QUG251" s="2"/>
      <c r="QUH251" s="2"/>
      <c r="QUI251" s="2"/>
      <c r="QUJ251" s="2"/>
      <c r="QUK251" s="2"/>
      <c r="QUL251" s="2"/>
      <c r="QUM251" s="2"/>
      <c r="QUN251" s="2"/>
      <c r="QUO251" s="2"/>
      <c r="QUP251" s="2"/>
      <c r="QUQ251" s="2"/>
      <c r="QUR251" s="2"/>
      <c r="QUS251" s="2"/>
      <c r="QUT251" s="2"/>
      <c r="QUU251" s="2"/>
      <c r="QUV251" s="2"/>
      <c r="QUW251" s="2"/>
      <c r="QUX251" s="2"/>
      <c r="QUY251" s="2"/>
      <c r="QUZ251" s="2"/>
      <c r="QVA251" s="2"/>
      <c r="QVB251" s="2"/>
      <c r="QVC251" s="2"/>
      <c r="QVD251" s="2"/>
      <c r="QVE251" s="2"/>
      <c r="QVF251" s="2"/>
      <c r="QVG251" s="2"/>
      <c r="QVH251" s="2"/>
      <c r="QVI251" s="2"/>
      <c r="QVJ251" s="2"/>
      <c r="QVK251" s="2"/>
      <c r="QVL251" s="2"/>
      <c r="QVM251" s="2"/>
      <c r="QVN251" s="2"/>
      <c r="QVO251" s="2"/>
      <c r="QVP251" s="2"/>
      <c r="QVQ251" s="2"/>
      <c r="QVR251" s="2"/>
      <c r="QVS251" s="2"/>
      <c r="QVT251" s="2"/>
      <c r="QVU251" s="2"/>
      <c r="QVV251" s="2"/>
      <c r="QVW251" s="2"/>
      <c r="QVX251" s="2"/>
      <c r="QVY251" s="2"/>
      <c r="QVZ251" s="2"/>
      <c r="QWA251" s="2"/>
      <c r="QWB251" s="2"/>
      <c r="QWC251" s="2"/>
      <c r="QWD251" s="2"/>
      <c r="QWE251" s="2"/>
      <c r="QWF251" s="2"/>
      <c r="QWG251" s="2"/>
      <c r="QWH251" s="2"/>
      <c r="QWI251" s="2"/>
      <c r="QWJ251" s="2"/>
      <c r="QWK251" s="2"/>
      <c r="QWL251" s="2"/>
      <c r="QWM251" s="2"/>
      <c r="QWN251" s="2"/>
      <c r="QWO251" s="2"/>
      <c r="QWP251" s="2"/>
      <c r="QWQ251" s="2"/>
      <c r="QWR251" s="2"/>
      <c r="QWS251" s="2"/>
      <c r="QWT251" s="2"/>
      <c r="QWU251" s="2"/>
      <c r="QWV251" s="2"/>
      <c r="QWW251" s="2"/>
      <c r="QWX251" s="2"/>
      <c r="QWY251" s="2"/>
      <c r="QWZ251" s="2"/>
      <c r="QXA251" s="2"/>
      <c r="QXB251" s="2"/>
      <c r="QXC251" s="2"/>
      <c r="QXD251" s="2"/>
      <c r="QXE251" s="2"/>
      <c r="QXF251" s="2"/>
      <c r="QXG251" s="2"/>
      <c r="QXH251" s="2"/>
      <c r="QXI251" s="2"/>
      <c r="QXJ251" s="2"/>
      <c r="QXK251" s="2"/>
      <c r="QXL251" s="2"/>
      <c r="QXM251" s="2"/>
      <c r="QXN251" s="2"/>
      <c r="QXO251" s="2"/>
      <c r="QXP251" s="2"/>
      <c r="QXQ251" s="2"/>
      <c r="QXR251" s="2"/>
      <c r="QXS251" s="2"/>
      <c r="QXT251" s="2"/>
      <c r="QXU251" s="2"/>
      <c r="QXV251" s="2"/>
      <c r="QXW251" s="2"/>
      <c r="QXX251" s="2"/>
      <c r="QXY251" s="2"/>
      <c r="QXZ251" s="2"/>
      <c r="QYA251" s="2"/>
      <c r="QYB251" s="2"/>
      <c r="QYC251" s="2"/>
      <c r="QYD251" s="2"/>
      <c r="QYE251" s="2"/>
      <c r="QYF251" s="2"/>
      <c r="QYG251" s="2"/>
      <c r="QYH251" s="2"/>
      <c r="QYI251" s="2"/>
      <c r="QYJ251" s="2"/>
      <c r="QYK251" s="2"/>
      <c r="QYL251" s="2"/>
      <c r="QYM251" s="2"/>
      <c r="QYN251" s="2"/>
      <c r="QYO251" s="2"/>
      <c r="QYP251" s="2"/>
      <c r="QYQ251" s="2"/>
      <c r="QYR251" s="2"/>
      <c r="QYS251" s="2"/>
      <c r="QYT251" s="2"/>
      <c r="QYU251" s="2"/>
      <c r="QYV251" s="2"/>
      <c r="QYW251" s="2"/>
      <c r="QYX251" s="2"/>
      <c r="QYY251" s="2"/>
      <c r="QYZ251" s="2"/>
      <c r="QZA251" s="2"/>
      <c r="QZB251" s="2"/>
      <c r="QZC251" s="2"/>
      <c r="QZD251" s="2"/>
      <c r="QZE251" s="2"/>
      <c r="QZF251" s="2"/>
      <c r="QZG251" s="2"/>
      <c r="QZH251" s="2"/>
      <c r="QZI251" s="2"/>
      <c r="QZJ251" s="2"/>
      <c r="QZK251" s="2"/>
      <c r="QZL251" s="2"/>
      <c r="QZM251" s="2"/>
      <c r="QZN251" s="2"/>
      <c r="QZO251" s="2"/>
      <c r="QZP251" s="2"/>
      <c r="QZQ251" s="2"/>
      <c r="QZR251" s="2"/>
      <c r="QZS251" s="2"/>
      <c r="QZT251" s="2"/>
      <c r="QZU251" s="2"/>
      <c r="QZV251" s="2"/>
      <c r="QZW251" s="2"/>
      <c r="QZX251" s="2"/>
      <c r="QZY251" s="2"/>
      <c r="QZZ251" s="2"/>
      <c r="RAA251" s="2"/>
      <c r="RAB251" s="2"/>
      <c r="RAC251" s="2"/>
      <c r="RAD251" s="2"/>
      <c r="RAE251" s="2"/>
      <c r="RAF251" s="2"/>
      <c r="RAG251" s="2"/>
      <c r="RAH251" s="2"/>
      <c r="RAI251" s="2"/>
      <c r="RAJ251" s="2"/>
      <c r="RAK251" s="2"/>
      <c r="RAL251" s="2"/>
      <c r="RAM251" s="2"/>
      <c r="RAN251" s="2"/>
      <c r="RAO251" s="2"/>
      <c r="RAP251" s="2"/>
      <c r="RAQ251" s="2"/>
      <c r="RAR251" s="2"/>
      <c r="RAS251" s="2"/>
      <c r="RAT251" s="2"/>
      <c r="RAU251" s="2"/>
      <c r="RAV251" s="2"/>
      <c r="RAW251" s="2"/>
      <c r="RAX251" s="2"/>
      <c r="RAY251" s="2"/>
      <c r="RAZ251" s="2"/>
      <c r="RBA251" s="2"/>
      <c r="RBB251" s="2"/>
      <c r="RBC251" s="2"/>
      <c r="RBD251" s="2"/>
      <c r="RBE251" s="2"/>
      <c r="RBF251" s="2"/>
      <c r="RBG251" s="2"/>
      <c r="RBH251" s="2"/>
      <c r="RBI251" s="2"/>
      <c r="RBJ251" s="2"/>
      <c r="RBK251" s="2"/>
      <c r="RBL251" s="2"/>
      <c r="RBM251" s="2"/>
      <c r="RBN251" s="2"/>
      <c r="RBO251" s="2"/>
      <c r="RBP251" s="2"/>
      <c r="RBQ251" s="2"/>
      <c r="RBR251" s="2"/>
      <c r="RBS251" s="2"/>
      <c r="RBT251" s="2"/>
      <c r="RBU251" s="2"/>
      <c r="RBV251" s="2"/>
      <c r="RBW251" s="2"/>
      <c r="RBX251" s="2"/>
      <c r="RBY251" s="2"/>
      <c r="RBZ251" s="2"/>
      <c r="RCA251" s="2"/>
      <c r="RCB251" s="2"/>
      <c r="RCC251" s="2"/>
      <c r="RCD251" s="2"/>
      <c r="RCE251" s="2"/>
      <c r="RCF251" s="2"/>
      <c r="RCG251" s="2"/>
      <c r="RCH251" s="2"/>
      <c r="RCI251" s="2"/>
      <c r="RCJ251" s="2"/>
      <c r="RCK251" s="2"/>
      <c r="RCL251" s="2"/>
      <c r="RCM251" s="2"/>
      <c r="RCN251" s="2"/>
      <c r="RCO251" s="2"/>
      <c r="RCP251" s="2"/>
      <c r="RCQ251" s="2"/>
      <c r="RCR251" s="2"/>
      <c r="RCS251" s="2"/>
      <c r="RCT251" s="2"/>
      <c r="RCU251" s="2"/>
      <c r="RCV251" s="2"/>
      <c r="RCW251" s="2"/>
      <c r="RCX251" s="2"/>
      <c r="RCY251" s="2"/>
      <c r="RCZ251" s="2"/>
      <c r="RDA251" s="2"/>
      <c r="RDB251" s="2"/>
      <c r="RDC251" s="2"/>
      <c r="RDD251" s="2"/>
      <c r="RDE251" s="2"/>
      <c r="RDF251" s="2"/>
      <c r="RDG251" s="2"/>
      <c r="RDH251" s="2"/>
      <c r="RDI251" s="2"/>
      <c r="RDJ251" s="2"/>
      <c r="RDK251" s="2"/>
      <c r="RDL251" s="2"/>
      <c r="RDM251" s="2"/>
      <c r="RDN251" s="2"/>
      <c r="RDO251" s="2"/>
      <c r="RDP251" s="2"/>
      <c r="RDQ251" s="2"/>
      <c r="RDR251" s="2"/>
      <c r="RDS251" s="2"/>
      <c r="RDT251" s="2"/>
      <c r="RDU251" s="2"/>
      <c r="RDV251" s="2"/>
      <c r="RDW251" s="2"/>
      <c r="RDX251" s="2"/>
      <c r="RDY251" s="2"/>
      <c r="RDZ251" s="2"/>
      <c r="REA251" s="2"/>
      <c r="REB251" s="2"/>
      <c r="REC251" s="2"/>
      <c r="RED251" s="2"/>
      <c r="REE251" s="2"/>
      <c r="REF251" s="2"/>
      <c r="REG251" s="2"/>
      <c r="REH251" s="2"/>
      <c r="REI251" s="2"/>
      <c r="REJ251" s="2"/>
      <c r="REK251" s="2"/>
      <c r="REL251" s="2"/>
      <c r="REM251" s="2"/>
      <c r="REN251" s="2"/>
      <c r="REO251" s="2"/>
      <c r="REP251" s="2"/>
      <c r="REQ251" s="2"/>
      <c r="RER251" s="2"/>
      <c r="RES251" s="2"/>
      <c r="RET251" s="2"/>
      <c r="REU251" s="2"/>
      <c r="REV251" s="2"/>
      <c r="REW251" s="2"/>
      <c r="REX251" s="2"/>
      <c r="REY251" s="2"/>
      <c r="REZ251" s="2"/>
      <c r="RFA251" s="2"/>
      <c r="RFB251" s="2"/>
      <c r="RFC251" s="2"/>
      <c r="RFD251" s="2"/>
      <c r="RFE251" s="2"/>
      <c r="RFF251" s="2"/>
      <c r="RFG251" s="2"/>
      <c r="RFH251" s="2"/>
      <c r="RFI251" s="2"/>
      <c r="RFJ251" s="2"/>
      <c r="RFK251" s="2"/>
      <c r="RFL251" s="2"/>
      <c r="RFM251" s="2"/>
      <c r="RFN251" s="2"/>
      <c r="RFO251" s="2"/>
      <c r="RFP251" s="2"/>
      <c r="RFQ251" s="2"/>
      <c r="RFR251" s="2"/>
      <c r="RFS251" s="2"/>
      <c r="RFT251" s="2"/>
      <c r="RFU251" s="2"/>
      <c r="RFV251" s="2"/>
      <c r="RFW251" s="2"/>
      <c r="RFX251" s="2"/>
      <c r="RFY251" s="2"/>
      <c r="RFZ251" s="2"/>
      <c r="RGA251" s="2"/>
      <c r="RGB251" s="2"/>
      <c r="RGC251" s="2"/>
      <c r="RGD251" s="2"/>
      <c r="RGE251" s="2"/>
      <c r="RGF251" s="2"/>
      <c r="RGG251" s="2"/>
      <c r="RGH251" s="2"/>
      <c r="RGI251" s="2"/>
      <c r="RGJ251" s="2"/>
      <c r="RGK251" s="2"/>
      <c r="RGL251" s="2"/>
      <c r="RGM251" s="2"/>
      <c r="RGN251" s="2"/>
      <c r="RGO251" s="2"/>
      <c r="RGP251" s="2"/>
      <c r="RGQ251" s="2"/>
      <c r="RGR251" s="2"/>
      <c r="RGS251" s="2"/>
      <c r="RGT251" s="2"/>
      <c r="RGU251" s="2"/>
      <c r="RGV251" s="2"/>
      <c r="RGW251" s="2"/>
      <c r="RGX251" s="2"/>
      <c r="RGY251" s="2"/>
      <c r="RGZ251" s="2"/>
      <c r="RHA251" s="2"/>
      <c r="RHB251" s="2"/>
      <c r="RHC251" s="2"/>
      <c r="RHD251" s="2"/>
      <c r="RHE251" s="2"/>
      <c r="RHF251" s="2"/>
      <c r="RHG251" s="2"/>
      <c r="RHH251" s="2"/>
      <c r="RHI251" s="2"/>
      <c r="RHJ251" s="2"/>
      <c r="RHK251" s="2"/>
      <c r="RHL251" s="2"/>
      <c r="RHM251" s="2"/>
      <c r="RHN251" s="2"/>
      <c r="RHO251" s="2"/>
      <c r="RHP251" s="2"/>
      <c r="RHQ251" s="2"/>
      <c r="RHR251" s="2"/>
      <c r="RHS251" s="2"/>
      <c r="RHT251" s="2"/>
      <c r="RHU251" s="2"/>
      <c r="RHV251" s="2"/>
      <c r="RHW251" s="2"/>
      <c r="RHX251" s="2"/>
      <c r="RHY251" s="2"/>
      <c r="RHZ251" s="2"/>
      <c r="RIA251" s="2"/>
      <c r="RIB251" s="2"/>
      <c r="RIC251" s="2"/>
      <c r="RID251" s="2"/>
      <c r="RIE251" s="2"/>
      <c r="RIF251" s="2"/>
      <c r="RIG251" s="2"/>
      <c r="RIH251" s="2"/>
      <c r="RII251" s="2"/>
      <c r="RIJ251" s="2"/>
      <c r="RIK251" s="2"/>
      <c r="RIL251" s="2"/>
      <c r="RIM251" s="2"/>
      <c r="RIN251" s="2"/>
      <c r="RIO251" s="2"/>
      <c r="RIP251" s="2"/>
      <c r="RIQ251" s="2"/>
      <c r="RIR251" s="2"/>
      <c r="RIS251" s="2"/>
      <c r="RIT251" s="2"/>
      <c r="RIU251" s="2"/>
      <c r="RIV251" s="2"/>
      <c r="RIW251" s="2"/>
      <c r="RIX251" s="2"/>
      <c r="RIY251" s="2"/>
      <c r="RIZ251" s="2"/>
      <c r="RJA251" s="2"/>
      <c r="RJB251" s="2"/>
      <c r="RJC251" s="2"/>
      <c r="RJD251" s="2"/>
      <c r="RJE251" s="2"/>
      <c r="RJF251" s="2"/>
      <c r="RJG251" s="2"/>
      <c r="RJH251" s="2"/>
      <c r="RJI251" s="2"/>
      <c r="RJJ251" s="2"/>
      <c r="RJK251" s="2"/>
      <c r="RJL251" s="2"/>
      <c r="RJM251" s="2"/>
      <c r="RJN251" s="2"/>
      <c r="RJO251" s="2"/>
      <c r="RJP251" s="2"/>
      <c r="RJQ251" s="2"/>
      <c r="RJR251" s="2"/>
      <c r="RJS251" s="2"/>
      <c r="RJT251" s="2"/>
      <c r="RJU251" s="2"/>
      <c r="RJV251" s="2"/>
      <c r="RJW251" s="2"/>
      <c r="RJX251" s="2"/>
      <c r="RJY251" s="2"/>
      <c r="RJZ251" s="2"/>
      <c r="RKA251" s="2"/>
      <c r="RKB251" s="2"/>
      <c r="RKC251" s="2"/>
      <c r="RKD251" s="2"/>
      <c r="RKE251" s="2"/>
      <c r="RKF251" s="2"/>
      <c r="RKG251" s="2"/>
      <c r="RKH251" s="2"/>
      <c r="RKI251" s="2"/>
      <c r="RKJ251" s="2"/>
      <c r="RKK251" s="2"/>
      <c r="RKL251" s="2"/>
      <c r="RKM251" s="2"/>
      <c r="RKN251" s="2"/>
      <c r="RKO251" s="2"/>
      <c r="RKP251" s="2"/>
      <c r="RKQ251" s="2"/>
      <c r="RKR251" s="2"/>
      <c r="RKS251" s="2"/>
      <c r="RKT251" s="2"/>
      <c r="RKU251" s="2"/>
      <c r="RKV251" s="2"/>
      <c r="RKW251" s="2"/>
      <c r="RKX251" s="2"/>
      <c r="RKY251" s="2"/>
      <c r="RKZ251" s="2"/>
      <c r="RLA251" s="2"/>
      <c r="RLB251" s="2"/>
      <c r="RLC251" s="2"/>
      <c r="RLD251" s="2"/>
      <c r="RLE251" s="2"/>
      <c r="RLF251" s="2"/>
      <c r="RLG251" s="2"/>
      <c r="RLH251" s="2"/>
      <c r="RLI251" s="2"/>
      <c r="RLJ251" s="2"/>
      <c r="RLK251" s="2"/>
      <c r="RLL251" s="2"/>
      <c r="RLM251" s="2"/>
      <c r="RLN251" s="2"/>
      <c r="RLO251" s="2"/>
      <c r="RLP251" s="2"/>
      <c r="RLQ251" s="2"/>
      <c r="RLR251" s="2"/>
      <c r="RLS251" s="2"/>
      <c r="RLT251" s="2"/>
      <c r="RLU251" s="2"/>
      <c r="RLV251" s="2"/>
      <c r="RLW251" s="2"/>
      <c r="RLX251" s="2"/>
      <c r="RLY251" s="2"/>
      <c r="RLZ251" s="2"/>
      <c r="RMA251" s="2"/>
      <c r="RMB251" s="2"/>
      <c r="RMC251" s="2"/>
      <c r="RMD251" s="2"/>
      <c r="RME251" s="2"/>
      <c r="RMF251" s="2"/>
      <c r="RMG251" s="2"/>
      <c r="RMH251" s="2"/>
      <c r="RMI251" s="2"/>
      <c r="RMJ251" s="2"/>
      <c r="RMK251" s="2"/>
      <c r="RML251" s="2"/>
      <c r="RMM251" s="2"/>
      <c r="RMN251" s="2"/>
      <c r="RMO251" s="2"/>
      <c r="RMP251" s="2"/>
      <c r="RMQ251" s="2"/>
      <c r="RMR251" s="2"/>
      <c r="RMS251" s="2"/>
      <c r="RMT251" s="2"/>
      <c r="RMU251" s="2"/>
      <c r="RMV251" s="2"/>
      <c r="RMW251" s="2"/>
      <c r="RMX251" s="2"/>
      <c r="RMY251" s="2"/>
      <c r="RMZ251" s="2"/>
      <c r="RNA251" s="2"/>
      <c r="RNB251" s="2"/>
      <c r="RNC251" s="2"/>
      <c r="RND251" s="2"/>
      <c r="RNE251" s="2"/>
      <c r="RNF251" s="2"/>
      <c r="RNG251" s="2"/>
      <c r="RNH251" s="2"/>
      <c r="RNI251" s="2"/>
      <c r="RNJ251" s="2"/>
      <c r="RNK251" s="2"/>
      <c r="RNL251" s="2"/>
      <c r="RNM251" s="2"/>
      <c r="RNN251" s="2"/>
      <c r="RNO251" s="2"/>
      <c r="RNP251" s="2"/>
      <c r="RNQ251" s="2"/>
      <c r="RNR251" s="2"/>
      <c r="RNS251" s="2"/>
      <c r="RNT251" s="2"/>
      <c r="RNU251" s="2"/>
      <c r="RNV251" s="2"/>
      <c r="RNW251" s="2"/>
      <c r="RNX251" s="2"/>
      <c r="RNY251" s="2"/>
      <c r="RNZ251" s="2"/>
      <c r="ROA251" s="2"/>
      <c r="ROB251" s="2"/>
      <c r="ROC251" s="2"/>
      <c r="ROD251" s="2"/>
      <c r="ROE251" s="2"/>
      <c r="ROF251" s="2"/>
      <c r="ROG251" s="2"/>
      <c r="ROH251" s="2"/>
      <c r="ROI251" s="2"/>
      <c r="ROJ251" s="2"/>
      <c r="ROK251" s="2"/>
      <c r="ROL251" s="2"/>
      <c r="ROM251" s="2"/>
      <c r="RON251" s="2"/>
      <c r="ROO251" s="2"/>
      <c r="ROP251" s="2"/>
      <c r="ROQ251" s="2"/>
      <c r="ROR251" s="2"/>
      <c r="ROS251" s="2"/>
      <c r="ROT251" s="2"/>
      <c r="ROU251" s="2"/>
      <c r="ROV251" s="2"/>
      <c r="ROW251" s="2"/>
      <c r="ROX251" s="2"/>
      <c r="ROY251" s="2"/>
      <c r="ROZ251" s="2"/>
      <c r="RPA251" s="2"/>
      <c r="RPB251" s="2"/>
      <c r="RPC251" s="2"/>
      <c r="RPD251" s="2"/>
      <c r="RPE251" s="2"/>
      <c r="RPF251" s="2"/>
      <c r="RPG251" s="2"/>
      <c r="RPH251" s="2"/>
      <c r="RPI251" s="2"/>
      <c r="RPJ251" s="2"/>
      <c r="RPK251" s="2"/>
      <c r="RPL251" s="2"/>
      <c r="RPM251" s="2"/>
      <c r="RPN251" s="2"/>
      <c r="RPO251" s="2"/>
      <c r="RPP251" s="2"/>
      <c r="RPQ251" s="2"/>
      <c r="RPR251" s="2"/>
      <c r="RPS251" s="2"/>
      <c r="RPT251" s="2"/>
      <c r="RPU251" s="2"/>
      <c r="RPV251" s="2"/>
      <c r="RPW251" s="2"/>
      <c r="RPX251" s="2"/>
      <c r="RPY251" s="2"/>
      <c r="RPZ251" s="2"/>
      <c r="RQA251" s="2"/>
      <c r="RQB251" s="2"/>
      <c r="RQC251" s="2"/>
      <c r="RQD251" s="2"/>
      <c r="RQE251" s="2"/>
      <c r="RQF251" s="2"/>
      <c r="RQG251" s="2"/>
      <c r="RQH251" s="2"/>
      <c r="RQI251" s="2"/>
      <c r="RQJ251" s="2"/>
      <c r="RQK251" s="2"/>
      <c r="RQL251" s="2"/>
      <c r="RQM251" s="2"/>
      <c r="RQN251" s="2"/>
      <c r="RQO251" s="2"/>
      <c r="RQP251" s="2"/>
      <c r="RQQ251" s="2"/>
      <c r="RQR251" s="2"/>
      <c r="RQS251" s="2"/>
      <c r="RQT251" s="2"/>
      <c r="RQU251" s="2"/>
      <c r="RQV251" s="2"/>
      <c r="RQW251" s="2"/>
      <c r="RQX251" s="2"/>
      <c r="RQY251" s="2"/>
      <c r="RQZ251" s="2"/>
      <c r="RRA251" s="2"/>
      <c r="RRB251" s="2"/>
      <c r="RRC251" s="2"/>
      <c r="RRD251" s="2"/>
      <c r="RRE251" s="2"/>
      <c r="RRF251" s="2"/>
      <c r="RRG251" s="2"/>
      <c r="RRH251" s="2"/>
      <c r="RRI251" s="2"/>
      <c r="RRJ251" s="2"/>
      <c r="RRK251" s="2"/>
      <c r="RRL251" s="2"/>
      <c r="RRM251" s="2"/>
      <c r="RRN251" s="2"/>
      <c r="RRO251" s="2"/>
      <c r="RRP251" s="2"/>
      <c r="RRQ251" s="2"/>
      <c r="RRR251" s="2"/>
      <c r="RRS251" s="2"/>
      <c r="RRT251" s="2"/>
      <c r="RRU251" s="2"/>
      <c r="RRV251" s="2"/>
      <c r="RRW251" s="2"/>
      <c r="RRX251" s="2"/>
      <c r="RRY251" s="2"/>
      <c r="RRZ251" s="2"/>
      <c r="RSA251" s="2"/>
      <c r="RSB251" s="2"/>
      <c r="RSC251" s="2"/>
      <c r="RSD251" s="2"/>
      <c r="RSE251" s="2"/>
      <c r="RSF251" s="2"/>
      <c r="RSG251" s="2"/>
      <c r="RSH251" s="2"/>
      <c r="RSI251" s="2"/>
      <c r="RSJ251" s="2"/>
      <c r="RSK251" s="2"/>
      <c r="RSL251" s="2"/>
      <c r="RSM251" s="2"/>
      <c r="RSN251" s="2"/>
      <c r="RSO251" s="2"/>
      <c r="RSP251" s="2"/>
      <c r="RSQ251" s="2"/>
      <c r="RSR251" s="2"/>
      <c r="RSS251" s="2"/>
      <c r="RST251" s="2"/>
      <c r="RSU251" s="2"/>
      <c r="RSV251" s="2"/>
      <c r="RSW251" s="2"/>
      <c r="RSX251" s="2"/>
      <c r="RSY251" s="2"/>
      <c r="RSZ251" s="2"/>
      <c r="RTA251" s="2"/>
      <c r="RTB251" s="2"/>
      <c r="RTC251" s="2"/>
      <c r="RTD251" s="2"/>
      <c r="RTE251" s="2"/>
      <c r="RTF251" s="2"/>
      <c r="RTG251" s="2"/>
      <c r="RTH251" s="2"/>
      <c r="RTI251" s="2"/>
      <c r="RTJ251" s="2"/>
      <c r="RTK251" s="2"/>
      <c r="RTL251" s="2"/>
      <c r="RTM251" s="2"/>
      <c r="RTN251" s="2"/>
      <c r="RTO251" s="2"/>
      <c r="RTP251" s="2"/>
      <c r="RTQ251" s="2"/>
      <c r="RTR251" s="2"/>
      <c r="RTS251" s="2"/>
      <c r="RTT251" s="2"/>
      <c r="RTU251" s="2"/>
      <c r="RTV251" s="2"/>
      <c r="RTW251" s="2"/>
      <c r="RTX251" s="2"/>
      <c r="RTY251" s="2"/>
      <c r="RTZ251" s="2"/>
      <c r="RUA251" s="2"/>
      <c r="RUB251" s="2"/>
      <c r="RUC251" s="2"/>
      <c r="RUD251" s="2"/>
      <c r="RUE251" s="2"/>
      <c r="RUF251" s="2"/>
      <c r="RUG251" s="2"/>
      <c r="RUH251" s="2"/>
      <c r="RUI251" s="2"/>
      <c r="RUJ251" s="2"/>
      <c r="RUK251" s="2"/>
      <c r="RUL251" s="2"/>
      <c r="RUM251" s="2"/>
      <c r="RUN251" s="2"/>
      <c r="RUO251" s="2"/>
      <c r="RUP251" s="2"/>
      <c r="RUQ251" s="2"/>
      <c r="RUR251" s="2"/>
      <c r="RUS251" s="2"/>
      <c r="RUT251" s="2"/>
      <c r="RUU251" s="2"/>
      <c r="RUV251" s="2"/>
      <c r="RUW251" s="2"/>
      <c r="RUX251" s="2"/>
      <c r="RUY251" s="2"/>
      <c r="RUZ251" s="2"/>
      <c r="RVA251" s="2"/>
      <c r="RVB251" s="2"/>
      <c r="RVC251" s="2"/>
      <c r="RVD251" s="2"/>
      <c r="RVE251" s="2"/>
      <c r="RVF251" s="2"/>
      <c r="RVG251" s="2"/>
      <c r="RVH251" s="2"/>
      <c r="RVI251" s="2"/>
      <c r="RVJ251" s="2"/>
      <c r="RVK251" s="2"/>
      <c r="RVL251" s="2"/>
      <c r="RVM251" s="2"/>
      <c r="RVN251" s="2"/>
      <c r="RVO251" s="2"/>
      <c r="RVP251" s="2"/>
      <c r="RVQ251" s="2"/>
      <c r="RVR251" s="2"/>
      <c r="RVS251" s="2"/>
      <c r="RVT251" s="2"/>
      <c r="RVU251" s="2"/>
      <c r="RVV251" s="2"/>
      <c r="RVW251" s="2"/>
      <c r="RVX251" s="2"/>
      <c r="RVY251" s="2"/>
      <c r="RVZ251" s="2"/>
      <c r="RWA251" s="2"/>
      <c r="RWB251" s="2"/>
      <c r="RWC251" s="2"/>
      <c r="RWD251" s="2"/>
      <c r="RWE251" s="2"/>
      <c r="RWF251" s="2"/>
      <c r="RWG251" s="2"/>
      <c r="RWH251" s="2"/>
      <c r="RWI251" s="2"/>
      <c r="RWJ251" s="2"/>
      <c r="RWK251" s="2"/>
      <c r="RWL251" s="2"/>
      <c r="RWM251" s="2"/>
      <c r="RWN251" s="2"/>
      <c r="RWO251" s="2"/>
      <c r="RWP251" s="2"/>
      <c r="RWQ251" s="2"/>
      <c r="RWR251" s="2"/>
      <c r="RWS251" s="2"/>
      <c r="RWT251" s="2"/>
      <c r="RWU251" s="2"/>
      <c r="RWV251" s="2"/>
      <c r="RWW251" s="2"/>
      <c r="RWX251" s="2"/>
      <c r="RWY251" s="2"/>
      <c r="RWZ251" s="2"/>
      <c r="RXA251" s="2"/>
      <c r="RXB251" s="2"/>
      <c r="RXC251" s="2"/>
      <c r="RXD251" s="2"/>
      <c r="RXE251" s="2"/>
      <c r="RXF251" s="2"/>
      <c r="RXG251" s="2"/>
      <c r="RXH251" s="2"/>
      <c r="RXI251" s="2"/>
      <c r="RXJ251" s="2"/>
      <c r="RXK251" s="2"/>
      <c r="RXL251" s="2"/>
      <c r="RXM251" s="2"/>
      <c r="RXN251" s="2"/>
      <c r="RXO251" s="2"/>
      <c r="RXP251" s="2"/>
      <c r="RXQ251" s="2"/>
      <c r="RXR251" s="2"/>
      <c r="RXS251" s="2"/>
      <c r="RXT251" s="2"/>
      <c r="RXU251" s="2"/>
      <c r="RXV251" s="2"/>
      <c r="RXW251" s="2"/>
      <c r="RXX251" s="2"/>
      <c r="RXY251" s="2"/>
      <c r="RXZ251" s="2"/>
      <c r="RYA251" s="2"/>
      <c r="RYB251" s="2"/>
      <c r="RYC251" s="2"/>
      <c r="RYD251" s="2"/>
      <c r="RYE251" s="2"/>
      <c r="RYF251" s="2"/>
      <c r="RYG251" s="2"/>
      <c r="RYH251" s="2"/>
      <c r="RYI251" s="2"/>
      <c r="RYJ251" s="2"/>
      <c r="RYK251" s="2"/>
      <c r="RYL251" s="2"/>
      <c r="RYM251" s="2"/>
      <c r="RYN251" s="2"/>
      <c r="RYO251" s="2"/>
      <c r="RYP251" s="2"/>
      <c r="RYQ251" s="2"/>
      <c r="RYR251" s="2"/>
      <c r="RYS251" s="2"/>
      <c r="RYT251" s="2"/>
      <c r="RYU251" s="2"/>
      <c r="RYV251" s="2"/>
      <c r="RYW251" s="2"/>
      <c r="RYX251" s="2"/>
      <c r="RYY251" s="2"/>
      <c r="RYZ251" s="2"/>
      <c r="RZA251" s="2"/>
      <c r="RZB251" s="2"/>
      <c r="RZC251" s="2"/>
      <c r="RZD251" s="2"/>
      <c r="RZE251" s="2"/>
      <c r="RZF251" s="2"/>
      <c r="RZG251" s="2"/>
      <c r="RZH251" s="2"/>
      <c r="RZI251" s="2"/>
      <c r="RZJ251" s="2"/>
      <c r="RZK251" s="2"/>
      <c r="RZL251" s="2"/>
      <c r="RZM251" s="2"/>
      <c r="RZN251" s="2"/>
      <c r="RZO251" s="2"/>
      <c r="RZP251" s="2"/>
      <c r="RZQ251" s="2"/>
      <c r="RZR251" s="2"/>
      <c r="RZS251" s="2"/>
      <c r="RZT251" s="2"/>
      <c r="RZU251" s="2"/>
      <c r="RZV251" s="2"/>
      <c r="RZW251" s="2"/>
      <c r="RZX251" s="2"/>
      <c r="RZY251" s="2"/>
      <c r="RZZ251" s="2"/>
      <c r="SAA251" s="2"/>
      <c r="SAB251" s="2"/>
      <c r="SAC251" s="2"/>
      <c r="SAD251" s="2"/>
      <c r="SAE251" s="2"/>
      <c r="SAF251" s="2"/>
      <c r="SAG251" s="2"/>
      <c r="SAH251" s="2"/>
      <c r="SAI251" s="2"/>
      <c r="SAJ251" s="2"/>
      <c r="SAK251" s="2"/>
      <c r="SAL251" s="2"/>
      <c r="SAM251" s="2"/>
      <c r="SAN251" s="2"/>
      <c r="SAO251" s="2"/>
      <c r="SAP251" s="2"/>
      <c r="SAQ251" s="2"/>
      <c r="SAR251" s="2"/>
      <c r="SAS251" s="2"/>
      <c r="SAT251" s="2"/>
      <c r="SAU251" s="2"/>
      <c r="SAV251" s="2"/>
      <c r="SAW251" s="2"/>
      <c r="SAX251" s="2"/>
      <c r="SAY251" s="2"/>
      <c r="SAZ251" s="2"/>
      <c r="SBA251" s="2"/>
      <c r="SBB251" s="2"/>
      <c r="SBC251" s="2"/>
      <c r="SBD251" s="2"/>
      <c r="SBE251" s="2"/>
      <c r="SBF251" s="2"/>
      <c r="SBG251" s="2"/>
      <c r="SBH251" s="2"/>
      <c r="SBI251" s="2"/>
      <c r="SBJ251" s="2"/>
      <c r="SBK251" s="2"/>
      <c r="SBL251" s="2"/>
      <c r="SBM251" s="2"/>
      <c r="SBN251" s="2"/>
      <c r="SBO251" s="2"/>
      <c r="SBP251" s="2"/>
      <c r="SBQ251" s="2"/>
      <c r="SBR251" s="2"/>
      <c r="SBS251" s="2"/>
      <c r="SBT251" s="2"/>
      <c r="SBU251" s="2"/>
      <c r="SBV251" s="2"/>
      <c r="SBW251" s="2"/>
      <c r="SBX251" s="2"/>
      <c r="SBY251" s="2"/>
      <c r="SBZ251" s="2"/>
      <c r="SCA251" s="2"/>
      <c r="SCB251" s="2"/>
      <c r="SCC251" s="2"/>
      <c r="SCD251" s="2"/>
      <c r="SCE251" s="2"/>
      <c r="SCF251" s="2"/>
      <c r="SCG251" s="2"/>
      <c r="SCH251" s="2"/>
      <c r="SCI251" s="2"/>
      <c r="SCJ251" s="2"/>
      <c r="SCK251" s="2"/>
      <c r="SCL251" s="2"/>
      <c r="SCM251" s="2"/>
      <c r="SCN251" s="2"/>
      <c r="SCO251" s="2"/>
      <c r="SCP251" s="2"/>
      <c r="SCQ251" s="2"/>
      <c r="SCR251" s="2"/>
      <c r="SCS251" s="2"/>
      <c r="SCT251" s="2"/>
      <c r="SCU251" s="2"/>
      <c r="SCV251" s="2"/>
      <c r="SCW251" s="2"/>
      <c r="SCX251" s="2"/>
      <c r="SCY251" s="2"/>
      <c r="SCZ251" s="2"/>
      <c r="SDA251" s="2"/>
      <c r="SDB251" s="2"/>
      <c r="SDC251" s="2"/>
      <c r="SDD251" s="2"/>
      <c r="SDE251" s="2"/>
      <c r="SDF251" s="2"/>
      <c r="SDG251" s="2"/>
      <c r="SDH251" s="2"/>
      <c r="SDI251" s="2"/>
      <c r="SDJ251" s="2"/>
      <c r="SDK251" s="2"/>
      <c r="SDL251" s="2"/>
      <c r="SDM251" s="2"/>
      <c r="SDN251" s="2"/>
      <c r="SDO251" s="2"/>
      <c r="SDP251" s="2"/>
      <c r="SDQ251" s="2"/>
      <c r="SDR251" s="2"/>
      <c r="SDS251" s="2"/>
      <c r="SDT251" s="2"/>
      <c r="SDU251" s="2"/>
      <c r="SDV251" s="2"/>
      <c r="SDW251" s="2"/>
      <c r="SDX251" s="2"/>
      <c r="SDY251" s="2"/>
      <c r="SDZ251" s="2"/>
      <c r="SEA251" s="2"/>
      <c r="SEB251" s="2"/>
      <c r="SEC251" s="2"/>
      <c r="SED251" s="2"/>
      <c r="SEE251" s="2"/>
      <c r="SEF251" s="2"/>
      <c r="SEG251" s="2"/>
      <c r="SEH251" s="2"/>
      <c r="SEI251" s="2"/>
      <c r="SEJ251" s="2"/>
      <c r="SEK251" s="2"/>
      <c r="SEL251" s="2"/>
      <c r="SEM251" s="2"/>
      <c r="SEN251" s="2"/>
      <c r="SEO251" s="2"/>
      <c r="SEP251" s="2"/>
      <c r="SEQ251" s="2"/>
      <c r="SER251" s="2"/>
      <c r="SES251" s="2"/>
      <c r="SET251" s="2"/>
      <c r="SEU251" s="2"/>
      <c r="SEV251" s="2"/>
      <c r="SEW251" s="2"/>
      <c r="SEX251" s="2"/>
      <c r="SEY251" s="2"/>
      <c r="SEZ251" s="2"/>
      <c r="SFA251" s="2"/>
      <c r="SFB251" s="2"/>
      <c r="SFC251" s="2"/>
      <c r="SFD251" s="2"/>
      <c r="SFE251" s="2"/>
      <c r="SFF251" s="2"/>
      <c r="SFG251" s="2"/>
      <c r="SFH251" s="2"/>
      <c r="SFI251" s="2"/>
      <c r="SFJ251" s="2"/>
      <c r="SFK251" s="2"/>
      <c r="SFL251" s="2"/>
      <c r="SFM251" s="2"/>
      <c r="SFN251" s="2"/>
      <c r="SFO251" s="2"/>
      <c r="SFP251" s="2"/>
      <c r="SFQ251" s="2"/>
      <c r="SFR251" s="2"/>
      <c r="SFS251" s="2"/>
      <c r="SFT251" s="2"/>
      <c r="SFU251" s="2"/>
      <c r="SFV251" s="2"/>
      <c r="SFW251" s="2"/>
      <c r="SFX251" s="2"/>
      <c r="SFY251" s="2"/>
      <c r="SFZ251" s="2"/>
      <c r="SGA251" s="2"/>
      <c r="SGB251" s="2"/>
      <c r="SGC251" s="2"/>
      <c r="SGD251" s="2"/>
      <c r="SGE251" s="2"/>
      <c r="SGF251" s="2"/>
      <c r="SGG251" s="2"/>
      <c r="SGH251" s="2"/>
      <c r="SGI251" s="2"/>
      <c r="SGJ251" s="2"/>
      <c r="SGK251" s="2"/>
      <c r="SGL251" s="2"/>
      <c r="SGM251" s="2"/>
      <c r="SGN251" s="2"/>
      <c r="SGO251" s="2"/>
      <c r="SGP251" s="2"/>
      <c r="SGQ251" s="2"/>
      <c r="SGR251" s="2"/>
      <c r="SGS251" s="2"/>
      <c r="SGT251" s="2"/>
      <c r="SGU251" s="2"/>
      <c r="SGV251" s="2"/>
      <c r="SGW251" s="2"/>
      <c r="SGX251" s="2"/>
      <c r="SGY251" s="2"/>
      <c r="SGZ251" s="2"/>
      <c r="SHA251" s="2"/>
      <c r="SHB251" s="2"/>
      <c r="SHC251" s="2"/>
      <c r="SHD251" s="2"/>
      <c r="SHE251" s="2"/>
      <c r="SHF251" s="2"/>
      <c r="SHG251" s="2"/>
      <c r="SHH251" s="2"/>
      <c r="SHI251" s="2"/>
      <c r="SHJ251" s="2"/>
      <c r="SHK251" s="2"/>
      <c r="SHL251" s="2"/>
      <c r="SHM251" s="2"/>
      <c r="SHN251" s="2"/>
      <c r="SHO251" s="2"/>
      <c r="SHP251" s="2"/>
      <c r="SHQ251" s="2"/>
      <c r="SHR251" s="2"/>
      <c r="SHS251" s="2"/>
      <c r="SHT251" s="2"/>
      <c r="SHU251" s="2"/>
      <c r="SHV251" s="2"/>
      <c r="SHW251" s="2"/>
      <c r="SHX251" s="2"/>
      <c r="SHY251" s="2"/>
      <c r="SHZ251" s="2"/>
      <c r="SIA251" s="2"/>
      <c r="SIB251" s="2"/>
      <c r="SIC251" s="2"/>
      <c r="SID251" s="2"/>
      <c r="SIE251" s="2"/>
      <c r="SIF251" s="2"/>
      <c r="SIG251" s="2"/>
      <c r="SIH251" s="2"/>
      <c r="SII251" s="2"/>
      <c r="SIJ251" s="2"/>
      <c r="SIK251" s="2"/>
      <c r="SIL251" s="2"/>
      <c r="SIM251" s="2"/>
      <c r="SIN251" s="2"/>
      <c r="SIO251" s="2"/>
      <c r="SIP251" s="2"/>
      <c r="SIQ251" s="2"/>
      <c r="SIR251" s="2"/>
      <c r="SIS251" s="2"/>
      <c r="SIT251" s="2"/>
      <c r="SIU251" s="2"/>
      <c r="SIV251" s="2"/>
      <c r="SIW251" s="2"/>
      <c r="SIX251" s="2"/>
      <c r="SIY251" s="2"/>
      <c r="SIZ251" s="2"/>
      <c r="SJA251" s="2"/>
      <c r="SJB251" s="2"/>
      <c r="SJC251" s="2"/>
      <c r="SJD251" s="2"/>
      <c r="SJE251" s="2"/>
      <c r="SJF251" s="2"/>
      <c r="SJG251" s="2"/>
      <c r="SJH251" s="2"/>
      <c r="SJI251" s="2"/>
      <c r="SJJ251" s="2"/>
      <c r="SJK251" s="2"/>
      <c r="SJL251" s="2"/>
      <c r="SJM251" s="2"/>
      <c r="SJN251" s="2"/>
      <c r="SJO251" s="2"/>
      <c r="SJP251" s="2"/>
      <c r="SJQ251" s="2"/>
      <c r="SJR251" s="2"/>
      <c r="SJS251" s="2"/>
      <c r="SJT251" s="2"/>
      <c r="SJU251" s="2"/>
      <c r="SJV251" s="2"/>
      <c r="SJW251" s="2"/>
      <c r="SJX251" s="2"/>
      <c r="SJY251" s="2"/>
      <c r="SJZ251" s="2"/>
      <c r="SKA251" s="2"/>
      <c r="SKB251" s="2"/>
      <c r="SKC251" s="2"/>
      <c r="SKD251" s="2"/>
      <c r="SKE251" s="2"/>
      <c r="SKF251" s="2"/>
      <c r="SKG251" s="2"/>
      <c r="SKH251" s="2"/>
      <c r="SKI251" s="2"/>
      <c r="SKJ251" s="2"/>
      <c r="SKK251" s="2"/>
      <c r="SKL251" s="2"/>
      <c r="SKM251" s="2"/>
      <c r="SKN251" s="2"/>
      <c r="SKO251" s="2"/>
      <c r="SKP251" s="2"/>
      <c r="SKQ251" s="2"/>
      <c r="SKR251" s="2"/>
      <c r="SKS251" s="2"/>
      <c r="SKT251" s="2"/>
      <c r="SKU251" s="2"/>
      <c r="SKV251" s="2"/>
      <c r="SKW251" s="2"/>
      <c r="SKX251" s="2"/>
      <c r="SKY251" s="2"/>
      <c r="SKZ251" s="2"/>
      <c r="SLA251" s="2"/>
      <c r="SLB251" s="2"/>
      <c r="SLC251" s="2"/>
      <c r="SLD251" s="2"/>
      <c r="SLE251" s="2"/>
      <c r="SLF251" s="2"/>
      <c r="SLG251" s="2"/>
      <c r="SLH251" s="2"/>
      <c r="SLI251" s="2"/>
      <c r="SLJ251" s="2"/>
      <c r="SLK251" s="2"/>
      <c r="SLL251" s="2"/>
      <c r="SLM251" s="2"/>
      <c r="SLN251" s="2"/>
      <c r="SLO251" s="2"/>
      <c r="SLP251" s="2"/>
      <c r="SLQ251" s="2"/>
      <c r="SLR251" s="2"/>
      <c r="SLS251" s="2"/>
      <c r="SLT251" s="2"/>
      <c r="SLU251" s="2"/>
      <c r="SLV251" s="2"/>
      <c r="SLW251" s="2"/>
      <c r="SLX251" s="2"/>
      <c r="SLY251" s="2"/>
      <c r="SLZ251" s="2"/>
      <c r="SMA251" s="2"/>
      <c r="SMB251" s="2"/>
      <c r="SMC251" s="2"/>
      <c r="SMD251" s="2"/>
      <c r="SME251" s="2"/>
      <c r="SMF251" s="2"/>
      <c r="SMG251" s="2"/>
      <c r="SMH251" s="2"/>
      <c r="SMI251" s="2"/>
      <c r="SMJ251" s="2"/>
      <c r="SMK251" s="2"/>
      <c r="SML251" s="2"/>
      <c r="SMM251" s="2"/>
      <c r="SMN251" s="2"/>
      <c r="SMO251" s="2"/>
      <c r="SMP251" s="2"/>
      <c r="SMQ251" s="2"/>
      <c r="SMR251" s="2"/>
      <c r="SMS251" s="2"/>
      <c r="SMT251" s="2"/>
      <c r="SMU251" s="2"/>
      <c r="SMV251" s="2"/>
      <c r="SMW251" s="2"/>
      <c r="SMX251" s="2"/>
      <c r="SMY251" s="2"/>
      <c r="SMZ251" s="2"/>
      <c r="SNA251" s="2"/>
      <c r="SNB251" s="2"/>
      <c r="SNC251" s="2"/>
      <c r="SND251" s="2"/>
      <c r="SNE251" s="2"/>
      <c r="SNF251" s="2"/>
      <c r="SNG251" s="2"/>
      <c r="SNH251" s="2"/>
      <c r="SNI251" s="2"/>
      <c r="SNJ251" s="2"/>
      <c r="SNK251" s="2"/>
      <c r="SNL251" s="2"/>
      <c r="SNM251" s="2"/>
      <c r="SNN251" s="2"/>
      <c r="SNO251" s="2"/>
      <c r="SNP251" s="2"/>
      <c r="SNQ251" s="2"/>
      <c r="SNR251" s="2"/>
      <c r="SNS251" s="2"/>
      <c r="SNT251" s="2"/>
      <c r="SNU251" s="2"/>
      <c r="SNV251" s="2"/>
      <c r="SNW251" s="2"/>
      <c r="SNX251" s="2"/>
      <c r="SNY251" s="2"/>
      <c r="SNZ251" s="2"/>
      <c r="SOA251" s="2"/>
      <c r="SOB251" s="2"/>
      <c r="SOC251" s="2"/>
      <c r="SOD251" s="2"/>
      <c r="SOE251" s="2"/>
      <c r="SOF251" s="2"/>
      <c r="SOG251" s="2"/>
      <c r="SOH251" s="2"/>
      <c r="SOI251" s="2"/>
      <c r="SOJ251" s="2"/>
      <c r="SOK251" s="2"/>
      <c r="SOL251" s="2"/>
      <c r="SOM251" s="2"/>
      <c r="SON251" s="2"/>
      <c r="SOO251" s="2"/>
      <c r="SOP251" s="2"/>
      <c r="SOQ251" s="2"/>
      <c r="SOR251" s="2"/>
      <c r="SOS251" s="2"/>
      <c r="SOT251" s="2"/>
      <c r="SOU251" s="2"/>
      <c r="SOV251" s="2"/>
      <c r="SOW251" s="2"/>
      <c r="SOX251" s="2"/>
      <c r="SOY251" s="2"/>
      <c r="SOZ251" s="2"/>
      <c r="SPA251" s="2"/>
      <c r="SPB251" s="2"/>
      <c r="SPC251" s="2"/>
      <c r="SPD251" s="2"/>
      <c r="SPE251" s="2"/>
      <c r="SPF251" s="2"/>
      <c r="SPG251" s="2"/>
      <c r="SPH251" s="2"/>
      <c r="SPI251" s="2"/>
      <c r="SPJ251" s="2"/>
      <c r="SPK251" s="2"/>
      <c r="SPL251" s="2"/>
      <c r="SPM251" s="2"/>
      <c r="SPN251" s="2"/>
      <c r="SPO251" s="2"/>
      <c r="SPP251" s="2"/>
      <c r="SPQ251" s="2"/>
      <c r="SPR251" s="2"/>
      <c r="SPS251" s="2"/>
      <c r="SPT251" s="2"/>
      <c r="SPU251" s="2"/>
      <c r="SPV251" s="2"/>
      <c r="SPW251" s="2"/>
      <c r="SPX251" s="2"/>
      <c r="SPY251" s="2"/>
      <c r="SPZ251" s="2"/>
      <c r="SQA251" s="2"/>
      <c r="SQB251" s="2"/>
      <c r="SQC251" s="2"/>
      <c r="SQD251" s="2"/>
      <c r="SQE251" s="2"/>
      <c r="SQF251" s="2"/>
      <c r="SQG251" s="2"/>
      <c r="SQH251" s="2"/>
      <c r="SQI251" s="2"/>
      <c r="SQJ251" s="2"/>
      <c r="SQK251" s="2"/>
      <c r="SQL251" s="2"/>
      <c r="SQM251" s="2"/>
      <c r="SQN251" s="2"/>
      <c r="SQO251" s="2"/>
      <c r="SQP251" s="2"/>
      <c r="SQQ251" s="2"/>
      <c r="SQR251" s="2"/>
      <c r="SQS251" s="2"/>
      <c r="SQT251" s="2"/>
      <c r="SQU251" s="2"/>
      <c r="SQV251" s="2"/>
      <c r="SQW251" s="2"/>
      <c r="SQX251" s="2"/>
      <c r="SQY251" s="2"/>
      <c r="SQZ251" s="2"/>
      <c r="SRA251" s="2"/>
      <c r="SRB251" s="2"/>
      <c r="SRC251" s="2"/>
      <c r="SRD251" s="2"/>
      <c r="SRE251" s="2"/>
      <c r="SRF251" s="2"/>
      <c r="SRG251" s="2"/>
      <c r="SRH251" s="2"/>
      <c r="SRI251" s="2"/>
      <c r="SRJ251" s="2"/>
      <c r="SRK251" s="2"/>
      <c r="SRL251" s="2"/>
      <c r="SRM251" s="2"/>
      <c r="SRN251" s="2"/>
      <c r="SRO251" s="2"/>
      <c r="SRP251" s="2"/>
      <c r="SRQ251" s="2"/>
      <c r="SRR251" s="2"/>
      <c r="SRS251" s="2"/>
      <c r="SRT251" s="2"/>
      <c r="SRU251" s="2"/>
      <c r="SRV251" s="2"/>
      <c r="SRW251" s="2"/>
      <c r="SRX251" s="2"/>
      <c r="SRY251" s="2"/>
      <c r="SRZ251" s="2"/>
      <c r="SSA251" s="2"/>
      <c r="SSB251" s="2"/>
      <c r="SSC251" s="2"/>
      <c r="SSD251" s="2"/>
      <c r="SSE251" s="2"/>
      <c r="SSF251" s="2"/>
      <c r="SSG251" s="2"/>
      <c r="SSH251" s="2"/>
      <c r="SSI251" s="2"/>
      <c r="SSJ251" s="2"/>
      <c r="SSK251" s="2"/>
      <c r="SSL251" s="2"/>
      <c r="SSM251" s="2"/>
      <c r="SSN251" s="2"/>
      <c r="SSO251" s="2"/>
      <c r="SSP251" s="2"/>
      <c r="SSQ251" s="2"/>
      <c r="SSR251" s="2"/>
      <c r="SSS251" s="2"/>
      <c r="SST251" s="2"/>
      <c r="SSU251" s="2"/>
      <c r="SSV251" s="2"/>
      <c r="SSW251" s="2"/>
      <c r="SSX251" s="2"/>
      <c r="SSY251" s="2"/>
      <c r="SSZ251" s="2"/>
      <c r="STA251" s="2"/>
      <c r="STB251" s="2"/>
      <c r="STC251" s="2"/>
      <c r="STD251" s="2"/>
      <c r="STE251" s="2"/>
      <c r="STF251" s="2"/>
      <c r="STG251" s="2"/>
      <c r="STH251" s="2"/>
      <c r="STI251" s="2"/>
      <c r="STJ251" s="2"/>
      <c r="STK251" s="2"/>
      <c r="STL251" s="2"/>
      <c r="STM251" s="2"/>
      <c r="STN251" s="2"/>
      <c r="STO251" s="2"/>
      <c r="STP251" s="2"/>
      <c r="STQ251" s="2"/>
      <c r="STR251" s="2"/>
      <c r="STS251" s="2"/>
      <c r="STT251" s="2"/>
      <c r="STU251" s="2"/>
      <c r="STV251" s="2"/>
      <c r="STW251" s="2"/>
      <c r="STX251" s="2"/>
      <c r="STY251" s="2"/>
      <c r="STZ251" s="2"/>
      <c r="SUA251" s="2"/>
      <c r="SUB251" s="2"/>
      <c r="SUC251" s="2"/>
      <c r="SUD251" s="2"/>
      <c r="SUE251" s="2"/>
      <c r="SUF251" s="2"/>
      <c r="SUG251" s="2"/>
      <c r="SUH251" s="2"/>
      <c r="SUI251" s="2"/>
      <c r="SUJ251" s="2"/>
      <c r="SUK251" s="2"/>
      <c r="SUL251" s="2"/>
      <c r="SUM251" s="2"/>
      <c r="SUN251" s="2"/>
      <c r="SUO251" s="2"/>
      <c r="SUP251" s="2"/>
      <c r="SUQ251" s="2"/>
      <c r="SUR251" s="2"/>
      <c r="SUS251" s="2"/>
      <c r="SUT251" s="2"/>
      <c r="SUU251" s="2"/>
      <c r="SUV251" s="2"/>
      <c r="SUW251" s="2"/>
      <c r="SUX251" s="2"/>
      <c r="SUY251" s="2"/>
      <c r="SUZ251" s="2"/>
      <c r="SVA251" s="2"/>
      <c r="SVB251" s="2"/>
      <c r="SVC251" s="2"/>
      <c r="SVD251" s="2"/>
      <c r="SVE251" s="2"/>
      <c r="SVF251" s="2"/>
      <c r="SVG251" s="2"/>
      <c r="SVH251" s="2"/>
      <c r="SVI251" s="2"/>
      <c r="SVJ251" s="2"/>
      <c r="SVK251" s="2"/>
      <c r="SVL251" s="2"/>
      <c r="SVM251" s="2"/>
      <c r="SVN251" s="2"/>
      <c r="SVO251" s="2"/>
      <c r="SVP251" s="2"/>
      <c r="SVQ251" s="2"/>
      <c r="SVR251" s="2"/>
      <c r="SVS251" s="2"/>
      <c r="SVT251" s="2"/>
      <c r="SVU251" s="2"/>
      <c r="SVV251" s="2"/>
      <c r="SVW251" s="2"/>
      <c r="SVX251" s="2"/>
      <c r="SVY251" s="2"/>
      <c r="SVZ251" s="2"/>
      <c r="SWA251" s="2"/>
      <c r="SWB251" s="2"/>
      <c r="SWC251" s="2"/>
      <c r="SWD251" s="2"/>
      <c r="SWE251" s="2"/>
      <c r="SWF251" s="2"/>
      <c r="SWG251" s="2"/>
      <c r="SWH251" s="2"/>
      <c r="SWI251" s="2"/>
      <c r="SWJ251" s="2"/>
      <c r="SWK251" s="2"/>
      <c r="SWL251" s="2"/>
      <c r="SWM251" s="2"/>
      <c r="SWN251" s="2"/>
      <c r="SWO251" s="2"/>
      <c r="SWP251" s="2"/>
      <c r="SWQ251" s="2"/>
      <c r="SWR251" s="2"/>
      <c r="SWS251" s="2"/>
      <c r="SWT251" s="2"/>
      <c r="SWU251" s="2"/>
      <c r="SWV251" s="2"/>
      <c r="SWW251" s="2"/>
      <c r="SWX251" s="2"/>
      <c r="SWY251" s="2"/>
      <c r="SWZ251" s="2"/>
      <c r="SXA251" s="2"/>
      <c r="SXB251" s="2"/>
      <c r="SXC251" s="2"/>
      <c r="SXD251" s="2"/>
      <c r="SXE251" s="2"/>
      <c r="SXF251" s="2"/>
      <c r="SXG251" s="2"/>
      <c r="SXH251" s="2"/>
      <c r="SXI251" s="2"/>
      <c r="SXJ251" s="2"/>
      <c r="SXK251" s="2"/>
      <c r="SXL251" s="2"/>
      <c r="SXM251" s="2"/>
      <c r="SXN251" s="2"/>
      <c r="SXO251" s="2"/>
      <c r="SXP251" s="2"/>
      <c r="SXQ251" s="2"/>
      <c r="SXR251" s="2"/>
      <c r="SXS251" s="2"/>
      <c r="SXT251" s="2"/>
      <c r="SXU251" s="2"/>
      <c r="SXV251" s="2"/>
      <c r="SXW251" s="2"/>
      <c r="SXX251" s="2"/>
      <c r="SXY251" s="2"/>
      <c r="SXZ251" s="2"/>
      <c r="SYA251" s="2"/>
      <c r="SYB251" s="2"/>
      <c r="SYC251" s="2"/>
      <c r="SYD251" s="2"/>
      <c r="SYE251" s="2"/>
      <c r="SYF251" s="2"/>
      <c r="SYG251" s="2"/>
      <c r="SYH251" s="2"/>
      <c r="SYI251" s="2"/>
      <c r="SYJ251" s="2"/>
      <c r="SYK251" s="2"/>
      <c r="SYL251" s="2"/>
      <c r="SYM251" s="2"/>
      <c r="SYN251" s="2"/>
      <c r="SYO251" s="2"/>
      <c r="SYP251" s="2"/>
      <c r="SYQ251" s="2"/>
      <c r="SYR251" s="2"/>
      <c r="SYS251" s="2"/>
      <c r="SYT251" s="2"/>
      <c r="SYU251" s="2"/>
      <c r="SYV251" s="2"/>
      <c r="SYW251" s="2"/>
      <c r="SYX251" s="2"/>
      <c r="SYY251" s="2"/>
      <c r="SYZ251" s="2"/>
      <c r="SZA251" s="2"/>
      <c r="SZB251" s="2"/>
      <c r="SZC251" s="2"/>
      <c r="SZD251" s="2"/>
      <c r="SZE251" s="2"/>
      <c r="SZF251" s="2"/>
      <c r="SZG251" s="2"/>
      <c r="SZH251" s="2"/>
      <c r="SZI251" s="2"/>
      <c r="SZJ251" s="2"/>
      <c r="SZK251" s="2"/>
      <c r="SZL251" s="2"/>
      <c r="SZM251" s="2"/>
      <c r="SZN251" s="2"/>
      <c r="SZO251" s="2"/>
      <c r="SZP251" s="2"/>
      <c r="SZQ251" s="2"/>
      <c r="SZR251" s="2"/>
      <c r="SZS251" s="2"/>
      <c r="SZT251" s="2"/>
      <c r="SZU251" s="2"/>
      <c r="SZV251" s="2"/>
      <c r="SZW251" s="2"/>
      <c r="SZX251" s="2"/>
      <c r="SZY251" s="2"/>
      <c r="SZZ251" s="2"/>
      <c r="TAA251" s="2"/>
      <c r="TAB251" s="2"/>
      <c r="TAC251" s="2"/>
      <c r="TAD251" s="2"/>
      <c r="TAE251" s="2"/>
      <c r="TAF251" s="2"/>
      <c r="TAG251" s="2"/>
      <c r="TAH251" s="2"/>
      <c r="TAI251" s="2"/>
      <c r="TAJ251" s="2"/>
      <c r="TAK251" s="2"/>
      <c r="TAL251" s="2"/>
      <c r="TAM251" s="2"/>
      <c r="TAN251" s="2"/>
      <c r="TAO251" s="2"/>
      <c r="TAP251" s="2"/>
      <c r="TAQ251" s="2"/>
      <c r="TAR251" s="2"/>
      <c r="TAS251" s="2"/>
      <c r="TAT251" s="2"/>
      <c r="TAU251" s="2"/>
      <c r="TAV251" s="2"/>
      <c r="TAW251" s="2"/>
      <c r="TAX251" s="2"/>
      <c r="TAY251" s="2"/>
      <c r="TAZ251" s="2"/>
      <c r="TBA251" s="2"/>
      <c r="TBB251" s="2"/>
      <c r="TBC251" s="2"/>
      <c r="TBD251" s="2"/>
      <c r="TBE251" s="2"/>
      <c r="TBF251" s="2"/>
      <c r="TBG251" s="2"/>
      <c r="TBH251" s="2"/>
      <c r="TBI251" s="2"/>
      <c r="TBJ251" s="2"/>
      <c r="TBK251" s="2"/>
      <c r="TBL251" s="2"/>
      <c r="TBM251" s="2"/>
      <c r="TBN251" s="2"/>
      <c r="TBO251" s="2"/>
      <c r="TBP251" s="2"/>
      <c r="TBQ251" s="2"/>
      <c r="TBR251" s="2"/>
      <c r="TBS251" s="2"/>
      <c r="TBT251" s="2"/>
      <c r="TBU251" s="2"/>
      <c r="TBV251" s="2"/>
      <c r="TBW251" s="2"/>
      <c r="TBX251" s="2"/>
      <c r="TBY251" s="2"/>
      <c r="TBZ251" s="2"/>
      <c r="TCA251" s="2"/>
      <c r="TCB251" s="2"/>
      <c r="TCC251" s="2"/>
      <c r="TCD251" s="2"/>
      <c r="TCE251" s="2"/>
      <c r="TCF251" s="2"/>
      <c r="TCG251" s="2"/>
      <c r="TCH251" s="2"/>
      <c r="TCI251" s="2"/>
      <c r="TCJ251" s="2"/>
      <c r="TCK251" s="2"/>
      <c r="TCL251" s="2"/>
      <c r="TCM251" s="2"/>
      <c r="TCN251" s="2"/>
      <c r="TCO251" s="2"/>
      <c r="TCP251" s="2"/>
      <c r="TCQ251" s="2"/>
      <c r="TCR251" s="2"/>
      <c r="TCS251" s="2"/>
      <c r="TCT251" s="2"/>
      <c r="TCU251" s="2"/>
      <c r="TCV251" s="2"/>
      <c r="TCW251" s="2"/>
      <c r="TCX251" s="2"/>
      <c r="TCY251" s="2"/>
      <c r="TCZ251" s="2"/>
      <c r="TDA251" s="2"/>
      <c r="TDB251" s="2"/>
      <c r="TDC251" s="2"/>
      <c r="TDD251" s="2"/>
      <c r="TDE251" s="2"/>
      <c r="TDF251" s="2"/>
      <c r="TDG251" s="2"/>
      <c r="TDH251" s="2"/>
      <c r="TDI251" s="2"/>
      <c r="TDJ251" s="2"/>
      <c r="TDK251" s="2"/>
      <c r="TDL251" s="2"/>
      <c r="TDM251" s="2"/>
      <c r="TDN251" s="2"/>
      <c r="TDO251" s="2"/>
      <c r="TDP251" s="2"/>
      <c r="TDQ251" s="2"/>
      <c r="TDR251" s="2"/>
      <c r="TDS251" s="2"/>
      <c r="TDT251" s="2"/>
      <c r="TDU251" s="2"/>
      <c r="TDV251" s="2"/>
      <c r="TDW251" s="2"/>
      <c r="TDX251" s="2"/>
      <c r="TDY251" s="2"/>
      <c r="TDZ251" s="2"/>
      <c r="TEA251" s="2"/>
      <c r="TEB251" s="2"/>
      <c r="TEC251" s="2"/>
      <c r="TED251" s="2"/>
      <c r="TEE251" s="2"/>
      <c r="TEF251" s="2"/>
      <c r="TEG251" s="2"/>
      <c r="TEH251" s="2"/>
      <c r="TEI251" s="2"/>
      <c r="TEJ251" s="2"/>
      <c r="TEK251" s="2"/>
      <c r="TEL251" s="2"/>
      <c r="TEM251" s="2"/>
      <c r="TEN251" s="2"/>
      <c r="TEO251" s="2"/>
      <c r="TEP251" s="2"/>
      <c r="TEQ251" s="2"/>
      <c r="TER251" s="2"/>
      <c r="TES251" s="2"/>
      <c r="TET251" s="2"/>
      <c r="TEU251" s="2"/>
      <c r="TEV251" s="2"/>
      <c r="TEW251" s="2"/>
      <c r="TEX251" s="2"/>
      <c r="TEY251" s="2"/>
      <c r="TEZ251" s="2"/>
      <c r="TFA251" s="2"/>
      <c r="TFB251" s="2"/>
      <c r="TFC251" s="2"/>
      <c r="TFD251" s="2"/>
      <c r="TFE251" s="2"/>
      <c r="TFF251" s="2"/>
      <c r="TFG251" s="2"/>
      <c r="TFH251" s="2"/>
      <c r="TFI251" s="2"/>
      <c r="TFJ251" s="2"/>
      <c r="TFK251" s="2"/>
      <c r="TFL251" s="2"/>
      <c r="TFM251" s="2"/>
      <c r="TFN251" s="2"/>
      <c r="TFO251" s="2"/>
      <c r="TFP251" s="2"/>
      <c r="TFQ251" s="2"/>
      <c r="TFR251" s="2"/>
      <c r="TFS251" s="2"/>
      <c r="TFT251" s="2"/>
      <c r="TFU251" s="2"/>
      <c r="TFV251" s="2"/>
      <c r="TFW251" s="2"/>
      <c r="TFX251" s="2"/>
      <c r="TFY251" s="2"/>
      <c r="TFZ251" s="2"/>
      <c r="TGA251" s="2"/>
      <c r="TGB251" s="2"/>
      <c r="TGC251" s="2"/>
      <c r="TGD251" s="2"/>
      <c r="TGE251" s="2"/>
      <c r="TGF251" s="2"/>
      <c r="TGG251" s="2"/>
      <c r="TGH251" s="2"/>
      <c r="TGI251" s="2"/>
      <c r="TGJ251" s="2"/>
      <c r="TGK251" s="2"/>
      <c r="TGL251" s="2"/>
      <c r="TGM251" s="2"/>
      <c r="TGN251" s="2"/>
      <c r="TGO251" s="2"/>
      <c r="TGP251" s="2"/>
      <c r="TGQ251" s="2"/>
      <c r="TGR251" s="2"/>
      <c r="TGS251" s="2"/>
      <c r="TGT251" s="2"/>
      <c r="TGU251" s="2"/>
      <c r="TGV251" s="2"/>
      <c r="TGW251" s="2"/>
      <c r="TGX251" s="2"/>
      <c r="TGY251" s="2"/>
      <c r="TGZ251" s="2"/>
      <c r="THA251" s="2"/>
      <c r="THB251" s="2"/>
      <c r="THC251" s="2"/>
      <c r="THD251" s="2"/>
      <c r="THE251" s="2"/>
      <c r="THF251" s="2"/>
      <c r="THG251" s="2"/>
      <c r="THH251" s="2"/>
      <c r="THI251" s="2"/>
      <c r="THJ251" s="2"/>
      <c r="THK251" s="2"/>
      <c r="THL251" s="2"/>
      <c r="THM251" s="2"/>
      <c r="THN251" s="2"/>
      <c r="THO251" s="2"/>
      <c r="THP251" s="2"/>
      <c r="THQ251" s="2"/>
      <c r="THR251" s="2"/>
      <c r="THS251" s="2"/>
      <c r="THT251" s="2"/>
      <c r="THU251" s="2"/>
      <c r="THV251" s="2"/>
      <c r="THW251" s="2"/>
      <c r="THX251" s="2"/>
      <c r="THY251" s="2"/>
      <c r="THZ251" s="2"/>
      <c r="TIA251" s="2"/>
      <c r="TIB251" s="2"/>
      <c r="TIC251" s="2"/>
      <c r="TID251" s="2"/>
      <c r="TIE251" s="2"/>
      <c r="TIF251" s="2"/>
      <c r="TIG251" s="2"/>
      <c r="TIH251" s="2"/>
      <c r="TII251" s="2"/>
      <c r="TIJ251" s="2"/>
      <c r="TIK251" s="2"/>
      <c r="TIL251" s="2"/>
      <c r="TIM251" s="2"/>
      <c r="TIN251" s="2"/>
      <c r="TIO251" s="2"/>
      <c r="TIP251" s="2"/>
      <c r="TIQ251" s="2"/>
      <c r="TIR251" s="2"/>
      <c r="TIS251" s="2"/>
      <c r="TIT251" s="2"/>
      <c r="TIU251" s="2"/>
      <c r="TIV251" s="2"/>
      <c r="TIW251" s="2"/>
      <c r="TIX251" s="2"/>
      <c r="TIY251" s="2"/>
      <c r="TIZ251" s="2"/>
      <c r="TJA251" s="2"/>
      <c r="TJB251" s="2"/>
      <c r="TJC251" s="2"/>
      <c r="TJD251" s="2"/>
      <c r="TJE251" s="2"/>
      <c r="TJF251" s="2"/>
      <c r="TJG251" s="2"/>
      <c r="TJH251" s="2"/>
      <c r="TJI251" s="2"/>
      <c r="TJJ251" s="2"/>
      <c r="TJK251" s="2"/>
      <c r="TJL251" s="2"/>
      <c r="TJM251" s="2"/>
      <c r="TJN251" s="2"/>
      <c r="TJO251" s="2"/>
      <c r="TJP251" s="2"/>
      <c r="TJQ251" s="2"/>
      <c r="TJR251" s="2"/>
      <c r="TJS251" s="2"/>
      <c r="TJT251" s="2"/>
      <c r="TJU251" s="2"/>
      <c r="TJV251" s="2"/>
      <c r="TJW251" s="2"/>
      <c r="TJX251" s="2"/>
      <c r="TJY251" s="2"/>
      <c r="TJZ251" s="2"/>
      <c r="TKA251" s="2"/>
      <c r="TKB251" s="2"/>
      <c r="TKC251" s="2"/>
      <c r="TKD251" s="2"/>
      <c r="TKE251" s="2"/>
      <c r="TKF251" s="2"/>
      <c r="TKG251" s="2"/>
      <c r="TKH251" s="2"/>
      <c r="TKI251" s="2"/>
      <c r="TKJ251" s="2"/>
      <c r="TKK251" s="2"/>
      <c r="TKL251" s="2"/>
      <c r="TKM251" s="2"/>
      <c r="TKN251" s="2"/>
      <c r="TKO251" s="2"/>
      <c r="TKP251" s="2"/>
      <c r="TKQ251" s="2"/>
      <c r="TKR251" s="2"/>
      <c r="TKS251" s="2"/>
      <c r="TKT251" s="2"/>
      <c r="TKU251" s="2"/>
      <c r="TKV251" s="2"/>
      <c r="TKW251" s="2"/>
      <c r="TKX251" s="2"/>
      <c r="TKY251" s="2"/>
      <c r="TKZ251" s="2"/>
      <c r="TLA251" s="2"/>
      <c r="TLB251" s="2"/>
      <c r="TLC251" s="2"/>
      <c r="TLD251" s="2"/>
      <c r="TLE251" s="2"/>
      <c r="TLF251" s="2"/>
      <c r="TLG251" s="2"/>
      <c r="TLH251" s="2"/>
      <c r="TLI251" s="2"/>
      <c r="TLJ251" s="2"/>
      <c r="TLK251" s="2"/>
      <c r="TLL251" s="2"/>
      <c r="TLM251" s="2"/>
      <c r="TLN251" s="2"/>
      <c r="TLO251" s="2"/>
      <c r="TLP251" s="2"/>
      <c r="TLQ251" s="2"/>
      <c r="TLR251" s="2"/>
      <c r="TLS251" s="2"/>
      <c r="TLT251" s="2"/>
      <c r="TLU251" s="2"/>
      <c r="TLV251" s="2"/>
      <c r="TLW251" s="2"/>
      <c r="TLX251" s="2"/>
      <c r="TLY251" s="2"/>
      <c r="TLZ251" s="2"/>
      <c r="TMA251" s="2"/>
      <c r="TMB251" s="2"/>
      <c r="TMC251" s="2"/>
      <c r="TMD251" s="2"/>
      <c r="TME251" s="2"/>
      <c r="TMF251" s="2"/>
      <c r="TMG251" s="2"/>
      <c r="TMH251" s="2"/>
      <c r="TMI251" s="2"/>
      <c r="TMJ251" s="2"/>
      <c r="TMK251" s="2"/>
      <c r="TML251" s="2"/>
      <c r="TMM251" s="2"/>
      <c r="TMN251" s="2"/>
      <c r="TMO251" s="2"/>
      <c r="TMP251" s="2"/>
      <c r="TMQ251" s="2"/>
      <c r="TMR251" s="2"/>
      <c r="TMS251" s="2"/>
      <c r="TMT251" s="2"/>
      <c r="TMU251" s="2"/>
      <c r="TMV251" s="2"/>
      <c r="TMW251" s="2"/>
      <c r="TMX251" s="2"/>
      <c r="TMY251" s="2"/>
      <c r="TMZ251" s="2"/>
      <c r="TNA251" s="2"/>
      <c r="TNB251" s="2"/>
      <c r="TNC251" s="2"/>
      <c r="TND251" s="2"/>
      <c r="TNE251" s="2"/>
      <c r="TNF251" s="2"/>
      <c r="TNG251" s="2"/>
      <c r="TNH251" s="2"/>
      <c r="TNI251" s="2"/>
      <c r="TNJ251" s="2"/>
      <c r="TNK251" s="2"/>
      <c r="TNL251" s="2"/>
      <c r="TNM251" s="2"/>
      <c r="TNN251" s="2"/>
      <c r="TNO251" s="2"/>
      <c r="TNP251" s="2"/>
      <c r="TNQ251" s="2"/>
      <c r="TNR251" s="2"/>
      <c r="TNS251" s="2"/>
      <c r="TNT251" s="2"/>
      <c r="TNU251" s="2"/>
      <c r="TNV251" s="2"/>
      <c r="TNW251" s="2"/>
      <c r="TNX251" s="2"/>
      <c r="TNY251" s="2"/>
      <c r="TNZ251" s="2"/>
      <c r="TOA251" s="2"/>
      <c r="TOB251" s="2"/>
      <c r="TOC251" s="2"/>
      <c r="TOD251" s="2"/>
      <c r="TOE251" s="2"/>
      <c r="TOF251" s="2"/>
      <c r="TOG251" s="2"/>
      <c r="TOH251" s="2"/>
      <c r="TOI251" s="2"/>
      <c r="TOJ251" s="2"/>
      <c r="TOK251" s="2"/>
      <c r="TOL251" s="2"/>
      <c r="TOM251" s="2"/>
      <c r="TON251" s="2"/>
      <c r="TOO251" s="2"/>
      <c r="TOP251" s="2"/>
      <c r="TOQ251" s="2"/>
      <c r="TOR251" s="2"/>
      <c r="TOS251" s="2"/>
      <c r="TOT251" s="2"/>
      <c r="TOU251" s="2"/>
      <c r="TOV251" s="2"/>
      <c r="TOW251" s="2"/>
      <c r="TOX251" s="2"/>
      <c r="TOY251" s="2"/>
      <c r="TOZ251" s="2"/>
      <c r="TPA251" s="2"/>
      <c r="TPB251" s="2"/>
      <c r="TPC251" s="2"/>
      <c r="TPD251" s="2"/>
      <c r="TPE251" s="2"/>
      <c r="TPF251" s="2"/>
      <c r="TPG251" s="2"/>
      <c r="TPH251" s="2"/>
      <c r="TPI251" s="2"/>
      <c r="TPJ251" s="2"/>
      <c r="TPK251" s="2"/>
      <c r="TPL251" s="2"/>
      <c r="TPM251" s="2"/>
      <c r="TPN251" s="2"/>
      <c r="TPO251" s="2"/>
      <c r="TPP251" s="2"/>
      <c r="TPQ251" s="2"/>
      <c r="TPR251" s="2"/>
      <c r="TPS251" s="2"/>
      <c r="TPT251" s="2"/>
      <c r="TPU251" s="2"/>
      <c r="TPV251" s="2"/>
      <c r="TPW251" s="2"/>
      <c r="TPX251" s="2"/>
      <c r="TPY251" s="2"/>
      <c r="TPZ251" s="2"/>
      <c r="TQA251" s="2"/>
      <c r="TQB251" s="2"/>
      <c r="TQC251" s="2"/>
      <c r="TQD251" s="2"/>
      <c r="TQE251" s="2"/>
      <c r="TQF251" s="2"/>
      <c r="TQG251" s="2"/>
      <c r="TQH251" s="2"/>
      <c r="TQI251" s="2"/>
      <c r="TQJ251" s="2"/>
      <c r="TQK251" s="2"/>
      <c r="TQL251" s="2"/>
      <c r="TQM251" s="2"/>
      <c r="TQN251" s="2"/>
      <c r="TQO251" s="2"/>
      <c r="TQP251" s="2"/>
      <c r="TQQ251" s="2"/>
      <c r="TQR251" s="2"/>
      <c r="TQS251" s="2"/>
      <c r="TQT251" s="2"/>
      <c r="TQU251" s="2"/>
      <c r="TQV251" s="2"/>
      <c r="TQW251" s="2"/>
      <c r="TQX251" s="2"/>
      <c r="TQY251" s="2"/>
      <c r="TQZ251" s="2"/>
      <c r="TRA251" s="2"/>
      <c r="TRB251" s="2"/>
      <c r="TRC251" s="2"/>
      <c r="TRD251" s="2"/>
      <c r="TRE251" s="2"/>
      <c r="TRF251" s="2"/>
      <c r="TRG251" s="2"/>
      <c r="TRH251" s="2"/>
      <c r="TRI251" s="2"/>
      <c r="TRJ251" s="2"/>
      <c r="TRK251" s="2"/>
      <c r="TRL251" s="2"/>
      <c r="TRM251" s="2"/>
      <c r="TRN251" s="2"/>
      <c r="TRO251" s="2"/>
      <c r="TRP251" s="2"/>
      <c r="TRQ251" s="2"/>
      <c r="TRR251" s="2"/>
      <c r="TRS251" s="2"/>
      <c r="TRT251" s="2"/>
      <c r="TRU251" s="2"/>
      <c r="TRV251" s="2"/>
      <c r="TRW251" s="2"/>
      <c r="TRX251" s="2"/>
      <c r="TRY251" s="2"/>
      <c r="TRZ251" s="2"/>
      <c r="TSA251" s="2"/>
      <c r="TSB251" s="2"/>
      <c r="TSC251" s="2"/>
      <c r="TSD251" s="2"/>
      <c r="TSE251" s="2"/>
      <c r="TSF251" s="2"/>
      <c r="TSG251" s="2"/>
      <c r="TSH251" s="2"/>
      <c r="TSI251" s="2"/>
      <c r="TSJ251" s="2"/>
      <c r="TSK251" s="2"/>
      <c r="TSL251" s="2"/>
      <c r="TSM251" s="2"/>
      <c r="TSN251" s="2"/>
      <c r="TSO251" s="2"/>
      <c r="TSP251" s="2"/>
      <c r="TSQ251" s="2"/>
      <c r="TSR251" s="2"/>
      <c r="TSS251" s="2"/>
      <c r="TST251" s="2"/>
      <c r="TSU251" s="2"/>
      <c r="TSV251" s="2"/>
      <c r="TSW251" s="2"/>
      <c r="TSX251" s="2"/>
      <c r="TSY251" s="2"/>
      <c r="TSZ251" s="2"/>
      <c r="TTA251" s="2"/>
      <c r="TTB251" s="2"/>
      <c r="TTC251" s="2"/>
      <c r="TTD251" s="2"/>
      <c r="TTE251" s="2"/>
      <c r="TTF251" s="2"/>
      <c r="TTG251" s="2"/>
      <c r="TTH251" s="2"/>
      <c r="TTI251" s="2"/>
      <c r="TTJ251" s="2"/>
      <c r="TTK251" s="2"/>
      <c r="TTL251" s="2"/>
      <c r="TTM251" s="2"/>
      <c r="TTN251" s="2"/>
      <c r="TTO251" s="2"/>
      <c r="TTP251" s="2"/>
      <c r="TTQ251" s="2"/>
      <c r="TTR251" s="2"/>
      <c r="TTS251" s="2"/>
      <c r="TTT251" s="2"/>
      <c r="TTU251" s="2"/>
      <c r="TTV251" s="2"/>
      <c r="TTW251" s="2"/>
      <c r="TTX251" s="2"/>
      <c r="TTY251" s="2"/>
      <c r="TTZ251" s="2"/>
      <c r="TUA251" s="2"/>
      <c r="TUB251" s="2"/>
      <c r="TUC251" s="2"/>
      <c r="TUD251" s="2"/>
      <c r="TUE251" s="2"/>
      <c r="TUF251" s="2"/>
      <c r="TUG251" s="2"/>
      <c r="TUH251" s="2"/>
      <c r="TUI251" s="2"/>
      <c r="TUJ251" s="2"/>
      <c r="TUK251" s="2"/>
      <c r="TUL251" s="2"/>
      <c r="TUM251" s="2"/>
      <c r="TUN251" s="2"/>
      <c r="TUO251" s="2"/>
      <c r="TUP251" s="2"/>
      <c r="TUQ251" s="2"/>
      <c r="TUR251" s="2"/>
      <c r="TUS251" s="2"/>
      <c r="TUT251" s="2"/>
      <c r="TUU251" s="2"/>
      <c r="TUV251" s="2"/>
      <c r="TUW251" s="2"/>
      <c r="TUX251" s="2"/>
      <c r="TUY251" s="2"/>
      <c r="TUZ251" s="2"/>
      <c r="TVA251" s="2"/>
      <c r="TVB251" s="2"/>
      <c r="TVC251" s="2"/>
      <c r="TVD251" s="2"/>
      <c r="TVE251" s="2"/>
      <c r="TVF251" s="2"/>
      <c r="TVG251" s="2"/>
      <c r="TVH251" s="2"/>
      <c r="TVI251" s="2"/>
      <c r="TVJ251" s="2"/>
      <c r="TVK251" s="2"/>
      <c r="TVL251" s="2"/>
      <c r="TVM251" s="2"/>
      <c r="TVN251" s="2"/>
      <c r="TVO251" s="2"/>
      <c r="TVP251" s="2"/>
      <c r="TVQ251" s="2"/>
      <c r="TVR251" s="2"/>
      <c r="TVS251" s="2"/>
      <c r="TVT251" s="2"/>
      <c r="TVU251" s="2"/>
      <c r="TVV251" s="2"/>
      <c r="TVW251" s="2"/>
      <c r="TVX251" s="2"/>
      <c r="TVY251" s="2"/>
      <c r="TVZ251" s="2"/>
      <c r="TWA251" s="2"/>
      <c r="TWB251" s="2"/>
      <c r="TWC251" s="2"/>
      <c r="TWD251" s="2"/>
      <c r="TWE251" s="2"/>
      <c r="TWF251" s="2"/>
      <c r="TWG251" s="2"/>
      <c r="TWH251" s="2"/>
      <c r="TWI251" s="2"/>
      <c r="TWJ251" s="2"/>
      <c r="TWK251" s="2"/>
      <c r="TWL251" s="2"/>
      <c r="TWM251" s="2"/>
      <c r="TWN251" s="2"/>
      <c r="TWO251" s="2"/>
      <c r="TWP251" s="2"/>
      <c r="TWQ251" s="2"/>
      <c r="TWR251" s="2"/>
      <c r="TWS251" s="2"/>
      <c r="TWT251" s="2"/>
      <c r="TWU251" s="2"/>
      <c r="TWV251" s="2"/>
      <c r="TWW251" s="2"/>
      <c r="TWX251" s="2"/>
      <c r="TWY251" s="2"/>
      <c r="TWZ251" s="2"/>
      <c r="TXA251" s="2"/>
      <c r="TXB251" s="2"/>
      <c r="TXC251" s="2"/>
      <c r="TXD251" s="2"/>
      <c r="TXE251" s="2"/>
      <c r="TXF251" s="2"/>
      <c r="TXG251" s="2"/>
      <c r="TXH251" s="2"/>
      <c r="TXI251" s="2"/>
      <c r="TXJ251" s="2"/>
      <c r="TXK251" s="2"/>
      <c r="TXL251" s="2"/>
      <c r="TXM251" s="2"/>
      <c r="TXN251" s="2"/>
      <c r="TXO251" s="2"/>
      <c r="TXP251" s="2"/>
      <c r="TXQ251" s="2"/>
      <c r="TXR251" s="2"/>
      <c r="TXS251" s="2"/>
      <c r="TXT251" s="2"/>
      <c r="TXU251" s="2"/>
      <c r="TXV251" s="2"/>
      <c r="TXW251" s="2"/>
      <c r="TXX251" s="2"/>
      <c r="TXY251" s="2"/>
      <c r="TXZ251" s="2"/>
      <c r="TYA251" s="2"/>
      <c r="TYB251" s="2"/>
      <c r="TYC251" s="2"/>
      <c r="TYD251" s="2"/>
      <c r="TYE251" s="2"/>
      <c r="TYF251" s="2"/>
      <c r="TYG251" s="2"/>
      <c r="TYH251" s="2"/>
      <c r="TYI251" s="2"/>
      <c r="TYJ251" s="2"/>
      <c r="TYK251" s="2"/>
      <c r="TYL251" s="2"/>
      <c r="TYM251" s="2"/>
      <c r="TYN251" s="2"/>
      <c r="TYO251" s="2"/>
      <c r="TYP251" s="2"/>
      <c r="TYQ251" s="2"/>
      <c r="TYR251" s="2"/>
      <c r="TYS251" s="2"/>
      <c r="TYT251" s="2"/>
      <c r="TYU251" s="2"/>
      <c r="TYV251" s="2"/>
      <c r="TYW251" s="2"/>
      <c r="TYX251" s="2"/>
      <c r="TYY251" s="2"/>
      <c r="TYZ251" s="2"/>
      <c r="TZA251" s="2"/>
      <c r="TZB251" s="2"/>
      <c r="TZC251" s="2"/>
      <c r="TZD251" s="2"/>
      <c r="TZE251" s="2"/>
      <c r="TZF251" s="2"/>
      <c r="TZG251" s="2"/>
      <c r="TZH251" s="2"/>
      <c r="TZI251" s="2"/>
      <c r="TZJ251" s="2"/>
      <c r="TZK251" s="2"/>
      <c r="TZL251" s="2"/>
      <c r="TZM251" s="2"/>
      <c r="TZN251" s="2"/>
      <c r="TZO251" s="2"/>
      <c r="TZP251" s="2"/>
      <c r="TZQ251" s="2"/>
      <c r="TZR251" s="2"/>
      <c r="TZS251" s="2"/>
      <c r="TZT251" s="2"/>
      <c r="TZU251" s="2"/>
      <c r="TZV251" s="2"/>
      <c r="TZW251" s="2"/>
      <c r="TZX251" s="2"/>
      <c r="TZY251" s="2"/>
      <c r="TZZ251" s="2"/>
      <c r="UAA251" s="2"/>
      <c r="UAB251" s="2"/>
      <c r="UAC251" s="2"/>
      <c r="UAD251" s="2"/>
      <c r="UAE251" s="2"/>
      <c r="UAF251" s="2"/>
      <c r="UAG251" s="2"/>
      <c r="UAH251" s="2"/>
      <c r="UAI251" s="2"/>
      <c r="UAJ251" s="2"/>
      <c r="UAK251" s="2"/>
      <c r="UAL251" s="2"/>
      <c r="UAM251" s="2"/>
      <c r="UAN251" s="2"/>
      <c r="UAO251" s="2"/>
      <c r="UAP251" s="2"/>
      <c r="UAQ251" s="2"/>
      <c r="UAR251" s="2"/>
      <c r="UAS251" s="2"/>
      <c r="UAT251" s="2"/>
      <c r="UAU251" s="2"/>
      <c r="UAV251" s="2"/>
      <c r="UAW251" s="2"/>
      <c r="UAX251" s="2"/>
      <c r="UAY251" s="2"/>
      <c r="UAZ251" s="2"/>
      <c r="UBA251" s="2"/>
      <c r="UBB251" s="2"/>
      <c r="UBC251" s="2"/>
      <c r="UBD251" s="2"/>
      <c r="UBE251" s="2"/>
      <c r="UBF251" s="2"/>
      <c r="UBG251" s="2"/>
      <c r="UBH251" s="2"/>
      <c r="UBI251" s="2"/>
      <c r="UBJ251" s="2"/>
      <c r="UBK251" s="2"/>
      <c r="UBL251" s="2"/>
      <c r="UBM251" s="2"/>
      <c r="UBN251" s="2"/>
      <c r="UBO251" s="2"/>
      <c r="UBP251" s="2"/>
      <c r="UBQ251" s="2"/>
      <c r="UBR251" s="2"/>
      <c r="UBS251" s="2"/>
      <c r="UBT251" s="2"/>
      <c r="UBU251" s="2"/>
      <c r="UBV251" s="2"/>
      <c r="UBW251" s="2"/>
      <c r="UBX251" s="2"/>
      <c r="UBY251" s="2"/>
      <c r="UBZ251" s="2"/>
      <c r="UCA251" s="2"/>
      <c r="UCB251" s="2"/>
      <c r="UCC251" s="2"/>
      <c r="UCD251" s="2"/>
      <c r="UCE251" s="2"/>
      <c r="UCF251" s="2"/>
      <c r="UCG251" s="2"/>
      <c r="UCH251" s="2"/>
      <c r="UCI251" s="2"/>
      <c r="UCJ251" s="2"/>
      <c r="UCK251" s="2"/>
      <c r="UCL251" s="2"/>
      <c r="UCM251" s="2"/>
      <c r="UCN251" s="2"/>
      <c r="UCO251" s="2"/>
      <c r="UCP251" s="2"/>
      <c r="UCQ251" s="2"/>
      <c r="UCR251" s="2"/>
      <c r="UCS251" s="2"/>
      <c r="UCT251" s="2"/>
      <c r="UCU251" s="2"/>
      <c r="UCV251" s="2"/>
      <c r="UCW251" s="2"/>
      <c r="UCX251" s="2"/>
      <c r="UCY251" s="2"/>
      <c r="UCZ251" s="2"/>
      <c r="UDA251" s="2"/>
      <c r="UDB251" s="2"/>
      <c r="UDC251" s="2"/>
      <c r="UDD251" s="2"/>
      <c r="UDE251" s="2"/>
      <c r="UDF251" s="2"/>
      <c r="UDG251" s="2"/>
      <c r="UDH251" s="2"/>
      <c r="UDI251" s="2"/>
      <c r="UDJ251" s="2"/>
      <c r="UDK251" s="2"/>
      <c r="UDL251" s="2"/>
      <c r="UDM251" s="2"/>
      <c r="UDN251" s="2"/>
      <c r="UDO251" s="2"/>
      <c r="UDP251" s="2"/>
      <c r="UDQ251" s="2"/>
      <c r="UDR251" s="2"/>
      <c r="UDS251" s="2"/>
      <c r="UDT251" s="2"/>
      <c r="UDU251" s="2"/>
      <c r="UDV251" s="2"/>
      <c r="UDW251" s="2"/>
      <c r="UDX251" s="2"/>
      <c r="UDY251" s="2"/>
      <c r="UDZ251" s="2"/>
      <c r="UEA251" s="2"/>
      <c r="UEB251" s="2"/>
      <c r="UEC251" s="2"/>
      <c r="UED251" s="2"/>
      <c r="UEE251" s="2"/>
      <c r="UEF251" s="2"/>
      <c r="UEG251" s="2"/>
      <c r="UEH251" s="2"/>
      <c r="UEI251" s="2"/>
      <c r="UEJ251" s="2"/>
      <c r="UEK251" s="2"/>
      <c r="UEL251" s="2"/>
      <c r="UEM251" s="2"/>
      <c r="UEN251" s="2"/>
      <c r="UEO251" s="2"/>
      <c r="UEP251" s="2"/>
      <c r="UEQ251" s="2"/>
      <c r="UER251" s="2"/>
      <c r="UES251" s="2"/>
      <c r="UET251" s="2"/>
      <c r="UEU251" s="2"/>
      <c r="UEV251" s="2"/>
      <c r="UEW251" s="2"/>
      <c r="UEX251" s="2"/>
      <c r="UEY251" s="2"/>
      <c r="UEZ251" s="2"/>
      <c r="UFA251" s="2"/>
      <c r="UFB251" s="2"/>
      <c r="UFC251" s="2"/>
      <c r="UFD251" s="2"/>
      <c r="UFE251" s="2"/>
      <c r="UFF251" s="2"/>
      <c r="UFG251" s="2"/>
      <c r="UFH251" s="2"/>
      <c r="UFI251" s="2"/>
      <c r="UFJ251" s="2"/>
      <c r="UFK251" s="2"/>
      <c r="UFL251" s="2"/>
      <c r="UFM251" s="2"/>
      <c r="UFN251" s="2"/>
      <c r="UFO251" s="2"/>
      <c r="UFP251" s="2"/>
      <c r="UFQ251" s="2"/>
      <c r="UFR251" s="2"/>
      <c r="UFS251" s="2"/>
      <c r="UFT251" s="2"/>
      <c r="UFU251" s="2"/>
      <c r="UFV251" s="2"/>
      <c r="UFW251" s="2"/>
      <c r="UFX251" s="2"/>
      <c r="UFY251" s="2"/>
      <c r="UFZ251" s="2"/>
      <c r="UGA251" s="2"/>
      <c r="UGB251" s="2"/>
      <c r="UGC251" s="2"/>
      <c r="UGD251" s="2"/>
      <c r="UGE251" s="2"/>
      <c r="UGF251" s="2"/>
      <c r="UGG251" s="2"/>
      <c r="UGH251" s="2"/>
      <c r="UGI251" s="2"/>
      <c r="UGJ251" s="2"/>
      <c r="UGK251" s="2"/>
      <c r="UGL251" s="2"/>
      <c r="UGM251" s="2"/>
      <c r="UGN251" s="2"/>
      <c r="UGO251" s="2"/>
      <c r="UGP251" s="2"/>
      <c r="UGQ251" s="2"/>
      <c r="UGR251" s="2"/>
      <c r="UGS251" s="2"/>
      <c r="UGT251" s="2"/>
      <c r="UGU251" s="2"/>
      <c r="UGV251" s="2"/>
      <c r="UGW251" s="2"/>
      <c r="UGX251" s="2"/>
      <c r="UGY251" s="2"/>
      <c r="UGZ251" s="2"/>
      <c r="UHA251" s="2"/>
      <c r="UHB251" s="2"/>
      <c r="UHC251" s="2"/>
      <c r="UHD251" s="2"/>
      <c r="UHE251" s="2"/>
      <c r="UHF251" s="2"/>
      <c r="UHG251" s="2"/>
      <c r="UHH251" s="2"/>
      <c r="UHI251" s="2"/>
      <c r="UHJ251" s="2"/>
      <c r="UHK251" s="2"/>
      <c r="UHL251" s="2"/>
      <c r="UHM251" s="2"/>
      <c r="UHN251" s="2"/>
      <c r="UHO251" s="2"/>
      <c r="UHP251" s="2"/>
      <c r="UHQ251" s="2"/>
      <c r="UHR251" s="2"/>
      <c r="UHS251" s="2"/>
      <c r="UHT251" s="2"/>
      <c r="UHU251" s="2"/>
      <c r="UHV251" s="2"/>
      <c r="UHW251" s="2"/>
      <c r="UHX251" s="2"/>
      <c r="UHY251" s="2"/>
      <c r="UHZ251" s="2"/>
      <c r="UIA251" s="2"/>
      <c r="UIB251" s="2"/>
      <c r="UIC251" s="2"/>
      <c r="UID251" s="2"/>
      <c r="UIE251" s="2"/>
      <c r="UIF251" s="2"/>
      <c r="UIG251" s="2"/>
      <c r="UIH251" s="2"/>
      <c r="UII251" s="2"/>
      <c r="UIJ251" s="2"/>
      <c r="UIK251" s="2"/>
      <c r="UIL251" s="2"/>
      <c r="UIM251" s="2"/>
      <c r="UIN251" s="2"/>
      <c r="UIO251" s="2"/>
      <c r="UIP251" s="2"/>
      <c r="UIQ251" s="2"/>
      <c r="UIR251" s="2"/>
      <c r="UIS251" s="2"/>
      <c r="UIT251" s="2"/>
      <c r="UIU251" s="2"/>
      <c r="UIV251" s="2"/>
      <c r="UIW251" s="2"/>
      <c r="UIX251" s="2"/>
      <c r="UIY251" s="2"/>
      <c r="UIZ251" s="2"/>
      <c r="UJA251" s="2"/>
      <c r="UJB251" s="2"/>
      <c r="UJC251" s="2"/>
      <c r="UJD251" s="2"/>
      <c r="UJE251" s="2"/>
      <c r="UJF251" s="2"/>
      <c r="UJG251" s="2"/>
      <c r="UJH251" s="2"/>
      <c r="UJI251" s="2"/>
      <c r="UJJ251" s="2"/>
      <c r="UJK251" s="2"/>
      <c r="UJL251" s="2"/>
      <c r="UJM251" s="2"/>
      <c r="UJN251" s="2"/>
      <c r="UJO251" s="2"/>
      <c r="UJP251" s="2"/>
      <c r="UJQ251" s="2"/>
      <c r="UJR251" s="2"/>
      <c r="UJS251" s="2"/>
      <c r="UJT251" s="2"/>
      <c r="UJU251" s="2"/>
      <c r="UJV251" s="2"/>
      <c r="UJW251" s="2"/>
      <c r="UJX251" s="2"/>
      <c r="UJY251" s="2"/>
      <c r="UJZ251" s="2"/>
      <c r="UKA251" s="2"/>
      <c r="UKB251" s="2"/>
      <c r="UKC251" s="2"/>
      <c r="UKD251" s="2"/>
      <c r="UKE251" s="2"/>
      <c r="UKF251" s="2"/>
      <c r="UKG251" s="2"/>
      <c r="UKH251" s="2"/>
      <c r="UKI251" s="2"/>
      <c r="UKJ251" s="2"/>
      <c r="UKK251" s="2"/>
      <c r="UKL251" s="2"/>
      <c r="UKM251" s="2"/>
      <c r="UKN251" s="2"/>
      <c r="UKO251" s="2"/>
      <c r="UKP251" s="2"/>
      <c r="UKQ251" s="2"/>
      <c r="UKR251" s="2"/>
      <c r="UKS251" s="2"/>
      <c r="UKT251" s="2"/>
      <c r="UKU251" s="2"/>
      <c r="UKV251" s="2"/>
      <c r="UKW251" s="2"/>
      <c r="UKX251" s="2"/>
      <c r="UKY251" s="2"/>
      <c r="UKZ251" s="2"/>
      <c r="ULA251" s="2"/>
      <c r="ULB251" s="2"/>
      <c r="ULC251" s="2"/>
      <c r="ULD251" s="2"/>
      <c r="ULE251" s="2"/>
      <c r="ULF251" s="2"/>
      <c r="ULG251" s="2"/>
      <c r="ULH251" s="2"/>
      <c r="ULI251" s="2"/>
      <c r="ULJ251" s="2"/>
      <c r="ULK251" s="2"/>
      <c r="ULL251" s="2"/>
      <c r="ULM251" s="2"/>
      <c r="ULN251" s="2"/>
      <c r="ULO251" s="2"/>
      <c r="ULP251" s="2"/>
      <c r="ULQ251" s="2"/>
      <c r="ULR251" s="2"/>
      <c r="ULS251" s="2"/>
      <c r="ULT251" s="2"/>
      <c r="ULU251" s="2"/>
      <c r="ULV251" s="2"/>
      <c r="ULW251" s="2"/>
      <c r="ULX251" s="2"/>
      <c r="ULY251" s="2"/>
      <c r="ULZ251" s="2"/>
      <c r="UMA251" s="2"/>
      <c r="UMB251" s="2"/>
      <c r="UMC251" s="2"/>
      <c r="UMD251" s="2"/>
      <c r="UME251" s="2"/>
      <c r="UMF251" s="2"/>
      <c r="UMG251" s="2"/>
      <c r="UMH251" s="2"/>
      <c r="UMI251" s="2"/>
      <c r="UMJ251" s="2"/>
      <c r="UMK251" s="2"/>
      <c r="UML251" s="2"/>
      <c r="UMM251" s="2"/>
      <c r="UMN251" s="2"/>
      <c r="UMO251" s="2"/>
      <c r="UMP251" s="2"/>
      <c r="UMQ251" s="2"/>
      <c r="UMR251" s="2"/>
      <c r="UMS251" s="2"/>
      <c r="UMT251" s="2"/>
      <c r="UMU251" s="2"/>
      <c r="UMV251" s="2"/>
      <c r="UMW251" s="2"/>
      <c r="UMX251" s="2"/>
      <c r="UMY251" s="2"/>
      <c r="UMZ251" s="2"/>
      <c r="UNA251" s="2"/>
      <c r="UNB251" s="2"/>
      <c r="UNC251" s="2"/>
      <c r="UND251" s="2"/>
      <c r="UNE251" s="2"/>
      <c r="UNF251" s="2"/>
      <c r="UNG251" s="2"/>
      <c r="UNH251" s="2"/>
      <c r="UNI251" s="2"/>
      <c r="UNJ251" s="2"/>
      <c r="UNK251" s="2"/>
      <c r="UNL251" s="2"/>
      <c r="UNM251" s="2"/>
      <c r="UNN251" s="2"/>
      <c r="UNO251" s="2"/>
      <c r="UNP251" s="2"/>
      <c r="UNQ251" s="2"/>
      <c r="UNR251" s="2"/>
      <c r="UNS251" s="2"/>
      <c r="UNT251" s="2"/>
      <c r="UNU251" s="2"/>
      <c r="UNV251" s="2"/>
      <c r="UNW251" s="2"/>
      <c r="UNX251" s="2"/>
      <c r="UNY251" s="2"/>
      <c r="UNZ251" s="2"/>
      <c r="UOA251" s="2"/>
      <c r="UOB251" s="2"/>
      <c r="UOC251" s="2"/>
      <c r="UOD251" s="2"/>
      <c r="UOE251" s="2"/>
      <c r="UOF251" s="2"/>
      <c r="UOG251" s="2"/>
      <c r="UOH251" s="2"/>
      <c r="UOI251" s="2"/>
      <c r="UOJ251" s="2"/>
      <c r="UOK251" s="2"/>
      <c r="UOL251" s="2"/>
      <c r="UOM251" s="2"/>
      <c r="UON251" s="2"/>
      <c r="UOO251" s="2"/>
      <c r="UOP251" s="2"/>
      <c r="UOQ251" s="2"/>
      <c r="UOR251" s="2"/>
      <c r="UOS251" s="2"/>
      <c r="UOT251" s="2"/>
      <c r="UOU251" s="2"/>
      <c r="UOV251" s="2"/>
      <c r="UOW251" s="2"/>
      <c r="UOX251" s="2"/>
      <c r="UOY251" s="2"/>
      <c r="UOZ251" s="2"/>
      <c r="UPA251" s="2"/>
      <c r="UPB251" s="2"/>
      <c r="UPC251" s="2"/>
      <c r="UPD251" s="2"/>
      <c r="UPE251" s="2"/>
      <c r="UPF251" s="2"/>
      <c r="UPG251" s="2"/>
      <c r="UPH251" s="2"/>
      <c r="UPI251" s="2"/>
      <c r="UPJ251" s="2"/>
      <c r="UPK251" s="2"/>
      <c r="UPL251" s="2"/>
      <c r="UPM251" s="2"/>
      <c r="UPN251" s="2"/>
      <c r="UPO251" s="2"/>
      <c r="UPP251" s="2"/>
      <c r="UPQ251" s="2"/>
      <c r="UPR251" s="2"/>
      <c r="UPS251" s="2"/>
      <c r="UPT251" s="2"/>
      <c r="UPU251" s="2"/>
      <c r="UPV251" s="2"/>
      <c r="UPW251" s="2"/>
      <c r="UPX251" s="2"/>
      <c r="UPY251" s="2"/>
      <c r="UPZ251" s="2"/>
      <c r="UQA251" s="2"/>
      <c r="UQB251" s="2"/>
      <c r="UQC251" s="2"/>
      <c r="UQD251" s="2"/>
      <c r="UQE251" s="2"/>
      <c r="UQF251" s="2"/>
      <c r="UQG251" s="2"/>
      <c r="UQH251" s="2"/>
      <c r="UQI251" s="2"/>
      <c r="UQJ251" s="2"/>
      <c r="UQK251" s="2"/>
      <c r="UQL251" s="2"/>
      <c r="UQM251" s="2"/>
      <c r="UQN251" s="2"/>
      <c r="UQO251" s="2"/>
      <c r="UQP251" s="2"/>
      <c r="UQQ251" s="2"/>
      <c r="UQR251" s="2"/>
      <c r="UQS251" s="2"/>
      <c r="UQT251" s="2"/>
      <c r="UQU251" s="2"/>
      <c r="UQV251" s="2"/>
      <c r="UQW251" s="2"/>
      <c r="UQX251" s="2"/>
      <c r="UQY251" s="2"/>
      <c r="UQZ251" s="2"/>
      <c r="URA251" s="2"/>
      <c r="URB251" s="2"/>
      <c r="URC251" s="2"/>
      <c r="URD251" s="2"/>
      <c r="URE251" s="2"/>
      <c r="URF251" s="2"/>
      <c r="URG251" s="2"/>
      <c r="URH251" s="2"/>
      <c r="URI251" s="2"/>
      <c r="URJ251" s="2"/>
      <c r="URK251" s="2"/>
      <c r="URL251" s="2"/>
      <c r="URM251" s="2"/>
      <c r="URN251" s="2"/>
      <c r="URO251" s="2"/>
      <c r="URP251" s="2"/>
      <c r="URQ251" s="2"/>
      <c r="URR251" s="2"/>
      <c r="URS251" s="2"/>
      <c r="URT251" s="2"/>
      <c r="URU251" s="2"/>
      <c r="URV251" s="2"/>
      <c r="URW251" s="2"/>
      <c r="URX251" s="2"/>
      <c r="URY251" s="2"/>
      <c r="URZ251" s="2"/>
      <c r="USA251" s="2"/>
      <c r="USB251" s="2"/>
      <c r="USC251" s="2"/>
      <c r="USD251" s="2"/>
      <c r="USE251" s="2"/>
      <c r="USF251" s="2"/>
      <c r="USG251" s="2"/>
      <c r="USH251" s="2"/>
      <c r="USI251" s="2"/>
      <c r="USJ251" s="2"/>
      <c r="USK251" s="2"/>
      <c r="USL251" s="2"/>
      <c r="USM251" s="2"/>
      <c r="USN251" s="2"/>
      <c r="USO251" s="2"/>
      <c r="USP251" s="2"/>
      <c r="USQ251" s="2"/>
      <c r="USR251" s="2"/>
      <c r="USS251" s="2"/>
      <c r="UST251" s="2"/>
      <c r="USU251" s="2"/>
      <c r="USV251" s="2"/>
      <c r="USW251" s="2"/>
      <c r="USX251" s="2"/>
      <c r="USY251" s="2"/>
      <c r="USZ251" s="2"/>
      <c r="UTA251" s="2"/>
      <c r="UTB251" s="2"/>
      <c r="UTC251" s="2"/>
      <c r="UTD251" s="2"/>
      <c r="UTE251" s="2"/>
      <c r="UTF251" s="2"/>
      <c r="UTG251" s="2"/>
      <c r="UTH251" s="2"/>
      <c r="UTI251" s="2"/>
      <c r="UTJ251" s="2"/>
      <c r="UTK251" s="2"/>
      <c r="UTL251" s="2"/>
      <c r="UTM251" s="2"/>
      <c r="UTN251" s="2"/>
      <c r="UTO251" s="2"/>
      <c r="UTP251" s="2"/>
      <c r="UTQ251" s="2"/>
      <c r="UTR251" s="2"/>
      <c r="UTS251" s="2"/>
      <c r="UTT251" s="2"/>
      <c r="UTU251" s="2"/>
      <c r="UTV251" s="2"/>
      <c r="UTW251" s="2"/>
      <c r="UTX251" s="2"/>
      <c r="UTY251" s="2"/>
      <c r="UTZ251" s="2"/>
      <c r="UUA251" s="2"/>
      <c r="UUB251" s="2"/>
      <c r="UUC251" s="2"/>
      <c r="UUD251" s="2"/>
      <c r="UUE251" s="2"/>
      <c r="UUF251" s="2"/>
      <c r="UUG251" s="2"/>
      <c r="UUH251" s="2"/>
      <c r="UUI251" s="2"/>
      <c r="UUJ251" s="2"/>
      <c r="UUK251" s="2"/>
      <c r="UUL251" s="2"/>
      <c r="UUM251" s="2"/>
      <c r="UUN251" s="2"/>
      <c r="UUO251" s="2"/>
      <c r="UUP251" s="2"/>
      <c r="UUQ251" s="2"/>
      <c r="UUR251" s="2"/>
      <c r="UUS251" s="2"/>
      <c r="UUT251" s="2"/>
      <c r="UUU251" s="2"/>
      <c r="UUV251" s="2"/>
      <c r="UUW251" s="2"/>
      <c r="UUX251" s="2"/>
      <c r="UUY251" s="2"/>
      <c r="UUZ251" s="2"/>
      <c r="UVA251" s="2"/>
      <c r="UVB251" s="2"/>
      <c r="UVC251" s="2"/>
      <c r="UVD251" s="2"/>
      <c r="UVE251" s="2"/>
      <c r="UVF251" s="2"/>
      <c r="UVG251" s="2"/>
      <c r="UVH251" s="2"/>
      <c r="UVI251" s="2"/>
      <c r="UVJ251" s="2"/>
      <c r="UVK251" s="2"/>
      <c r="UVL251" s="2"/>
      <c r="UVM251" s="2"/>
      <c r="UVN251" s="2"/>
      <c r="UVO251" s="2"/>
      <c r="UVP251" s="2"/>
      <c r="UVQ251" s="2"/>
      <c r="UVR251" s="2"/>
      <c r="UVS251" s="2"/>
      <c r="UVT251" s="2"/>
      <c r="UVU251" s="2"/>
      <c r="UVV251" s="2"/>
      <c r="UVW251" s="2"/>
      <c r="UVX251" s="2"/>
      <c r="UVY251" s="2"/>
      <c r="UVZ251" s="2"/>
      <c r="UWA251" s="2"/>
      <c r="UWB251" s="2"/>
      <c r="UWC251" s="2"/>
      <c r="UWD251" s="2"/>
      <c r="UWE251" s="2"/>
      <c r="UWF251" s="2"/>
      <c r="UWG251" s="2"/>
      <c r="UWH251" s="2"/>
      <c r="UWI251" s="2"/>
      <c r="UWJ251" s="2"/>
      <c r="UWK251" s="2"/>
      <c r="UWL251" s="2"/>
      <c r="UWM251" s="2"/>
      <c r="UWN251" s="2"/>
      <c r="UWO251" s="2"/>
      <c r="UWP251" s="2"/>
      <c r="UWQ251" s="2"/>
      <c r="UWR251" s="2"/>
      <c r="UWS251" s="2"/>
      <c r="UWT251" s="2"/>
      <c r="UWU251" s="2"/>
      <c r="UWV251" s="2"/>
      <c r="UWW251" s="2"/>
      <c r="UWX251" s="2"/>
      <c r="UWY251" s="2"/>
      <c r="UWZ251" s="2"/>
      <c r="UXA251" s="2"/>
      <c r="UXB251" s="2"/>
      <c r="UXC251" s="2"/>
      <c r="UXD251" s="2"/>
      <c r="UXE251" s="2"/>
      <c r="UXF251" s="2"/>
      <c r="UXG251" s="2"/>
      <c r="UXH251" s="2"/>
      <c r="UXI251" s="2"/>
      <c r="UXJ251" s="2"/>
      <c r="UXK251" s="2"/>
      <c r="UXL251" s="2"/>
      <c r="UXM251" s="2"/>
      <c r="UXN251" s="2"/>
      <c r="UXO251" s="2"/>
      <c r="UXP251" s="2"/>
      <c r="UXQ251" s="2"/>
      <c r="UXR251" s="2"/>
      <c r="UXS251" s="2"/>
      <c r="UXT251" s="2"/>
      <c r="UXU251" s="2"/>
      <c r="UXV251" s="2"/>
      <c r="UXW251" s="2"/>
      <c r="UXX251" s="2"/>
      <c r="UXY251" s="2"/>
      <c r="UXZ251" s="2"/>
      <c r="UYA251" s="2"/>
      <c r="UYB251" s="2"/>
      <c r="UYC251" s="2"/>
      <c r="UYD251" s="2"/>
      <c r="UYE251" s="2"/>
      <c r="UYF251" s="2"/>
      <c r="UYG251" s="2"/>
      <c r="UYH251" s="2"/>
      <c r="UYI251" s="2"/>
      <c r="UYJ251" s="2"/>
      <c r="UYK251" s="2"/>
      <c r="UYL251" s="2"/>
      <c r="UYM251" s="2"/>
      <c r="UYN251" s="2"/>
      <c r="UYO251" s="2"/>
      <c r="UYP251" s="2"/>
      <c r="UYQ251" s="2"/>
      <c r="UYR251" s="2"/>
      <c r="UYS251" s="2"/>
      <c r="UYT251" s="2"/>
      <c r="UYU251" s="2"/>
      <c r="UYV251" s="2"/>
      <c r="UYW251" s="2"/>
      <c r="UYX251" s="2"/>
      <c r="UYY251" s="2"/>
      <c r="UYZ251" s="2"/>
      <c r="UZA251" s="2"/>
      <c r="UZB251" s="2"/>
      <c r="UZC251" s="2"/>
      <c r="UZD251" s="2"/>
      <c r="UZE251" s="2"/>
      <c r="UZF251" s="2"/>
      <c r="UZG251" s="2"/>
      <c r="UZH251" s="2"/>
      <c r="UZI251" s="2"/>
      <c r="UZJ251" s="2"/>
      <c r="UZK251" s="2"/>
      <c r="UZL251" s="2"/>
      <c r="UZM251" s="2"/>
      <c r="UZN251" s="2"/>
      <c r="UZO251" s="2"/>
      <c r="UZP251" s="2"/>
      <c r="UZQ251" s="2"/>
      <c r="UZR251" s="2"/>
      <c r="UZS251" s="2"/>
      <c r="UZT251" s="2"/>
      <c r="UZU251" s="2"/>
      <c r="UZV251" s="2"/>
      <c r="UZW251" s="2"/>
      <c r="UZX251" s="2"/>
      <c r="UZY251" s="2"/>
      <c r="UZZ251" s="2"/>
      <c r="VAA251" s="2"/>
      <c r="VAB251" s="2"/>
      <c r="VAC251" s="2"/>
      <c r="VAD251" s="2"/>
      <c r="VAE251" s="2"/>
      <c r="VAF251" s="2"/>
      <c r="VAG251" s="2"/>
      <c r="VAH251" s="2"/>
      <c r="VAI251" s="2"/>
      <c r="VAJ251" s="2"/>
      <c r="VAK251" s="2"/>
      <c r="VAL251" s="2"/>
      <c r="VAM251" s="2"/>
      <c r="VAN251" s="2"/>
      <c r="VAO251" s="2"/>
      <c r="VAP251" s="2"/>
      <c r="VAQ251" s="2"/>
      <c r="VAR251" s="2"/>
      <c r="VAS251" s="2"/>
      <c r="VAT251" s="2"/>
      <c r="VAU251" s="2"/>
      <c r="VAV251" s="2"/>
      <c r="VAW251" s="2"/>
      <c r="VAX251" s="2"/>
      <c r="VAY251" s="2"/>
      <c r="VAZ251" s="2"/>
      <c r="VBA251" s="2"/>
      <c r="VBB251" s="2"/>
      <c r="VBC251" s="2"/>
      <c r="VBD251" s="2"/>
      <c r="VBE251" s="2"/>
      <c r="VBF251" s="2"/>
      <c r="VBG251" s="2"/>
      <c r="VBH251" s="2"/>
      <c r="VBI251" s="2"/>
      <c r="VBJ251" s="2"/>
      <c r="VBK251" s="2"/>
      <c r="VBL251" s="2"/>
      <c r="VBM251" s="2"/>
      <c r="VBN251" s="2"/>
      <c r="VBO251" s="2"/>
      <c r="VBP251" s="2"/>
      <c r="VBQ251" s="2"/>
      <c r="VBR251" s="2"/>
      <c r="VBS251" s="2"/>
      <c r="VBT251" s="2"/>
      <c r="VBU251" s="2"/>
      <c r="VBV251" s="2"/>
      <c r="VBW251" s="2"/>
      <c r="VBX251" s="2"/>
      <c r="VBY251" s="2"/>
      <c r="VBZ251" s="2"/>
      <c r="VCA251" s="2"/>
      <c r="VCB251" s="2"/>
      <c r="VCC251" s="2"/>
      <c r="VCD251" s="2"/>
      <c r="VCE251" s="2"/>
      <c r="VCF251" s="2"/>
      <c r="VCG251" s="2"/>
      <c r="VCH251" s="2"/>
      <c r="VCI251" s="2"/>
      <c r="VCJ251" s="2"/>
      <c r="VCK251" s="2"/>
      <c r="VCL251" s="2"/>
      <c r="VCM251" s="2"/>
      <c r="VCN251" s="2"/>
      <c r="VCO251" s="2"/>
      <c r="VCP251" s="2"/>
      <c r="VCQ251" s="2"/>
      <c r="VCR251" s="2"/>
      <c r="VCS251" s="2"/>
      <c r="VCT251" s="2"/>
      <c r="VCU251" s="2"/>
      <c r="VCV251" s="2"/>
      <c r="VCW251" s="2"/>
      <c r="VCX251" s="2"/>
      <c r="VCY251" s="2"/>
      <c r="VCZ251" s="2"/>
      <c r="VDA251" s="2"/>
      <c r="VDB251" s="2"/>
      <c r="VDC251" s="2"/>
      <c r="VDD251" s="2"/>
      <c r="VDE251" s="2"/>
      <c r="VDF251" s="2"/>
      <c r="VDG251" s="2"/>
      <c r="VDH251" s="2"/>
      <c r="VDI251" s="2"/>
      <c r="VDJ251" s="2"/>
      <c r="VDK251" s="2"/>
      <c r="VDL251" s="2"/>
      <c r="VDM251" s="2"/>
      <c r="VDN251" s="2"/>
      <c r="VDO251" s="2"/>
      <c r="VDP251" s="2"/>
      <c r="VDQ251" s="2"/>
      <c r="VDR251" s="2"/>
      <c r="VDS251" s="2"/>
      <c r="VDT251" s="2"/>
      <c r="VDU251" s="2"/>
      <c r="VDV251" s="2"/>
      <c r="VDW251" s="2"/>
      <c r="VDX251" s="2"/>
      <c r="VDY251" s="2"/>
      <c r="VDZ251" s="2"/>
      <c r="VEA251" s="2"/>
      <c r="VEB251" s="2"/>
      <c r="VEC251" s="2"/>
      <c r="VED251" s="2"/>
      <c r="VEE251" s="2"/>
      <c r="VEF251" s="2"/>
      <c r="VEG251" s="2"/>
      <c r="VEH251" s="2"/>
      <c r="VEI251" s="2"/>
      <c r="VEJ251" s="2"/>
      <c r="VEK251" s="2"/>
      <c r="VEL251" s="2"/>
      <c r="VEM251" s="2"/>
      <c r="VEN251" s="2"/>
      <c r="VEO251" s="2"/>
      <c r="VEP251" s="2"/>
      <c r="VEQ251" s="2"/>
      <c r="VER251" s="2"/>
      <c r="VES251" s="2"/>
      <c r="VET251" s="2"/>
      <c r="VEU251" s="2"/>
      <c r="VEV251" s="2"/>
      <c r="VEW251" s="2"/>
      <c r="VEX251" s="2"/>
      <c r="VEY251" s="2"/>
      <c r="VEZ251" s="2"/>
      <c r="VFA251" s="2"/>
      <c r="VFB251" s="2"/>
      <c r="VFC251" s="2"/>
      <c r="VFD251" s="2"/>
      <c r="VFE251" s="2"/>
      <c r="VFF251" s="2"/>
      <c r="VFG251" s="2"/>
      <c r="VFH251" s="2"/>
      <c r="VFI251" s="2"/>
      <c r="VFJ251" s="2"/>
      <c r="VFK251" s="2"/>
      <c r="VFL251" s="2"/>
      <c r="VFM251" s="2"/>
      <c r="VFN251" s="2"/>
      <c r="VFO251" s="2"/>
      <c r="VFP251" s="2"/>
      <c r="VFQ251" s="2"/>
      <c r="VFR251" s="2"/>
      <c r="VFS251" s="2"/>
      <c r="VFT251" s="2"/>
      <c r="VFU251" s="2"/>
      <c r="VFV251" s="2"/>
      <c r="VFW251" s="2"/>
      <c r="VFX251" s="2"/>
      <c r="VFY251" s="2"/>
      <c r="VFZ251" s="2"/>
      <c r="VGA251" s="2"/>
      <c r="VGB251" s="2"/>
      <c r="VGC251" s="2"/>
      <c r="VGD251" s="2"/>
      <c r="VGE251" s="2"/>
      <c r="VGF251" s="2"/>
      <c r="VGG251" s="2"/>
      <c r="VGH251" s="2"/>
      <c r="VGI251" s="2"/>
      <c r="VGJ251" s="2"/>
      <c r="VGK251" s="2"/>
      <c r="VGL251" s="2"/>
      <c r="VGM251" s="2"/>
      <c r="VGN251" s="2"/>
      <c r="VGO251" s="2"/>
      <c r="VGP251" s="2"/>
      <c r="VGQ251" s="2"/>
      <c r="VGR251" s="2"/>
      <c r="VGS251" s="2"/>
      <c r="VGT251" s="2"/>
      <c r="VGU251" s="2"/>
      <c r="VGV251" s="2"/>
      <c r="VGW251" s="2"/>
      <c r="VGX251" s="2"/>
      <c r="VGY251" s="2"/>
      <c r="VGZ251" s="2"/>
      <c r="VHA251" s="2"/>
      <c r="VHB251" s="2"/>
      <c r="VHC251" s="2"/>
      <c r="VHD251" s="2"/>
      <c r="VHE251" s="2"/>
      <c r="VHF251" s="2"/>
      <c r="VHG251" s="2"/>
      <c r="VHH251" s="2"/>
      <c r="VHI251" s="2"/>
      <c r="VHJ251" s="2"/>
      <c r="VHK251" s="2"/>
      <c r="VHL251" s="2"/>
      <c r="VHM251" s="2"/>
      <c r="VHN251" s="2"/>
      <c r="VHO251" s="2"/>
      <c r="VHP251" s="2"/>
      <c r="VHQ251" s="2"/>
      <c r="VHR251" s="2"/>
      <c r="VHS251" s="2"/>
      <c r="VHT251" s="2"/>
      <c r="VHU251" s="2"/>
      <c r="VHV251" s="2"/>
      <c r="VHW251" s="2"/>
      <c r="VHX251" s="2"/>
      <c r="VHY251" s="2"/>
      <c r="VHZ251" s="2"/>
      <c r="VIA251" s="2"/>
      <c r="VIB251" s="2"/>
      <c r="VIC251" s="2"/>
      <c r="VID251" s="2"/>
      <c r="VIE251" s="2"/>
      <c r="VIF251" s="2"/>
      <c r="VIG251" s="2"/>
      <c r="VIH251" s="2"/>
      <c r="VII251" s="2"/>
      <c r="VIJ251" s="2"/>
      <c r="VIK251" s="2"/>
      <c r="VIL251" s="2"/>
      <c r="VIM251" s="2"/>
      <c r="VIN251" s="2"/>
      <c r="VIO251" s="2"/>
      <c r="VIP251" s="2"/>
      <c r="VIQ251" s="2"/>
      <c r="VIR251" s="2"/>
      <c r="VIS251" s="2"/>
      <c r="VIT251" s="2"/>
      <c r="VIU251" s="2"/>
      <c r="VIV251" s="2"/>
      <c r="VIW251" s="2"/>
      <c r="VIX251" s="2"/>
      <c r="VIY251" s="2"/>
      <c r="VIZ251" s="2"/>
      <c r="VJA251" s="2"/>
      <c r="VJB251" s="2"/>
      <c r="VJC251" s="2"/>
      <c r="VJD251" s="2"/>
      <c r="VJE251" s="2"/>
      <c r="VJF251" s="2"/>
      <c r="VJG251" s="2"/>
      <c r="VJH251" s="2"/>
      <c r="VJI251" s="2"/>
      <c r="VJJ251" s="2"/>
      <c r="VJK251" s="2"/>
      <c r="VJL251" s="2"/>
      <c r="VJM251" s="2"/>
      <c r="VJN251" s="2"/>
      <c r="VJO251" s="2"/>
      <c r="VJP251" s="2"/>
      <c r="VJQ251" s="2"/>
      <c r="VJR251" s="2"/>
      <c r="VJS251" s="2"/>
      <c r="VJT251" s="2"/>
      <c r="VJU251" s="2"/>
      <c r="VJV251" s="2"/>
      <c r="VJW251" s="2"/>
      <c r="VJX251" s="2"/>
      <c r="VJY251" s="2"/>
      <c r="VJZ251" s="2"/>
      <c r="VKA251" s="2"/>
      <c r="VKB251" s="2"/>
      <c r="VKC251" s="2"/>
      <c r="VKD251" s="2"/>
      <c r="VKE251" s="2"/>
      <c r="VKF251" s="2"/>
      <c r="VKG251" s="2"/>
      <c r="VKH251" s="2"/>
      <c r="VKI251" s="2"/>
      <c r="VKJ251" s="2"/>
      <c r="VKK251" s="2"/>
      <c r="VKL251" s="2"/>
      <c r="VKM251" s="2"/>
      <c r="VKN251" s="2"/>
      <c r="VKO251" s="2"/>
      <c r="VKP251" s="2"/>
      <c r="VKQ251" s="2"/>
      <c r="VKR251" s="2"/>
      <c r="VKS251" s="2"/>
      <c r="VKT251" s="2"/>
      <c r="VKU251" s="2"/>
      <c r="VKV251" s="2"/>
      <c r="VKW251" s="2"/>
      <c r="VKX251" s="2"/>
      <c r="VKY251" s="2"/>
      <c r="VKZ251" s="2"/>
      <c r="VLA251" s="2"/>
      <c r="VLB251" s="2"/>
      <c r="VLC251" s="2"/>
      <c r="VLD251" s="2"/>
      <c r="VLE251" s="2"/>
      <c r="VLF251" s="2"/>
      <c r="VLG251" s="2"/>
      <c r="VLH251" s="2"/>
      <c r="VLI251" s="2"/>
      <c r="VLJ251" s="2"/>
      <c r="VLK251" s="2"/>
      <c r="VLL251" s="2"/>
      <c r="VLM251" s="2"/>
      <c r="VLN251" s="2"/>
      <c r="VLO251" s="2"/>
      <c r="VLP251" s="2"/>
      <c r="VLQ251" s="2"/>
      <c r="VLR251" s="2"/>
      <c r="VLS251" s="2"/>
      <c r="VLT251" s="2"/>
      <c r="VLU251" s="2"/>
      <c r="VLV251" s="2"/>
      <c r="VLW251" s="2"/>
      <c r="VLX251" s="2"/>
      <c r="VLY251" s="2"/>
      <c r="VLZ251" s="2"/>
      <c r="VMA251" s="2"/>
      <c r="VMB251" s="2"/>
      <c r="VMC251" s="2"/>
      <c r="VMD251" s="2"/>
      <c r="VME251" s="2"/>
      <c r="VMF251" s="2"/>
      <c r="VMG251" s="2"/>
      <c r="VMH251" s="2"/>
      <c r="VMI251" s="2"/>
      <c r="VMJ251" s="2"/>
      <c r="VMK251" s="2"/>
      <c r="VML251" s="2"/>
      <c r="VMM251" s="2"/>
      <c r="VMN251" s="2"/>
      <c r="VMO251" s="2"/>
      <c r="VMP251" s="2"/>
      <c r="VMQ251" s="2"/>
      <c r="VMR251" s="2"/>
      <c r="VMS251" s="2"/>
      <c r="VMT251" s="2"/>
      <c r="VMU251" s="2"/>
      <c r="VMV251" s="2"/>
      <c r="VMW251" s="2"/>
      <c r="VMX251" s="2"/>
      <c r="VMY251" s="2"/>
      <c r="VMZ251" s="2"/>
      <c r="VNA251" s="2"/>
      <c r="VNB251" s="2"/>
      <c r="VNC251" s="2"/>
      <c r="VND251" s="2"/>
      <c r="VNE251" s="2"/>
      <c r="VNF251" s="2"/>
      <c r="VNG251" s="2"/>
      <c r="VNH251" s="2"/>
      <c r="VNI251" s="2"/>
      <c r="VNJ251" s="2"/>
      <c r="VNK251" s="2"/>
      <c r="VNL251" s="2"/>
      <c r="VNM251" s="2"/>
      <c r="VNN251" s="2"/>
      <c r="VNO251" s="2"/>
      <c r="VNP251" s="2"/>
      <c r="VNQ251" s="2"/>
      <c r="VNR251" s="2"/>
      <c r="VNS251" s="2"/>
      <c r="VNT251" s="2"/>
      <c r="VNU251" s="2"/>
      <c r="VNV251" s="2"/>
      <c r="VNW251" s="2"/>
      <c r="VNX251" s="2"/>
      <c r="VNY251" s="2"/>
      <c r="VNZ251" s="2"/>
      <c r="VOA251" s="2"/>
      <c r="VOB251" s="2"/>
      <c r="VOC251" s="2"/>
      <c r="VOD251" s="2"/>
      <c r="VOE251" s="2"/>
      <c r="VOF251" s="2"/>
      <c r="VOG251" s="2"/>
      <c r="VOH251" s="2"/>
      <c r="VOI251" s="2"/>
      <c r="VOJ251" s="2"/>
      <c r="VOK251" s="2"/>
      <c r="VOL251" s="2"/>
      <c r="VOM251" s="2"/>
      <c r="VON251" s="2"/>
      <c r="VOO251" s="2"/>
      <c r="VOP251" s="2"/>
      <c r="VOQ251" s="2"/>
      <c r="VOR251" s="2"/>
      <c r="VOS251" s="2"/>
      <c r="VOT251" s="2"/>
      <c r="VOU251" s="2"/>
      <c r="VOV251" s="2"/>
      <c r="VOW251" s="2"/>
      <c r="VOX251" s="2"/>
      <c r="VOY251" s="2"/>
      <c r="VOZ251" s="2"/>
      <c r="VPA251" s="2"/>
      <c r="VPB251" s="2"/>
      <c r="VPC251" s="2"/>
      <c r="VPD251" s="2"/>
      <c r="VPE251" s="2"/>
      <c r="VPF251" s="2"/>
      <c r="VPG251" s="2"/>
      <c r="VPH251" s="2"/>
      <c r="VPI251" s="2"/>
      <c r="VPJ251" s="2"/>
      <c r="VPK251" s="2"/>
      <c r="VPL251" s="2"/>
      <c r="VPM251" s="2"/>
      <c r="VPN251" s="2"/>
      <c r="VPO251" s="2"/>
      <c r="VPP251" s="2"/>
      <c r="VPQ251" s="2"/>
      <c r="VPR251" s="2"/>
      <c r="VPS251" s="2"/>
      <c r="VPT251" s="2"/>
      <c r="VPU251" s="2"/>
      <c r="VPV251" s="2"/>
      <c r="VPW251" s="2"/>
      <c r="VPX251" s="2"/>
      <c r="VPY251" s="2"/>
      <c r="VPZ251" s="2"/>
      <c r="VQA251" s="2"/>
      <c r="VQB251" s="2"/>
      <c r="VQC251" s="2"/>
      <c r="VQD251" s="2"/>
      <c r="VQE251" s="2"/>
      <c r="VQF251" s="2"/>
      <c r="VQG251" s="2"/>
      <c r="VQH251" s="2"/>
      <c r="VQI251" s="2"/>
      <c r="VQJ251" s="2"/>
      <c r="VQK251" s="2"/>
      <c r="VQL251" s="2"/>
      <c r="VQM251" s="2"/>
      <c r="VQN251" s="2"/>
      <c r="VQO251" s="2"/>
      <c r="VQP251" s="2"/>
      <c r="VQQ251" s="2"/>
      <c r="VQR251" s="2"/>
      <c r="VQS251" s="2"/>
      <c r="VQT251" s="2"/>
      <c r="VQU251" s="2"/>
      <c r="VQV251" s="2"/>
      <c r="VQW251" s="2"/>
      <c r="VQX251" s="2"/>
      <c r="VQY251" s="2"/>
      <c r="VQZ251" s="2"/>
      <c r="VRA251" s="2"/>
      <c r="VRB251" s="2"/>
      <c r="VRC251" s="2"/>
      <c r="VRD251" s="2"/>
      <c r="VRE251" s="2"/>
      <c r="VRF251" s="2"/>
      <c r="VRG251" s="2"/>
      <c r="VRH251" s="2"/>
      <c r="VRI251" s="2"/>
      <c r="VRJ251" s="2"/>
      <c r="VRK251" s="2"/>
      <c r="VRL251" s="2"/>
      <c r="VRM251" s="2"/>
      <c r="VRN251" s="2"/>
      <c r="VRO251" s="2"/>
      <c r="VRP251" s="2"/>
      <c r="VRQ251" s="2"/>
      <c r="VRR251" s="2"/>
      <c r="VRS251" s="2"/>
      <c r="VRT251" s="2"/>
      <c r="VRU251" s="2"/>
      <c r="VRV251" s="2"/>
      <c r="VRW251" s="2"/>
      <c r="VRX251" s="2"/>
      <c r="VRY251" s="2"/>
      <c r="VRZ251" s="2"/>
      <c r="VSA251" s="2"/>
      <c r="VSB251" s="2"/>
      <c r="VSC251" s="2"/>
      <c r="VSD251" s="2"/>
      <c r="VSE251" s="2"/>
      <c r="VSF251" s="2"/>
      <c r="VSG251" s="2"/>
      <c r="VSH251" s="2"/>
      <c r="VSI251" s="2"/>
      <c r="VSJ251" s="2"/>
      <c r="VSK251" s="2"/>
      <c r="VSL251" s="2"/>
      <c r="VSM251" s="2"/>
      <c r="VSN251" s="2"/>
      <c r="VSO251" s="2"/>
      <c r="VSP251" s="2"/>
      <c r="VSQ251" s="2"/>
      <c r="VSR251" s="2"/>
      <c r="VSS251" s="2"/>
      <c r="VST251" s="2"/>
      <c r="VSU251" s="2"/>
      <c r="VSV251" s="2"/>
      <c r="VSW251" s="2"/>
      <c r="VSX251" s="2"/>
      <c r="VSY251" s="2"/>
      <c r="VSZ251" s="2"/>
      <c r="VTA251" s="2"/>
      <c r="VTB251" s="2"/>
      <c r="VTC251" s="2"/>
      <c r="VTD251" s="2"/>
      <c r="VTE251" s="2"/>
      <c r="VTF251" s="2"/>
      <c r="VTG251" s="2"/>
      <c r="VTH251" s="2"/>
      <c r="VTI251" s="2"/>
      <c r="VTJ251" s="2"/>
      <c r="VTK251" s="2"/>
      <c r="VTL251" s="2"/>
      <c r="VTM251" s="2"/>
      <c r="VTN251" s="2"/>
      <c r="VTO251" s="2"/>
      <c r="VTP251" s="2"/>
      <c r="VTQ251" s="2"/>
      <c r="VTR251" s="2"/>
      <c r="VTS251" s="2"/>
      <c r="VTT251" s="2"/>
      <c r="VTU251" s="2"/>
      <c r="VTV251" s="2"/>
      <c r="VTW251" s="2"/>
      <c r="VTX251" s="2"/>
      <c r="VTY251" s="2"/>
      <c r="VTZ251" s="2"/>
      <c r="VUA251" s="2"/>
      <c r="VUB251" s="2"/>
      <c r="VUC251" s="2"/>
      <c r="VUD251" s="2"/>
      <c r="VUE251" s="2"/>
      <c r="VUF251" s="2"/>
      <c r="VUG251" s="2"/>
      <c r="VUH251" s="2"/>
      <c r="VUI251" s="2"/>
      <c r="VUJ251" s="2"/>
      <c r="VUK251" s="2"/>
      <c r="VUL251" s="2"/>
      <c r="VUM251" s="2"/>
      <c r="VUN251" s="2"/>
      <c r="VUO251" s="2"/>
      <c r="VUP251" s="2"/>
      <c r="VUQ251" s="2"/>
      <c r="VUR251" s="2"/>
      <c r="VUS251" s="2"/>
      <c r="VUT251" s="2"/>
      <c r="VUU251" s="2"/>
      <c r="VUV251" s="2"/>
      <c r="VUW251" s="2"/>
      <c r="VUX251" s="2"/>
      <c r="VUY251" s="2"/>
      <c r="VUZ251" s="2"/>
      <c r="VVA251" s="2"/>
      <c r="VVB251" s="2"/>
      <c r="VVC251" s="2"/>
      <c r="VVD251" s="2"/>
      <c r="VVE251" s="2"/>
      <c r="VVF251" s="2"/>
      <c r="VVG251" s="2"/>
      <c r="VVH251" s="2"/>
      <c r="VVI251" s="2"/>
      <c r="VVJ251" s="2"/>
      <c r="VVK251" s="2"/>
      <c r="VVL251" s="2"/>
      <c r="VVM251" s="2"/>
      <c r="VVN251" s="2"/>
      <c r="VVO251" s="2"/>
      <c r="VVP251" s="2"/>
      <c r="VVQ251" s="2"/>
      <c r="VVR251" s="2"/>
      <c r="VVS251" s="2"/>
      <c r="VVT251" s="2"/>
      <c r="VVU251" s="2"/>
      <c r="VVV251" s="2"/>
      <c r="VVW251" s="2"/>
      <c r="VVX251" s="2"/>
      <c r="VVY251" s="2"/>
      <c r="VVZ251" s="2"/>
      <c r="VWA251" s="2"/>
      <c r="VWB251" s="2"/>
      <c r="VWC251" s="2"/>
      <c r="VWD251" s="2"/>
      <c r="VWE251" s="2"/>
      <c r="VWF251" s="2"/>
      <c r="VWG251" s="2"/>
      <c r="VWH251" s="2"/>
      <c r="VWI251" s="2"/>
      <c r="VWJ251" s="2"/>
      <c r="VWK251" s="2"/>
      <c r="VWL251" s="2"/>
      <c r="VWM251" s="2"/>
      <c r="VWN251" s="2"/>
      <c r="VWO251" s="2"/>
      <c r="VWP251" s="2"/>
      <c r="VWQ251" s="2"/>
      <c r="VWR251" s="2"/>
      <c r="VWS251" s="2"/>
      <c r="VWT251" s="2"/>
      <c r="VWU251" s="2"/>
      <c r="VWV251" s="2"/>
      <c r="VWW251" s="2"/>
      <c r="VWX251" s="2"/>
      <c r="VWY251" s="2"/>
      <c r="VWZ251" s="2"/>
      <c r="VXA251" s="2"/>
      <c r="VXB251" s="2"/>
      <c r="VXC251" s="2"/>
      <c r="VXD251" s="2"/>
      <c r="VXE251" s="2"/>
      <c r="VXF251" s="2"/>
      <c r="VXG251" s="2"/>
      <c r="VXH251" s="2"/>
      <c r="VXI251" s="2"/>
      <c r="VXJ251" s="2"/>
      <c r="VXK251" s="2"/>
      <c r="VXL251" s="2"/>
      <c r="VXM251" s="2"/>
      <c r="VXN251" s="2"/>
      <c r="VXO251" s="2"/>
      <c r="VXP251" s="2"/>
      <c r="VXQ251" s="2"/>
      <c r="VXR251" s="2"/>
      <c r="VXS251" s="2"/>
      <c r="VXT251" s="2"/>
      <c r="VXU251" s="2"/>
      <c r="VXV251" s="2"/>
      <c r="VXW251" s="2"/>
      <c r="VXX251" s="2"/>
      <c r="VXY251" s="2"/>
      <c r="VXZ251" s="2"/>
      <c r="VYA251" s="2"/>
      <c r="VYB251" s="2"/>
      <c r="VYC251" s="2"/>
      <c r="VYD251" s="2"/>
      <c r="VYE251" s="2"/>
      <c r="VYF251" s="2"/>
      <c r="VYG251" s="2"/>
      <c r="VYH251" s="2"/>
      <c r="VYI251" s="2"/>
      <c r="VYJ251" s="2"/>
      <c r="VYK251" s="2"/>
      <c r="VYL251" s="2"/>
      <c r="VYM251" s="2"/>
      <c r="VYN251" s="2"/>
      <c r="VYO251" s="2"/>
      <c r="VYP251" s="2"/>
      <c r="VYQ251" s="2"/>
      <c r="VYR251" s="2"/>
      <c r="VYS251" s="2"/>
      <c r="VYT251" s="2"/>
      <c r="VYU251" s="2"/>
      <c r="VYV251" s="2"/>
      <c r="VYW251" s="2"/>
      <c r="VYX251" s="2"/>
      <c r="VYY251" s="2"/>
      <c r="VYZ251" s="2"/>
      <c r="VZA251" s="2"/>
      <c r="VZB251" s="2"/>
      <c r="VZC251" s="2"/>
      <c r="VZD251" s="2"/>
      <c r="VZE251" s="2"/>
      <c r="VZF251" s="2"/>
      <c r="VZG251" s="2"/>
      <c r="VZH251" s="2"/>
      <c r="VZI251" s="2"/>
      <c r="VZJ251" s="2"/>
      <c r="VZK251" s="2"/>
      <c r="VZL251" s="2"/>
      <c r="VZM251" s="2"/>
      <c r="VZN251" s="2"/>
      <c r="VZO251" s="2"/>
      <c r="VZP251" s="2"/>
      <c r="VZQ251" s="2"/>
      <c r="VZR251" s="2"/>
      <c r="VZS251" s="2"/>
      <c r="VZT251" s="2"/>
      <c r="VZU251" s="2"/>
      <c r="VZV251" s="2"/>
      <c r="VZW251" s="2"/>
      <c r="VZX251" s="2"/>
      <c r="VZY251" s="2"/>
      <c r="VZZ251" s="2"/>
      <c r="WAA251" s="2"/>
      <c r="WAB251" s="2"/>
      <c r="WAC251" s="2"/>
      <c r="WAD251" s="2"/>
      <c r="WAE251" s="2"/>
      <c r="WAF251" s="2"/>
      <c r="WAG251" s="2"/>
      <c r="WAH251" s="2"/>
      <c r="WAI251" s="2"/>
      <c r="WAJ251" s="2"/>
      <c r="WAK251" s="2"/>
      <c r="WAL251" s="2"/>
      <c r="WAM251" s="2"/>
      <c r="WAN251" s="2"/>
      <c r="WAO251" s="2"/>
      <c r="WAP251" s="2"/>
      <c r="WAQ251" s="2"/>
      <c r="WAR251" s="2"/>
      <c r="WAS251" s="2"/>
      <c r="WAT251" s="2"/>
      <c r="WAU251" s="2"/>
      <c r="WAV251" s="2"/>
      <c r="WAW251" s="2"/>
      <c r="WAX251" s="2"/>
      <c r="WAY251" s="2"/>
      <c r="WAZ251" s="2"/>
      <c r="WBA251" s="2"/>
      <c r="WBB251" s="2"/>
      <c r="WBC251" s="2"/>
      <c r="WBD251" s="2"/>
      <c r="WBE251" s="2"/>
      <c r="WBF251" s="2"/>
      <c r="WBG251" s="2"/>
      <c r="WBH251" s="2"/>
      <c r="WBI251" s="2"/>
      <c r="WBJ251" s="2"/>
      <c r="WBK251" s="2"/>
      <c r="WBL251" s="2"/>
      <c r="WBM251" s="2"/>
      <c r="WBN251" s="2"/>
      <c r="WBO251" s="2"/>
      <c r="WBP251" s="2"/>
      <c r="WBQ251" s="2"/>
      <c r="WBR251" s="2"/>
      <c r="WBS251" s="2"/>
      <c r="WBT251" s="2"/>
      <c r="WBU251" s="2"/>
      <c r="WBV251" s="2"/>
      <c r="WBW251" s="2"/>
      <c r="WBX251" s="2"/>
      <c r="WBY251" s="2"/>
      <c r="WBZ251" s="2"/>
      <c r="WCA251" s="2"/>
      <c r="WCB251" s="2"/>
      <c r="WCC251" s="2"/>
      <c r="WCD251" s="2"/>
      <c r="WCE251" s="2"/>
      <c r="WCF251" s="2"/>
      <c r="WCG251" s="2"/>
      <c r="WCH251" s="2"/>
      <c r="WCI251" s="2"/>
      <c r="WCJ251" s="2"/>
      <c r="WCK251" s="2"/>
      <c r="WCL251" s="2"/>
      <c r="WCM251" s="2"/>
      <c r="WCN251" s="2"/>
      <c r="WCO251" s="2"/>
      <c r="WCP251" s="2"/>
      <c r="WCQ251" s="2"/>
      <c r="WCR251" s="2"/>
      <c r="WCS251" s="2"/>
      <c r="WCT251" s="2"/>
      <c r="WCU251" s="2"/>
      <c r="WCV251" s="2"/>
      <c r="WCW251" s="2"/>
      <c r="WCX251" s="2"/>
      <c r="WCY251" s="2"/>
      <c r="WCZ251" s="2"/>
      <c r="WDA251" s="2"/>
      <c r="WDB251" s="2"/>
      <c r="WDC251" s="2"/>
      <c r="WDD251" s="2"/>
      <c r="WDE251" s="2"/>
      <c r="WDF251" s="2"/>
      <c r="WDG251" s="2"/>
      <c r="WDH251" s="2"/>
      <c r="WDI251" s="2"/>
      <c r="WDJ251" s="2"/>
      <c r="WDK251" s="2"/>
      <c r="WDL251" s="2"/>
      <c r="WDM251" s="2"/>
      <c r="WDN251" s="2"/>
      <c r="WDO251" s="2"/>
      <c r="WDP251" s="2"/>
      <c r="WDQ251" s="2"/>
      <c r="WDR251" s="2"/>
      <c r="WDS251" s="2"/>
      <c r="WDT251" s="2"/>
      <c r="WDU251" s="2"/>
      <c r="WDV251" s="2"/>
      <c r="WDW251" s="2"/>
      <c r="WDX251" s="2"/>
      <c r="WDY251" s="2"/>
      <c r="WDZ251" s="2"/>
      <c r="WEA251" s="2"/>
      <c r="WEB251" s="2"/>
      <c r="WEC251" s="2"/>
      <c r="WED251" s="2"/>
      <c r="WEE251" s="2"/>
      <c r="WEF251" s="2"/>
      <c r="WEG251" s="2"/>
      <c r="WEH251" s="2"/>
      <c r="WEI251" s="2"/>
      <c r="WEJ251" s="2"/>
      <c r="WEK251" s="2"/>
      <c r="WEL251" s="2"/>
      <c r="WEM251" s="2"/>
      <c r="WEN251" s="2"/>
      <c r="WEO251" s="2"/>
      <c r="WEP251" s="2"/>
      <c r="WEQ251" s="2"/>
      <c r="WER251" s="2"/>
      <c r="WES251" s="2"/>
      <c r="WET251" s="2"/>
      <c r="WEU251" s="2"/>
      <c r="WEV251" s="2"/>
      <c r="WEW251" s="2"/>
      <c r="WEX251" s="2"/>
      <c r="WEY251" s="2"/>
      <c r="WEZ251" s="2"/>
      <c r="WFA251" s="2"/>
      <c r="WFB251" s="2"/>
      <c r="WFC251" s="2"/>
      <c r="WFD251" s="2"/>
      <c r="WFE251" s="2"/>
      <c r="WFF251" s="2"/>
      <c r="WFG251" s="2"/>
      <c r="WFH251" s="2"/>
      <c r="WFI251" s="2"/>
      <c r="WFJ251" s="2"/>
      <c r="WFK251" s="2"/>
      <c r="WFL251" s="2"/>
      <c r="WFM251" s="2"/>
      <c r="WFN251" s="2"/>
      <c r="WFO251" s="2"/>
      <c r="WFP251" s="2"/>
      <c r="WFQ251" s="2"/>
      <c r="WFR251" s="2"/>
      <c r="WFS251" s="2"/>
      <c r="WFT251" s="2"/>
      <c r="WFU251" s="2"/>
      <c r="WFV251" s="2"/>
      <c r="WFW251" s="2"/>
      <c r="WFX251" s="2"/>
      <c r="WFY251" s="2"/>
      <c r="WFZ251" s="2"/>
      <c r="WGA251" s="2"/>
      <c r="WGB251" s="2"/>
      <c r="WGC251" s="2"/>
      <c r="WGD251" s="2"/>
      <c r="WGE251" s="2"/>
      <c r="WGF251" s="2"/>
      <c r="WGG251" s="2"/>
      <c r="WGH251" s="2"/>
      <c r="WGI251" s="2"/>
      <c r="WGJ251" s="2"/>
      <c r="WGK251" s="2"/>
      <c r="WGL251" s="2"/>
      <c r="WGM251" s="2"/>
      <c r="WGN251" s="2"/>
      <c r="WGO251" s="2"/>
      <c r="WGP251" s="2"/>
      <c r="WGQ251" s="2"/>
      <c r="WGR251" s="2"/>
      <c r="WGS251" s="2"/>
      <c r="WGT251" s="2"/>
      <c r="WGU251" s="2"/>
      <c r="WGV251" s="2"/>
      <c r="WGW251" s="2"/>
      <c r="WGX251" s="2"/>
      <c r="WGY251" s="2"/>
      <c r="WGZ251" s="2"/>
      <c r="WHA251" s="2"/>
      <c r="WHB251" s="2"/>
      <c r="WHC251" s="2"/>
      <c r="WHD251" s="2"/>
      <c r="WHE251" s="2"/>
      <c r="WHF251" s="2"/>
      <c r="WHG251" s="2"/>
      <c r="WHH251" s="2"/>
      <c r="WHI251" s="2"/>
      <c r="WHJ251" s="2"/>
      <c r="WHK251" s="2"/>
      <c r="WHL251" s="2"/>
      <c r="WHM251" s="2"/>
      <c r="WHN251" s="2"/>
      <c r="WHO251" s="2"/>
      <c r="WHP251" s="2"/>
      <c r="WHQ251" s="2"/>
      <c r="WHR251" s="2"/>
      <c r="WHS251" s="2"/>
      <c r="WHT251" s="2"/>
      <c r="WHU251" s="2"/>
      <c r="WHV251" s="2"/>
      <c r="WHW251" s="2"/>
      <c r="WHX251" s="2"/>
      <c r="WHY251" s="2"/>
      <c r="WHZ251" s="2"/>
      <c r="WIA251" s="2"/>
      <c r="WIB251" s="2"/>
      <c r="WIC251" s="2"/>
      <c r="WID251" s="2"/>
      <c r="WIE251" s="2"/>
      <c r="WIF251" s="2"/>
      <c r="WIG251" s="2"/>
      <c r="WIH251" s="2"/>
      <c r="WII251" s="2"/>
      <c r="WIJ251" s="2"/>
      <c r="WIK251" s="2"/>
      <c r="WIL251" s="2"/>
      <c r="WIM251" s="2"/>
      <c r="WIN251" s="2"/>
      <c r="WIO251" s="2"/>
      <c r="WIP251" s="2"/>
      <c r="WIQ251" s="2"/>
      <c r="WIR251" s="2"/>
      <c r="WIS251" s="2"/>
      <c r="WIT251" s="2"/>
      <c r="WIU251" s="2"/>
      <c r="WIV251" s="2"/>
      <c r="WIW251" s="2"/>
      <c r="WIX251" s="2"/>
      <c r="WIY251" s="2"/>
      <c r="WIZ251" s="2"/>
      <c r="WJA251" s="2"/>
      <c r="WJB251" s="2"/>
      <c r="WJC251" s="2"/>
      <c r="WJD251" s="2"/>
      <c r="WJE251" s="2"/>
      <c r="WJF251" s="2"/>
      <c r="WJG251" s="2"/>
      <c r="WJH251" s="2"/>
      <c r="WJI251" s="2"/>
      <c r="WJJ251" s="2"/>
      <c r="WJK251" s="2"/>
      <c r="WJL251" s="2"/>
      <c r="WJM251" s="2"/>
      <c r="WJN251" s="2"/>
      <c r="WJO251" s="2"/>
      <c r="WJP251" s="2"/>
      <c r="WJQ251" s="2"/>
      <c r="WJR251" s="2"/>
      <c r="WJS251" s="2"/>
      <c r="WJT251" s="2"/>
      <c r="WJU251" s="2"/>
      <c r="WJV251" s="2"/>
      <c r="WJW251" s="2"/>
      <c r="WJX251" s="2"/>
      <c r="WJY251" s="2"/>
      <c r="WJZ251" s="2"/>
      <c r="WKA251" s="2"/>
      <c r="WKB251" s="2"/>
      <c r="WKC251" s="2"/>
      <c r="WKD251" s="2"/>
      <c r="WKE251" s="2"/>
      <c r="WKF251" s="2"/>
      <c r="WKG251" s="2"/>
      <c r="WKH251" s="2"/>
      <c r="WKI251" s="2"/>
      <c r="WKJ251" s="2"/>
      <c r="WKK251" s="2"/>
      <c r="WKL251" s="2"/>
      <c r="WKM251" s="2"/>
      <c r="WKN251" s="2"/>
      <c r="WKO251" s="2"/>
      <c r="WKP251" s="2"/>
      <c r="WKQ251" s="2"/>
      <c r="WKR251" s="2"/>
      <c r="WKS251" s="2"/>
      <c r="WKT251" s="2"/>
      <c r="WKU251" s="2"/>
      <c r="WKV251" s="2"/>
      <c r="WKW251" s="2"/>
      <c r="WKX251" s="2"/>
      <c r="WKY251" s="2"/>
      <c r="WKZ251" s="2"/>
      <c r="WLA251" s="2"/>
      <c r="WLB251" s="2"/>
      <c r="WLC251" s="2"/>
      <c r="WLD251" s="2"/>
      <c r="WLE251" s="2"/>
      <c r="WLF251" s="2"/>
      <c r="WLG251" s="2"/>
      <c r="WLH251" s="2"/>
      <c r="WLI251" s="2"/>
      <c r="WLJ251" s="2"/>
      <c r="WLK251" s="2"/>
      <c r="WLL251" s="2"/>
      <c r="WLM251" s="2"/>
      <c r="WLN251" s="2"/>
      <c r="WLO251" s="2"/>
      <c r="WLP251" s="2"/>
      <c r="WLQ251" s="2"/>
      <c r="WLR251" s="2"/>
      <c r="WLS251" s="2"/>
      <c r="WLT251" s="2"/>
      <c r="WLU251" s="2"/>
      <c r="WLV251" s="2"/>
      <c r="WLW251" s="2"/>
      <c r="WLX251" s="2"/>
      <c r="WLY251" s="2"/>
      <c r="WLZ251" s="2"/>
      <c r="WMA251" s="2"/>
      <c r="WMB251" s="2"/>
      <c r="WMC251" s="2"/>
      <c r="WMD251" s="2"/>
      <c r="WME251" s="2"/>
      <c r="WMF251" s="2"/>
      <c r="WMG251" s="2"/>
      <c r="WMH251" s="2"/>
      <c r="WMI251" s="2"/>
      <c r="WMJ251" s="2"/>
      <c r="WMK251" s="2"/>
      <c r="WML251" s="2"/>
      <c r="WMM251" s="2"/>
      <c r="WMN251" s="2"/>
      <c r="WMO251" s="2"/>
      <c r="WMP251" s="2"/>
      <c r="WMQ251" s="2"/>
      <c r="WMR251" s="2"/>
      <c r="WMS251" s="2"/>
      <c r="WMT251" s="2"/>
      <c r="WMU251" s="2"/>
      <c r="WMV251" s="2"/>
      <c r="WMW251" s="2"/>
      <c r="WMX251" s="2"/>
      <c r="WMY251" s="2"/>
      <c r="WMZ251" s="2"/>
      <c r="WNA251" s="2"/>
      <c r="WNB251" s="2"/>
      <c r="WNC251" s="2"/>
      <c r="WND251" s="2"/>
      <c r="WNE251" s="2"/>
      <c r="WNF251" s="2"/>
      <c r="WNG251" s="2"/>
      <c r="WNH251" s="2"/>
      <c r="WNI251" s="2"/>
      <c r="WNJ251" s="2"/>
      <c r="WNK251" s="2"/>
      <c r="WNL251" s="2"/>
      <c r="WNM251" s="2"/>
      <c r="WNN251" s="2"/>
      <c r="WNO251" s="2"/>
      <c r="WNP251" s="2"/>
      <c r="WNQ251" s="2"/>
      <c r="WNR251" s="2"/>
      <c r="WNS251" s="2"/>
      <c r="WNT251" s="2"/>
      <c r="WNU251" s="2"/>
      <c r="WNV251" s="2"/>
      <c r="WNW251" s="2"/>
      <c r="WNX251" s="2"/>
      <c r="WNY251" s="2"/>
      <c r="WNZ251" s="2"/>
      <c r="WOA251" s="2"/>
      <c r="WOB251" s="2"/>
      <c r="WOC251" s="2"/>
      <c r="WOD251" s="2"/>
      <c r="WOE251" s="2"/>
      <c r="WOF251" s="2"/>
      <c r="WOG251" s="2"/>
      <c r="WOH251" s="2"/>
      <c r="WOI251" s="2"/>
      <c r="WOJ251" s="2"/>
      <c r="WOK251" s="2"/>
      <c r="WOL251" s="2"/>
      <c r="WOM251" s="2"/>
      <c r="WON251" s="2"/>
      <c r="WOO251" s="2"/>
      <c r="WOP251" s="2"/>
      <c r="WOQ251" s="2"/>
      <c r="WOR251" s="2"/>
      <c r="WOS251" s="2"/>
      <c r="WOT251" s="2"/>
      <c r="WOU251" s="2"/>
      <c r="WOV251" s="2"/>
      <c r="WOW251" s="2"/>
      <c r="WOX251" s="2"/>
      <c r="WOY251" s="2"/>
      <c r="WOZ251" s="2"/>
      <c r="WPA251" s="2"/>
      <c r="WPB251" s="2"/>
      <c r="WPC251" s="2"/>
      <c r="WPD251" s="2"/>
      <c r="WPE251" s="2"/>
      <c r="WPF251" s="2"/>
      <c r="WPG251" s="2"/>
      <c r="WPH251" s="2"/>
      <c r="WPI251" s="2"/>
      <c r="WPJ251" s="2"/>
      <c r="WPK251" s="2"/>
      <c r="WPL251" s="2"/>
      <c r="WPM251" s="2"/>
      <c r="WPN251" s="2"/>
      <c r="WPO251" s="2"/>
      <c r="WPP251" s="2"/>
      <c r="WPQ251" s="2"/>
      <c r="WPR251" s="2"/>
      <c r="WPS251" s="2"/>
      <c r="WPT251" s="2"/>
      <c r="WPU251" s="2"/>
      <c r="WPV251" s="2"/>
      <c r="WPW251" s="2"/>
      <c r="WPX251" s="2"/>
      <c r="WPY251" s="2"/>
      <c r="WPZ251" s="2"/>
      <c r="WQA251" s="2"/>
      <c r="WQB251" s="2"/>
      <c r="WQC251" s="2"/>
      <c r="WQD251" s="2"/>
      <c r="WQE251" s="2"/>
      <c r="WQF251" s="2"/>
      <c r="WQG251" s="2"/>
      <c r="WQH251" s="2"/>
      <c r="WQI251" s="2"/>
      <c r="WQJ251" s="2"/>
      <c r="WQK251" s="2"/>
      <c r="WQL251" s="2"/>
      <c r="WQM251" s="2"/>
      <c r="WQN251" s="2"/>
      <c r="WQO251" s="2"/>
      <c r="WQP251" s="2"/>
      <c r="WQQ251" s="2"/>
      <c r="WQR251" s="2"/>
      <c r="WQS251" s="2"/>
      <c r="WQT251" s="2"/>
      <c r="WQU251" s="2"/>
      <c r="WQV251" s="2"/>
      <c r="WQW251" s="2"/>
      <c r="WQX251" s="2"/>
      <c r="WQY251" s="2"/>
      <c r="WQZ251" s="2"/>
      <c r="WRA251" s="2"/>
      <c r="WRB251" s="2"/>
      <c r="WRC251" s="2"/>
      <c r="WRD251" s="2"/>
      <c r="WRE251" s="2"/>
      <c r="WRF251" s="2"/>
      <c r="WRG251" s="2"/>
      <c r="WRH251" s="2"/>
      <c r="WRI251" s="2"/>
      <c r="WRJ251" s="2"/>
      <c r="WRK251" s="2"/>
      <c r="WRL251" s="2"/>
      <c r="WRM251" s="2"/>
      <c r="WRN251" s="2"/>
      <c r="WRO251" s="2"/>
      <c r="WRP251" s="2"/>
      <c r="WRQ251" s="2"/>
      <c r="WRR251" s="2"/>
      <c r="WRS251" s="2"/>
      <c r="WRT251" s="2"/>
      <c r="WRU251" s="2"/>
      <c r="WRV251" s="2"/>
      <c r="WRW251" s="2"/>
      <c r="WRX251" s="2"/>
      <c r="WRY251" s="2"/>
      <c r="WRZ251" s="2"/>
      <c r="WSA251" s="2"/>
      <c r="WSB251" s="2"/>
      <c r="WSC251" s="2"/>
      <c r="WSD251" s="2"/>
      <c r="WSE251" s="2"/>
      <c r="WSF251" s="2"/>
      <c r="WSG251" s="2"/>
      <c r="WSH251" s="2"/>
      <c r="WSI251" s="2"/>
      <c r="WSJ251" s="2"/>
      <c r="WSK251" s="2"/>
      <c r="WSL251" s="2"/>
      <c r="WSM251" s="2"/>
      <c r="WSN251" s="2"/>
      <c r="WSO251" s="2"/>
      <c r="WSP251" s="2"/>
      <c r="WSQ251" s="2"/>
      <c r="WSR251" s="2"/>
      <c r="WSS251" s="2"/>
      <c r="WST251" s="2"/>
      <c r="WSU251" s="2"/>
      <c r="WSV251" s="2"/>
      <c r="WSW251" s="2"/>
      <c r="WSX251" s="2"/>
      <c r="WSY251" s="2"/>
      <c r="WSZ251" s="2"/>
      <c r="WTA251" s="2"/>
      <c r="WTB251" s="2"/>
      <c r="WTC251" s="2"/>
      <c r="WTD251" s="2"/>
      <c r="WTE251" s="2"/>
      <c r="WTF251" s="2"/>
      <c r="WTG251" s="2"/>
      <c r="WTH251" s="2"/>
      <c r="WTI251" s="2"/>
      <c r="WTJ251" s="2"/>
      <c r="WTK251" s="2"/>
      <c r="WTL251" s="2"/>
      <c r="WTM251" s="2"/>
      <c r="WTN251" s="2"/>
      <c r="WTO251" s="2"/>
      <c r="WTP251" s="2"/>
      <c r="WTQ251" s="2"/>
      <c r="WTR251" s="2"/>
      <c r="WTS251" s="2"/>
      <c r="WTT251" s="2"/>
      <c r="WTU251" s="2"/>
      <c r="WTV251" s="2"/>
      <c r="WTW251" s="2"/>
      <c r="WTX251" s="2"/>
      <c r="WTY251" s="2"/>
      <c r="WTZ251" s="2"/>
      <c r="WUA251" s="2"/>
      <c r="WUB251" s="2"/>
      <c r="WUC251" s="2"/>
      <c r="WUD251" s="2"/>
      <c r="WUE251" s="2"/>
      <c r="WUF251" s="2"/>
      <c r="WUG251" s="2"/>
      <c r="WUH251" s="2"/>
      <c r="WUI251" s="2"/>
      <c r="WUJ251" s="2"/>
      <c r="WUK251" s="2"/>
      <c r="WUL251" s="2"/>
      <c r="WUM251" s="2"/>
      <c r="WUN251" s="2"/>
      <c r="WUO251" s="2"/>
      <c r="WUP251" s="2"/>
      <c r="WUQ251" s="2"/>
      <c r="WUR251" s="2"/>
      <c r="WUS251" s="2"/>
      <c r="WUT251" s="2"/>
      <c r="WUU251" s="2"/>
      <c r="WUV251" s="2"/>
      <c r="WUW251" s="2"/>
      <c r="WUX251" s="2"/>
      <c r="WUY251" s="2"/>
      <c r="WUZ251" s="2"/>
      <c r="WVA251" s="2"/>
      <c r="WVB251" s="2"/>
      <c r="WVC251" s="2"/>
      <c r="WVD251" s="2"/>
      <c r="WVE251" s="2"/>
      <c r="WVF251" s="2"/>
      <c r="WVG251" s="2"/>
      <c r="WVH251" s="2"/>
      <c r="WVI251" s="2"/>
      <c r="WVJ251" s="2"/>
      <c r="WVK251" s="2"/>
      <c r="WVL251" s="2"/>
      <c r="WVM251" s="2"/>
      <c r="WVN251" s="2"/>
      <c r="WVO251" s="2"/>
      <c r="WVP251" s="2"/>
      <c r="WVQ251" s="2"/>
      <c r="WVR251" s="2"/>
      <c r="WVS251" s="2"/>
      <c r="WVT251" s="2"/>
      <c r="WVU251" s="2"/>
      <c r="WVV251" s="2"/>
      <c r="WVW251" s="2"/>
      <c r="WVX251" s="2"/>
      <c r="WVY251" s="2"/>
      <c r="WVZ251" s="2"/>
      <c r="WWA251" s="2"/>
      <c r="WWB251" s="2"/>
      <c r="WWC251" s="2"/>
      <c r="WWD251" s="2"/>
      <c r="WWE251" s="2"/>
      <c r="WWF251" s="2"/>
      <c r="WWG251" s="2"/>
      <c r="WWH251" s="2"/>
      <c r="WWI251" s="2"/>
      <c r="WWJ251" s="2"/>
      <c r="WWK251" s="2"/>
      <c r="WWL251" s="2"/>
      <c r="WWM251" s="2"/>
      <c r="WWN251" s="2"/>
      <c r="WWO251" s="2"/>
      <c r="WWP251" s="2"/>
      <c r="WWQ251" s="2"/>
      <c r="WWR251" s="2"/>
      <c r="WWS251" s="2"/>
      <c r="WWT251" s="2"/>
      <c r="WWU251" s="2"/>
      <c r="WWV251" s="2"/>
      <c r="WWW251" s="2"/>
      <c r="WWX251" s="2"/>
      <c r="WWY251" s="2"/>
      <c r="WWZ251" s="2"/>
      <c r="WXA251" s="2"/>
      <c r="WXB251" s="2"/>
      <c r="WXC251" s="2"/>
      <c r="WXD251" s="2"/>
      <c r="WXE251" s="2"/>
      <c r="WXF251" s="2"/>
      <c r="WXG251" s="2"/>
      <c r="WXH251" s="2"/>
      <c r="WXI251" s="2"/>
      <c r="WXJ251" s="2"/>
      <c r="WXK251" s="2"/>
      <c r="WXL251" s="2"/>
      <c r="WXM251" s="2"/>
      <c r="WXN251" s="2"/>
      <c r="WXO251" s="2"/>
      <c r="WXP251" s="2"/>
      <c r="WXQ251" s="2"/>
      <c r="WXR251" s="2"/>
      <c r="WXS251" s="2"/>
      <c r="WXT251" s="2"/>
      <c r="WXU251" s="2"/>
      <c r="WXV251" s="2"/>
      <c r="WXW251" s="2"/>
      <c r="WXX251" s="2"/>
      <c r="WXY251" s="2"/>
      <c r="WXZ251" s="2"/>
      <c r="WYA251" s="2"/>
      <c r="WYB251" s="2"/>
      <c r="WYC251" s="2"/>
      <c r="WYD251" s="2"/>
      <c r="WYE251" s="2"/>
      <c r="WYF251" s="2"/>
      <c r="WYG251" s="2"/>
      <c r="WYH251" s="2"/>
      <c r="WYI251" s="2"/>
      <c r="WYJ251" s="2"/>
      <c r="WYK251" s="2"/>
      <c r="WYL251" s="2"/>
      <c r="WYM251" s="2"/>
      <c r="WYN251" s="2"/>
      <c r="WYO251" s="2"/>
      <c r="WYP251" s="2"/>
      <c r="WYQ251" s="2"/>
      <c r="WYR251" s="2"/>
      <c r="WYS251" s="2"/>
      <c r="WYT251" s="2"/>
      <c r="WYU251" s="2"/>
      <c r="WYV251" s="2"/>
      <c r="WYW251" s="2"/>
      <c r="WYX251" s="2"/>
      <c r="WYY251" s="2"/>
      <c r="WYZ251" s="2"/>
      <c r="WZA251" s="2"/>
      <c r="WZB251" s="2"/>
      <c r="WZC251" s="2"/>
      <c r="WZD251" s="2"/>
      <c r="WZE251" s="2"/>
      <c r="WZF251" s="2"/>
      <c r="WZG251" s="2"/>
      <c r="WZH251" s="2"/>
      <c r="WZI251" s="2"/>
      <c r="WZJ251" s="2"/>
      <c r="WZK251" s="2"/>
      <c r="WZL251" s="2"/>
      <c r="WZM251" s="2"/>
      <c r="WZN251" s="2"/>
      <c r="WZO251" s="2"/>
      <c r="WZP251" s="2"/>
      <c r="WZQ251" s="2"/>
      <c r="WZR251" s="2"/>
      <c r="WZS251" s="2"/>
      <c r="WZT251" s="2"/>
      <c r="WZU251" s="2"/>
      <c r="WZV251" s="2"/>
      <c r="WZW251" s="2"/>
      <c r="WZX251" s="2"/>
      <c r="WZY251" s="2"/>
      <c r="WZZ251" s="2"/>
      <c r="XAA251" s="2"/>
      <c r="XAB251" s="2"/>
      <c r="XAC251" s="2"/>
      <c r="XAD251" s="2"/>
      <c r="XAE251" s="2"/>
      <c r="XAF251" s="2"/>
      <c r="XAG251" s="2"/>
      <c r="XAH251" s="2"/>
      <c r="XAI251" s="2"/>
      <c r="XAJ251" s="2"/>
      <c r="XAK251" s="2"/>
      <c r="XAL251" s="2"/>
      <c r="XAM251" s="2"/>
      <c r="XAN251" s="2"/>
      <c r="XAO251" s="2"/>
      <c r="XAP251" s="2"/>
      <c r="XAQ251" s="2"/>
      <c r="XAR251" s="2"/>
      <c r="XAS251" s="2"/>
      <c r="XAT251" s="2"/>
      <c r="XAU251" s="2"/>
      <c r="XAV251" s="2"/>
      <c r="XAW251" s="2"/>
      <c r="XAX251" s="2"/>
      <c r="XAY251" s="2"/>
      <c r="XAZ251" s="2"/>
      <c r="XBA251" s="2"/>
      <c r="XBB251" s="2"/>
      <c r="XBC251" s="2"/>
      <c r="XBD251" s="2"/>
      <c r="XBE251" s="2"/>
      <c r="XBF251" s="2"/>
      <c r="XBG251" s="2"/>
      <c r="XBH251" s="2"/>
      <c r="XBI251" s="2"/>
      <c r="XBJ251" s="2"/>
      <c r="XBK251" s="2"/>
      <c r="XBL251" s="2"/>
      <c r="XBM251" s="2"/>
      <c r="XBN251" s="2"/>
      <c r="XBO251" s="2"/>
      <c r="XBP251" s="2"/>
      <c r="XBQ251" s="2"/>
      <c r="XBR251" s="2"/>
      <c r="XBS251" s="2"/>
      <c r="XBT251" s="2"/>
      <c r="XBU251" s="2"/>
      <c r="XBV251" s="2"/>
      <c r="XBW251" s="2"/>
      <c r="XBX251" s="2"/>
      <c r="XBY251" s="2"/>
      <c r="XBZ251" s="2"/>
      <c r="XCA251" s="2"/>
      <c r="XCB251" s="2"/>
      <c r="XCC251" s="2"/>
      <c r="XCD251" s="2"/>
      <c r="XCE251" s="2"/>
      <c r="XCF251" s="2"/>
      <c r="XCG251" s="2"/>
      <c r="XCH251" s="2"/>
      <c r="XCI251" s="2"/>
      <c r="XCJ251" s="2"/>
      <c r="XCK251" s="2"/>
      <c r="XCL251" s="2"/>
      <c r="XCM251" s="2"/>
      <c r="XCN251" s="2"/>
      <c r="XCO251" s="2"/>
      <c r="XCP251" s="2"/>
      <c r="XCQ251" s="2"/>
      <c r="XCR251" s="2"/>
      <c r="XCS251" s="2"/>
      <c r="XCT251" s="2"/>
      <c r="XCU251" s="2"/>
      <c r="XCV251" s="2"/>
      <c r="XCW251" s="2"/>
      <c r="XCX251" s="2"/>
      <c r="XCY251" s="2"/>
      <c r="XCZ251" s="2"/>
      <c r="XDA251" s="2"/>
      <c r="XDB251" s="2"/>
      <c r="XDC251" s="2"/>
      <c r="XDD251" s="2"/>
      <c r="XDE251" s="2"/>
      <c r="XDF251" s="2"/>
      <c r="XDG251" s="2"/>
      <c r="XDH251" s="2"/>
      <c r="XDI251" s="2"/>
      <c r="XDJ251" s="2"/>
      <c r="XDK251" s="2"/>
      <c r="XDL251" s="2"/>
      <c r="XDM251" s="2"/>
      <c r="XDN251" s="2"/>
      <c r="XDO251" s="2"/>
      <c r="XDP251" s="2"/>
      <c r="XDQ251" s="2"/>
      <c r="XDR251" s="2"/>
      <c r="XDS251" s="2"/>
      <c r="XDT251" s="2"/>
      <c r="XDU251" s="2"/>
      <c r="XDV251" s="2"/>
      <c r="XDW251" s="2"/>
      <c r="XDX251" s="2"/>
      <c r="XDY251" s="2"/>
      <c r="XDZ251" s="2"/>
      <c r="XEA251" s="2"/>
      <c r="XEB251" s="2"/>
      <c r="XEC251" s="2"/>
      <c r="XED251" s="2"/>
      <c r="XEE251" s="2"/>
      <c r="XEF251" s="2"/>
      <c r="XEG251" s="2"/>
      <c r="XEH251" s="2"/>
      <c r="XEI251" s="2"/>
      <c r="XEJ251" s="2"/>
      <c r="XEK251" s="2"/>
      <c r="XEL251" s="2"/>
      <c r="XEM251" s="2"/>
      <c r="XEN251" s="2"/>
      <c r="XEO251" s="2"/>
      <c r="XEP251" s="2"/>
      <c r="XEQ251" s="2"/>
      <c r="XER251" s="2"/>
      <c r="XES251" s="2"/>
      <c r="XET251" s="2"/>
      <c r="XEU251" s="2"/>
      <c r="XEV251" s="2"/>
      <c r="XEW251" s="2"/>
      <c r="XEX251" s="2"/>
      <c r="XEY251" s="2"/>
      <c r="XEZ251" s="2"/>
      <c r="XFA251" s="2"/>
      <c r="XFB251" s="2"/>
      <c r="XFC251" s="2"/>
      <c r="XFD251" s="2"/>
    </row>
    <row r="252" spans="1:16384" x14ac:dyDescent="0.25">
      <c r="A252" s="25">
        <f>A249+1</f>
        <v>243</v>
      </c>
      <c r="B252" s="308" t="s">
        <v>302</v>
      </c>
      <c r="C252" s="112" t="s">
        <v>303</v>
      </c>
      <c r="D252" s="79">
        <v>301</v>
      </c>
      <c r="E252" s="21">
        <v>158691.96</v>
      </c>
      <c r="F252" s="21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>
        <v>0</v>
      </c>
      <c r="Y252" s="48">
        <v>0</v>
      </c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21">
        <f>SUM(F252:AT252)</f>
        <v>0</v>
      </c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48"/>
      <c r="BT252" s="21"/>
      <c r="BU252" s="21"/>
      <c r="BV252" s="21"/>
      <c r="BW252" s="21"/>
      <c r="BX252" s="48">
        <v>0</v>
      </c>
      <c r="BY252" s="48">
        <v>0</v>
      </c>
      <c r="BZ252" s="48">
        <v>0</v>
      </c>
      <c r="CA252" s="48">
        <v>0</v>
      </c>
      <c r="CB252" s="48"/>
      <c r="CC252" s="48"/>
      <c r="CD252" s="21"/>
      <c r="CE252" s="48"/>
      <c r="CF252" s="48"/>
      <c r="CG252" s="48"/>
      <c r="CH252" s="21"/>
      <c r="CI252" s="21"/>
      <c r="CJ252" s="21">
        <f>SUM(AV252:CI252)</f>
        <v>0</v>
      </c>
      <c r="CK252" s="21">
        <f t="shared" ref="CK252:CK316" si="132">CJ252+AU252</f>
        <v>0</v>
      </c>
      <c r="CL252" s="21">
        <f>CK252+E252</f>
        <v>158691.96</v>
      </c>
      <c r="CN252" s="44"/>
      <c r="CO252" s="44"/>
    </row>
    <row r="253" spans="1:16384" x14ac:dyDescent="0.25">
      <c r="A253" s="25">
        <f t="shared" ref="A253:A316" si="133">A252+1</f>
        <v>244</v>
      </c>
      <c r="B253" s="309"/>
      <c r="C253" s="112" t="s">
        <v>304</v>
      </c>
      <c r="D253" s="79">
        <v>302</v>
      </c>
      <c r="E253" s="21">
        <v>491237.54215500003</v>
      </c>
      <c r="F253" s="21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>
        <v>-40008.475000000093</v>
      </c>
      <c r="Y253" s="48">
        <v>0</v>
      </c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21">
        <f>SUM(F253:AT253)</f>
        <v>-40008.475000000093</v>
      </c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48"/>
      <c r="BT253" s="21"/>
      <c r="BU253" s="21"/>
      <c r="BV253" s="21"/>
      <c r="BW253" s="21"/>
      <c r="BX253" s="48">
        <v>0</v>
      </c>
      <c r="BY253" s="48">
        <v>0</v>
      </c>
      <c r="BZ253" s="48">
        <v>0</v>
      </c>
      <c r="CA253" s="48">
        <v>1987441.9364749999</v>
      </c>
      <c r="CB253" s="48"/>
      <c r="CC253" s="48"/>
      <c r="CD253" s="21"/>
      <c r="CE253" s="48"/>
      <c r="CF253" s="48"/>
      <c r="CG253" s="48"/>
      <c r="CH253" s="21"/>
      <c r="CI253" s="21"/>
      <c r="CJ253" s="21">
        <f>SUM(AV253:CI253)</f>
        <v>1987441.9364749999</v>
      </c>
      <c r="CK253" s="21">
        <f t="shared" si="132"/>
        <v>1947433.4614749998</v>
      </c>
      <c r="CL253" s="21">
        <f>CK253+E253</f>
        <v>2438671.0036299997</v>
      </c>
      <c r="CN253" s="44"/>
      <c r="CO253" s="44"/>
    </row>
    <row r="254" spans="1:16384" x14ac:dyDescent="0.25">
      <c r="A254" s="25">
        <f t="shared" si="133"/>
        <v>245</v>
      </c>
      <c r="B254" s="309"/>
      <c r="C254" s="113" t="s">
        <v>305</v>
      </c>
      <c r="D254" s="81">
        <v>303</v>
      </c>
      <c r="E254" s="21">
        <v>204640560.47256395</v>
      </c>
      <c r="F254" s="21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>
        <v>-31689353.5788894</v>
      </c>
      <c r="Y254" s="48">
        <v>0</v>
      </c>
      <c r="Z254" s="48"/>
      <c r="AA254" s="48"/>
      <c r="AB254" s="48"/>
      <c r="AC254" s="48">
        <v>-2133888.3503678772</v>
      </c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>
        <v>-383913.02885072777</v>
      </c>
      <c r="AT254" s="48"/>
      <c r="AU254" s="21">
        <f>SUM(F254:AT254)</f>
        <v>-34207154.958108</v>
      </c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48">
        <v>2133888.3503678772</v>
      </c>
      <c r="BT254" s="21"/>
      <c r="BU254" s="21"/>
      <c r="BV254" s="21"/>
      <c r="BW254" s="21"/>
      <c r="BX254" s="48">
        <v>12775002.332585</v>
      </c>
      <c r="BY254" s="48">
        <v>0</v>
      </c>
      <c r="BZ254" s="48">
        <v>0</v>
      </c>
      <c r="CA254" s="48">
        <v>19135136.78771</v>
      </c>
      <c r="CB254" s="48"/>
      <c r="CC254" s="48"/>
      <c r="CD254" s="21"/>
      <c r="CE254" s="48"/>
      <c r="CF254" s="48" t="s">
        <v>306</v>
      </c>
      <c r="CG254" s="48"/>
      <c r="CH254" s="21"/>
      <c r="CI254" s="21">
        <v>74624.310999999871</v>
      </c>
      <c r="CJ254" s="21">
        <f>SUM(AV254:CI254)</f>
        <v>34118651.781662874</v>
      </c>
      <c r="CK254" s="21">
        <f t="shared" si="132"/>
        <v>-88503.176445126534</v>
      </c>
      <c r="CL254" s="21">
        <f>CK254+E254</f>
        <v>204552057.29611883</v>
      </c>
      <c r="CN254" s="44"/>
      <c r="CO254" s="44"/>
    </row>
    <row r="255" spans="1:16384" x14ac:dyDescent="0.25">
      <c r="A255" s="25">
        <f t="shared" si="133"/>
        <v>246</v>
      </c>
      <c r="B255" s="309"/>
      <c r="C255" s="311" t="s">
        <v>307</v>
      </c>
      <c r="D255" s="312"/>
      <c r="E255" s="52">
        <f>SUM(E252:E254)</f>
        <v>205290489.97471896</v>
      </c>
      <c r="F255" s="52">
        <f>SUM(F252:F254)</f>
        <v>0</v>
      </c>
      <c r="G255" s="52">
        <f t="shared" ref="G255:AT255" si="134">SUM(G252:G254)</f>
        <v>0</v>
      </c>
      <c r="H255" s="52">
        <f t="shared" si="134"/>
        <v>0</v>
      </c>
      <c r="I255" s="52">
        <f t="shared" si="134"/>
        <v>0</v>
      </c>
      <c r="J255" s="52">
        <f t="shared" si="134"/>
        <v>0</v>
      </c>
      <c r="K255" s="52">
        <f t="shared" si="134"/>
        <v>0</v>
      </c>
      <c r="L255" s="52">
        <f t="shared" si="134"/>
        <v>0</v>
      </c>
      <c r="M255" s="52">
        <f t="shared" si="134"/>
        <v>0</v>
      </c>
      <c r="N255" s="52">
        <f t="shared" si="134"/>
        <v>0</v>
      </c>
      <c r="O255" s="52">
        <f t="shared" si="134"/>
        <v>0</v>
      </c>
      <c r="P255" s="52">
        <f t="shared" si="134"/>
        <v>0</v>
      </c>
      <c r="Q255" s="52">
        <f t="shared" si="134"/>
        <v>0</v>
      </c>
      <c r="R255" s="52">
        <f t="shared" si="134"/>
        <v>0</v>
      </c>
      <c r="S255" s="52">
        <f t="shared" si="134"/>
        <v>0</v>
      </c>
      <c r="T255" s="52">
        <f t="shared" si="134"/>
        <v>0</v>
      </c>
      <c r="U255" s="52">
        <f t="shared" si="134"/>
        <v>0</v>
      </c>
      <c r="V255" s="52">
        <f t="shared" si="134"/>
        <v>0</v>
      </c>
      <c r="W255" s="52">
        <f t="shared" si="134"/>
        <v>0</v>
      </c>
      <c r="X255" s="52">
        <f t="shared" si="134"/>
        <v>-31729362.053889401</v>
      </c>
      <c r="Y255" s="52">
        <f t="shared" si="134"/>
        <v>0</v>
      </c>
      <c r="Z255" s="52">
        <f t="shared" si="134"/>
        <v>0</v>
      </c>
      <c r="AA255" s="52">
        <f t="shared" si="134"/>
        <v>0</v>
      </c>
      <c r="AB255" s="52">
        <f t="shared" si="134"/>
        <v>0</v>
      </c>
      <c r="AC255" s="52">
        <f t="shared" si="134"/>
        <v>-2133888.3503678772</v>
      </c>
      <c r="AD255" s="52">
        <f t="shared" si="134"/>
        <v>0</v>
      </c>
      <c r="AE255" s="52">
        <f t="shared" si="134"/>
        <v>0</v>
      </c>
      <c r="AF255" s="52">
        <f t="shared" si="134"/>
        <v>0</v>
      </c>
      <c r="AG255" s="52">
        <f t="shared" si="134"/>
        <v>0</v>
      </c>
      <c r="AH255" s="52">
        <f t="shared" si="134"/>
        <v>0</v>
      </c>
      <c r="AI255" s="52">
        <f t="shared" si="134"/>
        <v>0</v>
      </c>
      <c r="AJ255" s="52">
        <f t="shared" si="134"/>
        <v>0</v>
      </c>
      <c r="AK255" s="52">
        <f t="shared" si="134"/>
        <v>0</v>
      </c>
      <c r="AL255" s="52">
        <f t="shared" si="134"/>
        <v>0</v>
      </c>
      <c r="AM255" s="52">
        <f t="shared" si="134"/>
        <v>0</v>
      </c>
      <c r="AN255" s="52">
        <f t="shared" si="134"/>
        <v>0</v>
      </c>
      <c r="AO255" s="52">
        <f t="shared" si="134"/>
        <v>0</v>
      </c>
      <c r="AP255" s="52"/>
      <c r="AQ255" s="52">
        <f t="shared" si="134"/>
        <v>0</v>
      </c>
      <c r="AR255" s="52">
        <f t="shared" si="134"/>
        <v>0</v>
      </c>
      <c r="AS255" s="52">
        <f>SUM(AS252:AS254)</f>
        <v>-383913.02885072777</v>
      </c>
      <c r="AT255" s="52">
        <f t="shared" si="134"/>
        <v>0</v>
      </c>
      <c r="AU255" s="52">
        <f>SUM(AU252:AU254)</f>
        <v>-34247163.433108002</v>
      </c>
      <c r="AV255" s="52">
        <f t="shared" ref="AV255:CL255" si="135">SUM(AV252:AV254)</f>
        <v>0</v>
      </c>
      <c r="AW255" s="52">
        <f t="shared" si="135"/>
        <v>0</v>
      </c>
      <c r="AX255" s="52">
        <f t="shared" si="135"/>
        <v>0</v>
      </c>
      <c r="AY255" s="52">
        <f t="shared" si="135"/>
        <v>0</v>
      </c>
      <c r="AZ255" s="52">
        <f t="shared" si="135"/>
        <v>0</v>
      </c>
      <c r="BA255" s="52">
        <f t="shared" si="135"/>
        <v>0</v>
      </c>
      <c r="BB255" s="52">
        <f t="shared" si="135"/>
        <v>0</v>
      </c>
      <c r="BC255" s="52">
        <f t="shared" si="135"/>
        <v>0</v>
      </c>
      <c r="BD255" s="52">
        <f t="shared" si="135"/>
        <v>0</v>
      </c>
      <c r="BE255" s="52">
        <f t="shared" si="135"/>
        <v>0</v>
      </c>
      <c r="BF255" s="52">
        <f t="shared" si="135"/>
        <v>0</v>
      </c>
      <c r="BG255" s="52">
        <f t="shared" si="135"/>
        <v>0</v>
      </c>
      <c r="BH255" s="52">
        <f t="shared" si="135"/>
        <v>0</v>
      </c>
      <c r="BI255" s="52">
        <f t="shared" si="135"/>
        <v>0</v>
      </c>
      <c r="BJ255" s="52">
        <f t="shared" si="135"/>
        <v>0</v>
      </c>
      <c r="BK255" s="52">
        <f t="shared" si="135"/>
        <v>0</v>
      </c>
      <c r="BL255" s="52">
        <f t="shared" si="135"/>
        <v>0</v>
      </c>
      <c r="BM255" s="52">
        <f t="shared" si="135"/>
        <v>0</v>
      </c>
      <c r="BN255" s="52">
        <f t="shared" si="135"/>
        <v>0</v>
      </c>
      <c r="BO255" s="52">
        <f t="shared" si="135"/>
        <v>0</v>
      </c>
      <c r="BP255" s="52">
        <f t="shared" si="135"/>
        <v>0</v>
      </c>
      <c r="BQ255" s="52">
        <f t="shared" si="135"/>
        <v>0</v>
      </c>
      <c r="BR255" s="52">
        <f t="shared" si="135"/>
        <v>0</v>
      </c>
      <c r="BS255" s="52">
        <f t="shared" si="135"/>
        <v>2133888.3503678772</v>
      </c>
      <c r="BT255" s="52">
        <f t="shared" si="135"/>
        <v>0</v>
      </c>
      <c r="BU255" s="52">
        <f t="shared" si="135"/>
        <v>0</v>
      </c>
      <c r="BV255" s="52">
        <f t="shared" si="135"/>
        <v>0</v>
      </c>
      <c r="BW255" s="52">
        <f t="shared" si="135"/>
        <v>0</v>
      </c>
      <c r="BX255" s="52">
        <f t="shared" si="135"/>
        <v>12775002.332585</v>
      </c>
      <c r="BY255" s="52">
        <f t="shared" si="135"/>
        <v>0</v>
      </c>
      <c r="BZ255" s="52">
        <f t="shared" si="135"/>
        <v>0</v>
      </c>
      <c r="CA255" s="52">
        <f t="shared" si="135"/>
        <v>21122578.724185001</v>
      </c>
      <c r="CB255" s="52">
        <f t="shared" si="135"/>
        <v>0</v>
      </c>
      <c r="CC255" s="52">
        <f t="shared" si="135"/>
        <v>0</v>
      </c>
      <c r="CD255" s="52">
        <f t="shared" si="135"/>
        <v>0</v>
      </c>
      <c r="CE255" s="52">
        <f t="shared" si="135"/>
        <v>0</v>
      </c>
      <c r="CF255" s="52">
        <f t="shared" si="135"/>
        <v>0</v>
      </c>
      <c r="CG255" s="52">
        <f t="shared" si="135"/>
        <v>0</v>
      </c>
      <c r="CH255" s="52">
        <f t="shared" si="135"/>
        <v>0</v>
      </c>
      <c r="CI255" s="52">
        <f t="shared" si="135"/>
        <v>74624.310999999871</v>
      </c>
      <c r="CJ255" s="52">
        <f t="shared" si="135"/>
        <v>36106093.718137875</v>
      </c>
      <c r="CK255" s="52">
        <f t="shared" si="135"/>
        <v>1858930.2850298733</v>
      </c>
      <c r="CL255" s="52">
        <f t="shared" si="135"/>
        <v>207149420.25974882</v>
      </c>
      <c r="CN255" s="44"/>
      <c r="CO255" s="44"/>
    </row>
    <row r="256" spans="1:16384" x14ac:dyDescent="0.25">
      <c r="A256" s="25">
        <f t="shared" si="133"/>
        <v>247</v>
      </c>
      <c r="B256" s="281"/>
      <c r="C256" s="92" t="s">
        <v>308</v>
      </c>
      <c r="D256" s="114">
        <v>304</v>
      </c>
      <c r="E256" s="21">
        <v>2042.5200000000002</v>
      </c>
      <c r="F256" s="21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>
        <v>0</v>
      </c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21">
        <f>SUM(F256:AT256)</f>
        <v>0</v>
      </c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>
        <v>0</v>
      </c>
      <c r="BY256" s="48">
        <v>0</v>
      </c>
      <c r="BZ256" s="48">
        <v>0</v>
      </c>
      <c r="CA256" s="48">
        <v>0</v>
      </c>
      <c r="CB256" s="48"/>
      <c r="CC256" s="48"/>
      <c r="CD256" s="48"/>
      <c r="CE256" s="48"/>
      <c r="CF256" s="48"/>
      <c r="CG256" s="48"/>
      <c r="CH256" s="48"/>
      <c r="CI256" s="48"/>
      <c r="CJ256" s="21">
        <f>SUM(AV256:CI256)</f>
        <v>0</v>
      </c>
      <c r="CK256" s="21">
        <f t="shared" si="132"/>
        <v>0</v>
      </c>
      <c r="CL256" s="21">
        <f>CK256+E256</f>
        <v>2042.5200000000002</v>
      </c>
      <c r="CN256" s="44"/>
      <c r="CO256" s="44"/>
    </row>
    <row r="257" spans="1:93" x14ac:dyDescent="0.25">
      <c r="A257" s="25">
        <f t="shared" si="133"/>
        <v>248</v>
      </c>
      <c r="B257" s="281"/>
      <c r="C257" s="91" t="s">
        <v>309</v>
      </c>
      <c r="D257" s="115">
        <v>305</v>
      </c>
      <c r="E257" s="21">
        <v>0</v>
      </c>
      <c r="F257" s="21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116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21">
        <f>SUM(F257:AT257)</f>
        <v>0</v>
      </c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>
        <v>0</v>
      </c>
      <c r="BY257" s="48">
        <v>0</v>
      </c>
      <c r="BZ257" s="48">
        <v>0</v>
      </c>
      <c r="CA257" s="48">
        <v>0</v>
      </c>
      <c r="CB257" s="48"/>
      <c r="CC257" s="48"/>
      <c r="CD257" s="48"/>
      <c r="CE257" s="48"/>
      <c r="CF257" s="48"/>
      <c r="CG257" s="48"/>
      <c r="CH257" s="48"/>
      <c r="CI257" s="48"/>
      <c r="CJ257" s="21">
        <f>SUM(AV257:CI257)</f>
        <v>0</v>
      </c>
      <c r="CK257" s="21">
        <f t="shared" si="132"/>
        <v>0</v>
      </c>
      <c r="CL257" s="21">
        <f>CK257+E257</f>
        <v>0</v>
      </c>
      <c r="CN257" s="44"/>
      <c r="CO257" s="44"/>
    </row>
    <row r="258" spans="1:93" x14ac:dyDescent="0.25">
      <c r="A258" s="25">
        <f t="shared" si="133"/>
        <v>249</v>
      </c>
      <c r="B258" s="281"/>
      <c r="C258" s="91" t="s">
        <v>310</v>
      </c>
      <c r="D258" s="115">
        <v>311</v>
      </c>
      <c r="E258" s="21">
        <v>0</v>
      </c>
      <c r="F258" s="21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>
        <v>0</v>
      </c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21">
        <f>SUM(F258:AT258)</f>
        <v>0</v>
      </c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>
        <v>0</v>
      </c>
      <c r="BY258" s="48">
        <v>0</v>
      </c>
      <c r="BZ258" s="48">
        <v>0</v>
      </c>
      <c r="CA258" s="48">
        <v>0</v>
      </c>
      <c r="CB258" s="48"/>
      <c r="CC258" s="48"/>
      <c r="CD258" s="48"/>
      <c r="CE258" s="48"/>
      <c r="CF258" s="48"/>
      <c r="CG258" s="48"/>
      <c r="CH258" s="48"/>
      <c r="CI258" s="48"/>
      <c r="CJ258" s="21">
        <f>SUM(AV258:CI258)</f>
        <v>0</v>
      </c>
      <c r="CK258" s="21">
        <f t="shared" si="132"/>
        <v>0</v>
      </c>
      <c r="CL258" s="21">
        <f>CK258+E258</f>
        <v>0</v>
      </c>
      <c r="CN258" s="44"/>
      <c r="CO258" s="44"/>
    </row>
    <row r="259" spans="1:93" x14ac:dyDescent="0.25">
      <c r="A259" s="25">
        <f t="shared" si="133"/>
        <v>250</v>
      </c>
      <c r="B259" s="281"/>
      <c r="C259" s="91" t="s">
        <v>311</v>
      </c>
      <c r="D259" s="115">
        <v>320</v>
      </c>
      <c r="E259" s="21">
        <v>0</v>
      </c>
      <c r="F259" s="21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>
        <v>0</v>
      </c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21">
        <f>SUM(F259:AT259)</f>
        <v>0</v>
      </c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>
        <v>0</v>
      </c>
      <c r="BY259" s="48">
        <v>0</v>
      </c>
      <c r="BZ259" s="48">
        <v>0</v>
      </c>
      <c r="CA259" s="48">
        <v>0</v>
      </c>
      <c r="CB259" s="48"/>
      <c r="CC259" s="48"/>
      <c r="CD259" s="48"/>
      <c r="CE259" s="48"/>
      <c r="CF259" s="48"/>
      <c r="CG259" s="48"/>
      <c r="CH259" s="48"/>
      <c r="CI259" s="48"/>
      <c r="CJ259" s="21">
        <f>SUM(AV259:CI259)</f>
        <v>0</v>
      </c>
      <c r="CK259" s="21">
        <f t="shared" si="132"/>
        <v>0</v>
      </c>
      <c r="CL259" s="21">
        <f>CK259+E259</f>
        <v>0</v>
      </c>
      <c r="CN259" s="44"/>
      <c r="CO259" s="44"/>
    </row>
    <row r="260" spans="1:93" x14ac:dyDescent="0.25">
      <c r="A260" s="25">
        <f t="shared" si="133"/>
        <v>251</v>
      </c>
      <c r="B260" s="281"/>
      <c r="C260" s="95" t="s">
        <v>312</v>
      </c>
      <c r="D260" s="117">
        <v>321</v>
      </c>
      <c r="E260" s="21"/>
      <c r="F260" s="21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21">
        <f>SUM(F260:AT260)</f>
        <v>0</v>
      </c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21">
        <f>SUM(AV260:CI260)</f>
        <v>0</v>
      </c>
      <c r="CK260" s="21">
        <f t="shared" si="132"/>
        <v>0</v>
      </c>
      <c r="CL260" s="21">
        <f>CK260+E260</f>
        <v>0</v>
      </c>
      <c r="CN260" s="44"/>
      <c r="CO260" s="44"/>
    </row>
    <row r="261" spans="1:93" x14ac:dyDescent="0.25">
      <c r="A261" s="25">
        <f t="shared" si="133"/>
        <v>252</v>
      </c>
      <c r="B261" s="309"/>
      <c r="C261" s="304" t="s">
        <v>313</v>
      </c>
      <c r="D261" s="305"/>
      <c r="E261" s="52">
        <f>SUM(E256:E260)</f>
        <v>2042.5200000000002</v>
      </c>
      <c r="F261" s="52">
        <f t="shared" ref="F261:BQ261" si="136">SUM(F256:F260)</f>
        <v>0</v>
      </c>
      <c r="G261" s="52">
        <f t="shared" si="136"/>
        <v>0</v>
      </c>
      <c r="H261" s="52">
        <f t="shared" si="136"/>
        <v>0</v>
      </c>
      <c r="I261" s="52">
        <f t="shared" si="136"/>
        <v>0</v>
      </c>
      <c r="J261" s="52">
        <f t="shared" si="136"/>
        <v>0</v>
      </c>
      <c r="K261" s="52">
        <f t="shared" si="136"/>
        <v>0</v>
      </c>
      <c r="L261" s="52">
        <f t="shared" si="136"/>
        <v>0</v>
      </c>
      <c r="M261" s="52">
        <f t="shared" si="136"/>
        <v>0</v>
      </c>
      <c r="N261" s="52">
        <f t="shared" si="136"/>
        <v>0</v>
      </c>
      <c r="O261" s="52">
        <f t="shared" si="136"/>
        <v>0</v>
      </c>
      <c r="P261" s="52">
        <f t="shared" si="136"/>
        <v>0</v>
      </c>
      <c r="Q261" s="52">
        <f t="shared" si="136"/>
        <v>0</v>
      </c>
      <c r="R261" s="52">
        <f t="shared" si="136"/>
        <v>0</v>
      </c>
      <c r="S261" s="52">
        <f t="shared" si="136"/>
        <v>0</v>
      </c>
      <c r="T261" s="52">
        <f t="shared" si="136"/>
        <v>0</v>
      </c>
      <c r="U261" s="52">
        <f t="shared" si="136"/>
        <v>0</v>
      </c>
      <c r="V261" s="52">
        <f t="shared" si="136"/>
        <v>0</v>
      </c>
      <c r="W261" s="52">
        <f t="shared" si="136"/>
        <v>0</v>
      </c>
      <c r="X261" s="52">
        <f t="shared" si="136"/>
        <v>0</v>
      </c>
      <c r="Y261" s="52">
        <f t="shared" si="136"/>
        <v>0</v>
      </c>
      <c r="Z261" s="52">
        <f t="shared" si="136"/>
        <v>0</v>
      </c>
      <c r="AA261" s="52">
        <f t="shared" si="136"/>
        <v>0</v>
      </c>
      <c r="AB261" s="52">
        <f t="shared" si="136"/>
        <v>0</v>
      </c>
      <c r="AC261" s="52">
        <f t="shared" si="136"/>
        <v>0</v>
      </c>
      <c r="AD261" s="52">
        <f t="shared" si="136"/>
        <v>0</v>
      </c>
      <c r="AE261" s="52">
        <f t="shared" si="136"/>
        <v>0</v>
      </c>
      <c r="AF261" s="52">
        <f t="shared" si="136"/>
        <v>0</v>
      </c>
      <c r="AG261" s="52">
        <f t="shared" si="136"/>
        <v>0</v>
      </c>
      <c r="AH261" s="52">
        <f t="shared" si="136"/>
        <v>0</v>
      </c>
      <c r="AI261" s="52">
        <f t="shared" si="136"/>
        <v>0</v>
      </c>
      <c r="AJ261" s="52">
        <f t="shared" si="136"/>
        <v>0</v>
      </c>
      <c r="AK261" s="52">
        <f t="shared" si="136"/>
        <v>0</v>
      </c>
      <c r="AL261" s="52">
        <f t="shared" si="136"/>
        <v>0</v>
      </c>
      <c r="AM261" s="52">
        <f t="shared" si="136"/>
        <v>0</v>
      </c>
      <c r="AN261" s="52">
        <f t="shared" si="136"/>
        <v>0</v>
      </c>
      <c r="AO261" s="52">
        <f t="shared" si="136"/>
        <v>0</v>
      </c>
      <c r="AP261" s="52"/>
      <c r="AQ261" s="52">
        <f t="shared" si="136"/>
        <v>0</v>
      </c>
      <c r="AR261" s="52">
        <f t="shared" si="136"/>
        <v>0</v>
      </c>
      <c r="AS261" s="52">
        <f t="shared" si="136"/>
        <v>0</v>
      </c>
      <c r="AT261" s="52">
        <f t="shared" si="136"/>
        <v>0</v>
      </c>
      <c r="AU261" s="52">
        <f t="shared" si="136"/>
        <v>0</v>
      </c>
      <c r="AV261" s="52">
        <f t="shared" si="136"/>
        <v>0</v>
      </c>
      <c r="AW261" s="52">
        <f t="shared" si="136"/>
        <v>0</v>
      </c>
      <c r="AX261" s="52">
        <f t="shared" si="136"/>
        <v>0</v>
      </c>
      <c r="AY261" s="52">
        <f t="shared" si="136"/>
        <v>0</v>
      </c>
      <c r="AZ261" s="52">
        <f t="shared" si="136"/>
        <v>0</v>
      </c>
      <c r="BA261" s="52">
        <f t="shared" si="136"/>
        <v>0</v>
      </c>
      <c r="BB261" s="52">
        <f t="shared" si="136"/>
        <v>0</v>
      </c>
      <c r="BC261" s="52">
        <f t="shared" si="136"/>
        <v>0</v>
      </c>
      <c r="BD261" s="52">
        <f t="shared" si="136"/>
        <v>0</v>
      </c>
      <c r="BE261" s="52">
        <f t="shared" si="136"/>
        <v>0</v>
      </c>
      <c r="BF261" s="52">
        <f t="shared" si="136"/>
        <v>0</v>
      </c>
      <c r="BG261" s="52">
        <f t="shared" si="136"/>
        <v>0</v>
      </c>
      <c r="BH261" s="52">
        <f t="shared" si="136"/>
        <v>0</v>
      </c>
      <c r="BI261" s="52">
        <f t="shared" si="136"/>
        <v>0</v>
      </c>
      <c r="BJ261" s="52">
        <f t="shared" si="136"/>
        <v>0</v>
      </c>
      <c r="BK261" s="52">
        <f t="shared" si="136"/>
        <v>0</v>
      </c>
      <c r="BL261" s="52">
        <f t="shared" si="136"/>
        <v>0</v>
      </c>
      <c r="BM261" s="52">
        <f t="shared" si="136"/>
        <v>0</v>
      </c>
      <c r="BN261" s="52">
        <f t="shared" si="136"/>
        <v>0</v>
      </c>
      <c r="BO261" s="52">
        <f t="shared" si="136"/>
        <v>0</v>
      </c>
      <c r="BP261" s="52">
        <f t="shared" si="136"/>
        <v>0</v>
      </c>
      <c r="BQ261" s="52">
        <f t="shared" si="136"/>
        <v>0</v>
      </c>
      <c r="BR261" s="52">
        <f t="shared" ref="BR261:CL261" si="137">SUM(BR256:BR260)</f>
        <v>0</v>
      </c>
      <c r="BS261" s="52">
        <f t="shared" si="137"/>
        <v>0</v>
      </c>
      <c r="BT261" s="52">
        <f t="shared" si="137"/>
        <v>0</v>
      </c>
      <c r="BU261" s="52">
        <f t="shared" si="137"/>
        <v>0</v>
      </c>
      <c r="BV261" s="52">
        <f t="shared" si="137"/>
        <v>0</v>
      </c>
      <c r="BW261" s="52">
        <f t="shared" si="137"/>
        <v>0</v>
      </c>
      <c r="BX261" s="52">
        <f t="shared" si="137"/>
        <v>0</v>
      </c>
      <c r="BY261" s="52">
        <f t="shared" si="137"/>
        <v>0</v>
      </c>
      <c r="BZ261" s="52">
        <f t="shared" si="137"/>
        <v>0</v>
      </c>
      <c r="CA261" s="52">
        <f t="shared" si="137"/>
        <v>0</v>
      </c>
      <c r="CB261" s="52">
        <f t="shared" si="137"/>
        <v>0</v>
      </c>
      <c r="CC261" s="52">
        <f t="shared" si="137"/>
        <v>0</v>
      </c>
      <c r="CD261" s="52">
        <f t="shared" si="137"/>
        <v>0</v>
      </c>
      <c r="CE261" s="52">
        <f t="shared" si="137"/>
        <v>0</v>
      </c>
      <c r="CF261" s="52">
        <f t="shared" si="137"/>
        <v>0</v>
      </c>
      <c r="CG261" s="52">
        <f t="shared" si="137"/>
        <v>0</v>
      </c>
      <c r="CH261" s="52">
        <f t="shared" si="137"/>
        <v>0</v>
      </c>
      <c r="CI261" s="52">
        <f t="shared" si="137"/>
        <v>0</v>
      </c>
      <c r="CJ261" s="52">
        <f t="shared" si="137"/>
        <v>0</v>
      </c>
      <c r="CK261" s="52">
        <f t="shared" si="137"/>
        <v>0</v>
      </c>
      <c r="CL261" s="52">
        <f t="shared" si="137"/>
        <v>2042.5200000000002</v>
      </c>
      <c r="CN261" s="44"/>
      <c r="CO261" s="44"/>
    </row>
    <row r="262" spans="1:93" x14ac:dyDescent="0.25">
      <c r="A262" s="25">
        <f t="shared" si="133"/>
        <v>253</v>
      </c>
      <c r="B262" s="309"/>
      <c r="C262" s="118" t="s">
        <v>314</v>
      </c>
      <c r="D262" s="119">
        <v>350.1</v>
      </c>
      <c r="E262" s="21">
        <v>1372992.1024999998</v>
      </c>
      <c r="F262" s="21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>
        <v>50159.83750000014</v>
      </c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21">
        <f t="shared" ref="AU262:AU274" si="138">SUM(F262:AT262)</f>
        <v>50159.83750000014</v>
      </c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>
        <v>0</v>
      </c>
      <c r="BY262" s="48">
        <v>0</v>
      </c>
      <c r="BZ262" s="48">
        <v>0</v>
      </c>
      <c r="CA262" s="48">
        <v>0</v>
      </c>
      <c r="CB262" s="48"/>
      <c r="CC262" s="21"/>
      <c r="CD262" s="48"/>
      <c r="CE262" s="48"/>
      <c r="CF262" s="48"/>
      <c r="CG262" s="48"/>
      <c r="CH262" s="48"/>
      <c r="CI262" s="48"/>
      <c r="CJ262" s="21">
        <f t="shared" ref="CJ262:CJ274" si="139">SUM(AV262:CI262)</f>
        <v>0</v>
      </c>
      <c r="CK262" s="21">
        <f t="shared" si="132"/>
        <v>50159.83750000014</v>
      </c>
      <c r="CL262" s="21">
        <f t="shared" ref="CL262:CL274" si="140">CK262+E262</f>
        <v>1423151.94</v>
      </c>
      <c r="CN262" s="44"/>
      <c r="CO262" s="44"/>
    </row>
    <row r="263" spans="1:93" x14ac:dyDescent="0.25">
      <c r="A263" s="25">
        <f t="shared" si="133"/>
        <v>254</v>
      </c>
      <c r="B263" s="309"/>
      <c r="C263" s="112" t="s">
        <v>315</v>
      </c>
      <c r="D263" s="120">
        <v>350.2</v>
      </c>
      <c r="E263" s="21">
        <v>37077.749999999993</v>
      </c>
      <c r="F263" s="21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>
        <v>0</v>
      </c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21">
        <f t="shared" si="138"/>
        <v>0</v>
      </c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>
        <v>0</v>
      </c>
      <c r="BY263" s="48">
        <v>0</v>
      </c>
      <c r="BZ263" s="48">
        <v>0</v>
      </c>
      <c r="CA263" s="48">
        <v>0</v>
      </c>
      <c r="CB263" s="48"/>
      <c r="CC263" s="21"/>
      <c r="CD263" s="48"/>
      <c r="CE263" s="48"/>
      <c r="CF263" s="48"/>
      <c r="CG263" s="48"/>
      <c r="CH263" s="48"/>
      <c r="CI263" s="48"/>
      <c r="CJ263" s="21">
        <f t="shared" si="139"/>
        <v>0</v>
      </c>
      <c r="CK263" s="21">
        <f t="shared" si="132"/>
        <v>0</v>
      </c>
      <c r="CL263" s="21">
        <f t="shared" si="140"/>
        <v>37077.749999999993</v>
      </c>
      <c r="CN263" s="44"/>
      <c r="CO263" s="44"/>
    </row>
    <row r="264" spans="1:93" x14ac:dyDescent="0.25">
      <c r="A264" s="25">
        <f t="shared" si="133"/>
        <v>255</v>
      </c>
      <c r="B264" s="309"/>
      <c r="C264" s="112" t="s">
        <v>309</v>
      </c>
      <c r="D264" s="120">
        <v>351</v>
      </c>
      <c r="E264" s="21">
        <v>1139407.1254166667</v>
      </c>
      <c r="F264" s="21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>
        <v>29334.537916666362</v>
      </c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21">
        <f t="shared" si="138"/>
        <v>29334.537916666362</v>
      </c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>
        <v>0</v>
      </c>
      <c r="BY264" s="48">
        <v>0</v>
      </c>
      <c r="BZ264" s="48">
        <v>0</v>
      </c>
      <c r="CA264" s="48">
        <v>78486.760000000009</v>
      </c>
      <c r="CB264" s="48"/>
      <c r="CC264" s="21"/>
      <c r="CD264" s="48"/>
      <c r="CE264" s="48"/>
      <c r="CF264" s="48"/>
      <c r="CG264" s="48"/>
      <c r="CH264" s="48"/>
      <c r="CI264" s="48"/>
      <c r="CJ264" s="21">
        <f t="shared" si="139"/>
        <v>78486.760000000009</v>
      </c>
      <c r="CK264" s="21">
        <f t="shared" si="132"/>
        <v>107821.29791666637</v>
      </c>
      <c r="CL264" s="21">
        <f t="shared" si="140"/>
        <v>1247228.4233333331</v>
      </c>
      <c r="CN264" s="44"/>
      <c r="CO264" s="44"/>
    </row>
    <row r="265" spans="1:93" x14ac:dyDescent="0.25">
      <c r="A265" s="25">
        <f t="shared" si="133"/>
        <v>256</v>
      </c>
      <c r="B265" s="309"/>
      <c r="C265" s="112" t="s">
        <v>316</v>
      </c>
      <c r="D265" s="120">
        <v>352</v>
      </c>
      <c r="E265" s="21">
        <v>18233629.091250002</v>
      </c>
      <c r="F265" s="21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>
        <v>382187.39874999598</v>
      </c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21">
        <f t="shared" si="138"/>
        <v>382187.39874999598</v>
      </c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>
        <v>0</v>
      </c>
      <c r="BY265" s="48">
        <v>0</v>
      </c>
      <c r="BZ265" s="48">
        <v>0</v>
      </c>
      <c r="CA265" s="48">
        <v>1368391.58</v>
      </c>
      <c r="CB265" s="48"/>
      <c r="CC265" s="21"/>
      <c r="CD265" s="48"/>
      <c r="CE265" s="48"/>
      <c r="CF265" s="48"/>
      <c r="CG265" s="48"/>
      <c r="CH265" s="48"/>
      <c r="CI265" s="48"/>
      <c r="CJ265" s="21">
        <f t="shared" si="139"/>
        <v>1368391.58</v>
      </c>
      <c r="CK265" s="21">
        <f t="shared" si="132"/>
        <v>1750578.9787499961</v>
      </c>
      <c r="CL265" s="21">
        <f t="shared" si="140"/>
        <v>19984208.07</v>
      </c>
      <c r="CN265" s="44"/>
      <c r="CO265" s="44"/>
    </row>
    <row r="266" spans="1:93" x14ac:dyDescent="0.25">
      <c r="A266" s="25">
        <f t="shared" si="133"/>
        <v>257</v>
      </c>
      <c r="B266" s="309"/>
      <c r="C266" s="112" t="s">
        <v>317</v>
      </c>
      <c r="D266" s="120">
        <v>352.1</v>
      </c>
      <c r="E266" s="21"/>
      <c r="F266" s="21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21">
        <f t="shared" si="138"/>
        <v>0</v>
      </c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21"/>
      <c r="CD266" s="48"/>
      <c r="CE266" s="48"/>
      <c r="CF266" s="48"/>
      <c r="CG266" s="48"/>
      <c r="CH266" s="48"/>
      <c r="CI266" s="48"/>
      <c r="CJ266" s="21">
        <f t="shared" si="139"/>
        <v>0</v>
      </c>
      <c r="CK266" s="21">
        <f t="shared" si="132"/>
        <v>0</v>
      </c>
      <c r="CL266" s="21">
        <f t="shared" si="140"/>
        <v>0</v>
      </c>
      <c r="CN266" s="44"/>
      <c r="CO266" s="44"/>
    </row>
    <row r="267" spans="1:93" x14ac:dyDescent="0.25">
      <c r="A267" s="25">
        <f t="shared" si="133"/>
        <v>258</v>
      </c>
      <c r="B267" s="309"/>
      <c r="C267" s="112" t="s">
        <v>318</v>
      </c>
      <c r="D267" s="120">
        <v>352.2</v>
      </c>
      <c r="E267" s="21">
        <v>1757701.3599999996</v>
      </c>
      <c r="F267" s="21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>
        <v>0</v>
      </c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21">
        <f t="shared" si="138"/>
        <v>0</v>
      </c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>
        <v>0</v>
      </c>
      <c r="BY267" s="48">
        <v>0</v>
      </c>
      <c r="BZ267" s="48">
        <v>0</v>
      </c>
      <c r="CA267" s="48">
        <v>0</v>
      </c>
      <c r="CB267" s="48"/>
      <c r="CC267" s="21"/>
      <c r="CD267" s="48"/>
      <c r="CE267" s="48"/>
      <c r="CF267" s="48"/>
      <c r="CG267" s="48"/>
      <c r="CH267" s="48"/>
      <c r="CI267" s="48"/>
      <c r="CJ267" s="21">
        <f t="shared" si="139"/>
        <v>0</v>
      </c>
      <c r="CK267" s="21">
        <f t="shared" si="132"/>
        <v>0</v>
      </c>
      <c r="CL267" s="21">
        <f t="shared" si="140"/>
        <v>1757701.3599999996</v>
      </c>
      <c r="CN267" s="44"/>
      <c r="CO267" s="44"/>
    </row>
    <row r="268" spans="1:93" x14ac:dyDescent="0.25">
      <c r="A268" s="25">
        <f t="shared" si="133"/>
        <v>259</v>
      </c>
      <c r="B268" s="309"/>
      <c r="C268" s="112" t="s">
        <v>319</v>
      </c>
      <c r="D268" s="120">
        <v>352.3</v>
      </c>
      <c r="E268" s="21">
        <v>4185430.8299999987</v>
      </c>
      <c r="F268" s="21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>
        <v>0</v>
      </c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21">
        <f t="shared" si="138"/>
        <v>0</v>
      </c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>
        <v>0</v>
      </c>
      <c r="BY268" s="48">
        <v>0</v>
      </c>
      <c r="BZ268" s="48">
        <v>0</v>
      </c>
      <c r="CA268" s="48">
        <v>0</v>
      </c>
      <c r="CB268" s="48"/>
      <c r="CC268" s="21"/>
      <c r="CD268" s="48"/>
      <c r="CE268" s="48"/>
      <c r="CF268" s="48"/>
      <c r="CG268" s="48"/>
      <c r="CH268" s="48"/>
      <c r="CI268" s="48"/>
      <c r="CJ268" s="21">
        <f t="shared" si="139"/>
        <v>0</v>
      </c>
      <c r="CK268" s="21">
        <f t="shared" si="132"/>
        <v>0</v>
      </c>
      <c r="CL268" s="21">
        <f t="shared" si="140"/>
        <v>4185430.8299999987</v>
      </c>
      <c r="CN268" s="44"/>
      <c r="CO268" s="44"/>
    </row>
    <row r="269" spans="1:93" x14ac:dyDescent="0.25">
      <c r="A269" s="25">
        <f t="shared" si="133"/>
        <v>260</v>
      </c>
      <c r="B269" s="309"/>
      <c r="C269" s="112" t="s">
        <v>320</v>
      </c>
      <c r="D269" s="120">
        <v>353</v>
      </c>
      <c r="E269" s="21">
        <v>3330266.899999999</v>
      </c>
      <c r="F269" s="21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>
        <v>0</v>
      </c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21">
        <f t="shared" si="138"/>
        <v>0</v>
      </c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>
        <v>0</v>
      </c>
      <c r="BY269" s="48">
        <v>0</v>
      </c>
      <c r="BZ269" s="48">
        <v>0</v>
      </c>
      <c r="CA269" s="48">
        <v>146399.41</v>
      </c>
      <c r="CB269" s="48"/>
      <c r="CC269" s="21"/>
      <c r="CD269" s="48"/>
      <c r="CE269" s="48"/>
      <c r="CF269" s="48"/>
      <c r="CG269" s="48"/>
      <c r="CH269" s="48"/>
      <c r="CI269" s="48"/>
      <c r="CJ269" s="21">
        <f t="shared" si="139"/>
        <v>146399.41</v>
      </c>
      <c r="CK269" s="21">
        <f t="shared" si="132"/>
        <v>146399.41</v>
      </c>
      <c r="CL269" s="21">
        <f t="shared" si="140"/>
        <v>3476666.3099999991</v>
      </c>
      <c r="CN269" s="44"/>
      <c r="CO269" s="44"/>
    </row>
    <row r="270" spans="1:93" x14ac:dyDescent="0.25">
      <c r="A270" s="25">
        <f t="shared" si="133"/>
        <v>261</v>
      </c>
      <c r="B270" s="309"/>
      <c r="C270" s="112" t="s">
        <v>321</v>
      </c>
      <c r="D270" s="120">
        <v>354</v>
      </c>
      <c r="E270" s="21">
        <v>23677474.436249997</v>
      </c>
      <c r="F270" s="21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>
        <v>172524.29083333537</v>
      </c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21">
        <f t="shared" si="138"/>
        <v>172524.29083333537</v>
      </c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>
        <v>0</v>
      </c>
      <c r="BY270" s="48">
        <v>0</v>
      </c>
      <c r="BZ270" s="48">
        <v>0</v>
      </c>
      <c r="CA270" s="48">
        <v>1528456.47</v>
      </c>
      <c r="CB270" s="48"/>
      <c r="CC270" s="21"/>
      <c r="CD270" s="48"/>
      <c r="CE270" s="48"/>
      <c r="CF270" s="48"/>
      <c r="CG270" s="48"/>
      <c r="CH270" s="48"/>
      <c r="CI270" s="48"/>
      <c r="CJ270" s="21">
        <f t="shared" si="139"/>
        <v>1528456.47</v>
      </c>
      <c r="CK270" s="21">
        <f t="shared" si="132"/>
        <v>1700980.7608333353</v>
      </c>
      <c r="CL270" s="21">
        <f t="shared" si="140"/>
        <v>25378455.197083332</v>
      </c>
      <c r="CN270" s="44"/>
      <c r="CO270" s="44"/>
    </row>
    <row r="271" spans="1:93" x14ac:dyDescent="0.25">
      <c r="A271" s="25">
        <f t="shared" si="133"/>
        <v>262</v>
      </c>
      <c r="B271" s="309"/>
      <c r="C271" s="112" t="s">
        <v>322</v>
      </c>
      <c r="D271" s="120">
        <v>355</v>
      </c>
      <c r="E271" s="21">
        <v>1336293.67</v>
      </c>
      <c r="F271" s="21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>
        <v>0</v>
      </c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21">
        <f t="shared" si="138"/>
        <v>0</v>
      </c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>
        <v>0</v>
      </c>
      <c r="BY271" s="48">
        <v>0</v>
      </c>
      <c r="BZ271" s="48">
        <v>0</v>
      </c>
      <c r="CA271" s="48">
        <v>263679.96000000002</v>
      </c>
      <c r="CB271" s="48"/>
      <c r="CC271" s="21"/>
      <c r="CD271" s="48"/>
      <c r="CE271" s="48"/>
      <c r="CF271" s="48"/>
      <c r="CG271" s="48"/>
      <c r="CH271" s="48"/>
      <c r="CI271" s="48"/>
      <c r="CJ271" s="21">
        <f t="shared" si="139"/>
        <v>263679.96000000002</v>
      </c>
      <c r="CK271" s="21">
        <f t="shared" si="132"/>
        <v>263679.96000000002</v>
      </c>
      <c r="CL271" s="21">
        <f t="shared" si="140"/>
        <v>1599973.63</v>
      </c>
      <c r="CN271" s="44"/>
      <c r="CO271" s="44"/>
    </row>
    <row r="272" spans="1:93" x14ac:dyDescent="0.25">
      <c r="A272" s="25">
        <f t="shared" si="133"/>
        <v>263</v>
      </c>
      <c r="B272" s="309"/>
      <c r="C272" s="112" t="s">
        <v>323</v>
      </c>
      <c r="D272" s="120">
        <v>356</v>
      </c>
      <c r="E272" s="21">
        <v>2853701.48</v>
      </c>
      <c r="F272" s="21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>
        <v>19366.279999999795</v>
      </c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21">
        <f t="shared" si="138"/>
        <v>19366.279999999795</v>
      </c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>
        <v>0</v>
      </c>
      <c r="BY272" s="48">
        <v>0</v>
      </c>
      <c r="BZ272" s="48">
        <v>0</v>
      </c>
      <c r="CA272" s="48">
        <v>60422.96</v>
      </c>
      <c r="CB272" s="48"/>
      <c r="CC272" s="21"/>
      <c r="CD272" s="48"/>
      <c r="CE272" s="48"/>
      <c r="CF272" s="48"/>
      <c r="CG272" s="48"/>
      <c r="CH272" s="48"/>
      <c r="CI272" s="48"/>
      <c r="CJ272" s="21">
        <f t="shared" si="139"/>
        <v>60422.96</v>
      </c>
      <c r="CK272" s="21">
        <f t="shared" si="132"/>
        <v>79789.239999999787</v>
      </c>
      <c r="CL272" s="21">
        <f t="shared" si="140"/>
        <v>2933490.7199999997</v>
      </c>
      <c r="CN272" s="44"/>
      <c r="CO272" s="44"/>
    </row>
    <row r="273" spans="1:93" x14ac:dyDescent="0.25">
      <c r="A273" s="25">
        <f t="shared" si="133"/>
        <v>264</v>
      </c>
      <c r="B273" s="309"/>
      <c r="C273" s="112" t="s">
        <v>311</v>
      </c>
      <c r="D273" s="121">
        <v>357</v>
      </c>
      <c r="E273" s="21">
        <v>496450.31958333333</v>
      </c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48">
        <v>-855.98958333331393</v>
      </c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>
        <f t="shared" si="138"/>
        <v>-855.98958333331393</v>
      </c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48">
        <v>0</v>
      </c>
      <c r="BY273" s="48">
        <v>0</v>
      </c>
      <c r="BZ273" s="48">
        <v>0</v>
      </c>
      <c r="CA273" s="48">
        <v>39365.360000000001</v>
      </c>
      <c r="CB273" s="48"/>
      <c r="CC273" s="21"/>
      <c r="CD273" s="21"/>
      <c r="CE273" s="48"/>
      <c r="CF273" s="48"/>
      <c r="CG273" s="48"/>
      <c r="CH273" s="21"/>
      <c r="CI273" s="21"/>
      <c r="CJ273" s="21">
        <f t="shared" si="139"/>
        <v>39365.360000000001</v>
      </c>
      <c r="CK273" s="21">
        <f t="shared" si="132"/>
        <v>38509.370416666687</v>
      </c>
      <c r="CL273" s="21">
        <f t="shared" si="140"/>
        <v>534959.69000000006</v>
      </c>
      <c r="CN273" s="44"/>
      <c r="CO273" s="44"/>
    </row>
    <row r="274" spans="1:93" x14ac:dyDescent="0.25">
      <c r="A274" s="25">
        <f t="shared" si="133"/>
        <v>265</v>
      </c>
      <c r="B274" s="309"/>
      <c r="C274" s="122" t="s">
        <v>324</v>
      </c>
      <c r="D274" s="123">
        <v>358</v>
      </c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48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>
        <f t="shared" si="138"/>
        <v>0</v>
      </c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48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>
        <f t="shared" si="139"/>
        <v>0</v>
      </c>
      <c r="CK274" s="21">
        <f t="shared" si="132"/>
        <v>0</v>
      </c>
      <c r="CL274" s="21">
        <f t="shared" si="140"/>
        <v>0</v>
      </c>
      <c r="CN274" s="44"/>
      <c r="CO274" s="44"/>
    </row>
    <row r="275" spans="1:93" x14ac:dyDescent="0.25">
      <c r="A275" s="25">
        <f t="shared" si="133"/>
        <v>266</v>
      </c>
      <c r="B275" s="309"/>
      <c r="C275" s="294" t="s">
        <v>325</v>
      </c>
      <c r="D275" s="295"/>
      <c r="E275" s="52">
        <f>SUM(E262:E274)</f>
        <v>58420425.064999998</v>
      </c>
      <c r="F275" s="52">
        <f>SUM(F262:F274)</f>
        <v>0</v>
      </c>
      <c r="G275" s="52">
        <f t="shared" ref="G275:AT275" si="141">SUM(G262:G274)</f>
        <v>0</v>
      </c>
      <c r="H275" s="52">
        <f t="shared" si="141"/>
        <v>0</v>
      </c>
      <c r="I275" s="52">
        <f t="shared" si="141"/>
        <v>0</v>
      </c>
      <c r="J275" s="52">
        <f t="shared" si="141"/>
        <v>0</v>
      </c>
      <c r="K275" s="52">
        <f t="shared" si="141"/>
        <v>0</v>
      </c>
      <c r="L275" s="52">
        <f t="shared" si="141"/>
        <v>0</v>
      </c>
      <c r="M275" s="52">
        <f t="shared" si="141"/>
        <v>0</v>
      </c>
      <c r="N275" s="52">
        <f t="shared" si="141"/>
        <v>0</v>
      </c>
      <c r="O275" s="52">
        <f t="shared" si="141"/>
        <v>0</v>
      </c>
      <c r="P275" s="52">
        <f t="shared" si="141"/>
        <v>0</v>
      </c>
      <c r="Q275" s="52">
        <f t="shared" si="141"/>
        <v>0</v>
      </c>
      <c r="R275" s="52">
        <f t="shared" si="141"/>
        <v>0</v>
      </c>
      <c r="S275" s="52">
        <f t="shared" si="141"/>
        <v>0</v>
      </c>
      <c r="T275" s="52">
        <f t="shared" si="141"/>
        <v>0</v>
      </c>
      <c r="U275" s="52">
        <f t="shared" si="141"/>
        <v>0</v>
      </c>
      <c r="V275" s="52">
        <f t="shared" si="141"/>
        <v>0</v>
      </c>
      <c r="W275" s="52">
        <f t="shared" si="141"/>
        <v>0</v>
      </c>
      <c r="X275" s="52">
        <f t="shared" si="141"/>
        <v>652716.35541666439</v>
      </c>
      <c r="Y275" s="52">
        <f t="shared" si="141"/>
        <v>0</v>
      </c>
      <c r="Z275" s="52">
        <f t="shared" si="141"/>
        <v>0</v>
      </c>
      <c r="AA275" s="52">
        <f t="shared" si="141"/>
        <v>0</v>
      </c>
      <c r="AB275" s="52">
        <f t="shared" si="141"/>
        <v>0</v>
      </c>
      <c r="AC275" s="52">
        <f t="shared" si="141"/>
        <v>0</v>
      </c>
      <c r="AD275" s="52">
        <f t="shared" si="141"/>
        <v>0</v>
      </c>
      <c r="AE275" s="52">
        <f t="shared" si="141"/>
        <v>0</v>
      </c>
      <c r="AF275" s="52">
        <f t="shared" si="141"/>
        <v>0</v>
      </c>
      <c r="AG275" s="52">
        <f t="shared" si="141"/>
        <v>0</v>
      </c>
      <c r="AH275" s="52">
        <f t="shared" si="141"/>
        <v>0</v>
      </c>
      <c r="AI275" s="52">
        <f t="shared" si="141"/>
        <v>0</v>
      </c>
      <c r="AJ275" s="52">
        <f t="shared" si="141"/>
        <v>0</v>
      </c>
      <c r="AK275" s="52">
        <f t="shared" si="141"/>
        <v>0</v>
      </c>
      <c r="AL275" s="52">
        <f t="shared" si="141"/>
        <v>0</v>
      </c>
      <c r="AM275" s="52">
        <f t="shared" si="141"/>
        <v>0</v>
      </c>
      <c r="AN275" s="52">
        <f t="shared" si="141"/>
        <v>0</v>
      </c>
      <c r="AO275" s="52">
        <f t="shared" si="141"/>
        <v>0</v>
      </c>
      <c r="AP275" s="52"/>
      <c r="AQ275" s="52">
        <f t="shared" si="141"/>
        <v>0</v>
      </c>
      <c r="AR275" s="52">
        <f t="shared" si="141"/>
        <v>0</v>
      </c>
      <c r="AS275" s="52">
        <f t="shared" si="141"/>
        <v>0</v>
      </c>
      <c r="AT275" s="52">
        <f t="shared" si="141"/>
        <v>0</v>
      </c>
      <c r="AU275" s="52">
        <f>SUM(AU262:AU274)</f>
        <v>652716.35541666439</v>
      </c>
      <c r="AV275" s="52">
        <f t="shared" ref="AV275:CL275" si="142">SUM(AV262:AV274)</f>
        <v>0</v>
      </c>
      <c r="AW275" s="52">
        <f t="shared" si="142"/>
        <v>0</v>
      </c>
      <c r="AX275" s="52">
        <f t="shared" si="142"/>
        <v>0</v>
      </c>
      <c r="AY275" s="52">
        <f t="shared" si="142"/>
        <v>0</v>
      </c>
      <c r="AZ275" s="52">
        <f t="shared" si="142"/>
        <v>0</v>
      </c>
      <c r="BA275" s="52">
        <f t="shared" si="142"/>
        <v>0</v>
      </c>
      <c r="BB275" s="52">
        <f t="shared" si="142"/>
        <v>0</v>
      </c>
      <c r="BC275" s="52">
        <f t="shared" si="142"/>
        <v>0</v>
      </c>
      <c r="BD275" s="52">
        <f t="shared" si="142"/>
        <v>0</v>
      </c>
      <c r="BE275" s="52">
        <f t="shared" si="142"/>
        <v>0</v>
      </c>
      <c r="BF275" s="52">
        <f t="shared" si="142"/>
        <v>0</v>
      </c>
      <c r="BG275" s="52">
        <f t="shared" si="142"/>
        <v>0</v>
      </c>
      <c r="BH275" s="52">
        <f t="shared" si="142"/>
        <v>0</v>
      </c>
      <c r="BI275" s="52">
        <f t="shared" si="142"/>
        <v>0</v>
      </c>
      <c r="BJ275" s="52">
        <f t="shared" si="142"/>
        <v>0</v>
      </c>
      <c r="BK275" s="52">
        <f t="shared" si="142"/>
        <v>0</v>
      </c>
      <c r="BL275" s="52">
        <f t="shared" si="142"/>
        <v>0</v>
      </c>
      <c r="BM275" s="52">
        <f t="shared" si="142"/>
        <v>0</v>
      </c>
      <c r="BN275" s="52">
        <f t="shared" si="142"/>
        <v>0</v>
      </c>
      <c r="BO275" s="52">
        <f t="shared" si="142"/>
        <v>0</v>
      </c>
      <c r="BP275" s="52">
        <f t="shared" si="142"/>
        <v>0</v>
      </c>
      <c r="BQ275" s="52">
        <f t="shared" si="142"/>
        <v>0</v>
      </c>
      <c r="BR275" s="52">
        <f t="shared" si="142"/>
        <v>0</v>
      </c>
      <c r="BS275" s="52">
        <f t="shared" si="142"/>
        <v>0</v>
      </c>
      <c r="BT275" s="52">
        <f t="shared" si="142"/>
        <v>0</v>
      </c>
      <c r="BU275" s="52">
        <f t="shared" si="142"/>
        <v>0</v>
      </c>
      <c r="BV275" s="52">
        <f t="shared" si="142"/>
        <v>0</v>
      </c>
      <c r="BW275" s="52">
        <f t="shared" si="142"/>
        <v>0</v>
      </c>
      <c r="BX275" s="52">
        <f t="shared" si="142"/>
        <v>0</v>
      </c>
      <c r="BY275" s="52">
        <f t="shared" si="142"/>
        <v>0</v>
      </c>
      <c r="BZ275" s="52">
        <f t="shared" si="142"/>
        <v>0</v>
      </c>
      <c r="CA275" s="52">
        <f t="shared" si="142"/>
        <v>3485202.4999999995</v>
      </c>
      <c r="CB275" s="124">
        <f t="shared" si="142"/>
        <v>0</v>
      </c>
      <c r="CC275" s="52">
        <f t="shared" si="142"/>
        <v>0</v>
      </c>
      <c r="CD275" s="52">
        <f t="shared" si="142"/>
        <v>0</v>
      </c>
      <c r="CE275" s="52">
        <f t="shared" si="142"/>
        <v>0</v>
      </c>
      <c r="CF275" s="52">
        <f t="shared" si="142"/>
        <v>0</v>
      </c>
      <c r="CG275" s="52">
        <f t="shared" si="142"/>
        <v>0</v>
      </c>
      <c r="CH275" s="52">
        <f t="shared" si="142"/>
        <v>0</v>
      </c>
      <c r="CI275" s="52">
        <f t="shared" si="142"/>
        <v>0</v>
      </c>
      <c r="CJ275" s="52">
        <f t="shared" si="142"/>
        <v>3485202.4999999995</v>
      </c>
      <c r="CK275" s="52">
        <f t="shared" si="142"/>
        <v>4137918.8554166644</v>
      </c>
      <c r="CL275" s="52">
        <f t="shared" si="142"/>
        <v>62558343.920416661</v>
      </c>
      <c r="CN275" s="44"/>
      <c r="CO275" s="44"/>
    </row>
    <row r="276" spans="1:93" x14ac:dyDescent="0.25">
      <c r="A276" s="25">
        <f t="shared" si="133"/>
        <v>267</v>
      </c>
      <c r="B276" s="309"/>
      <c r="C276" s="122" t="s">
        <v>308</v>
      </c>
      <c r="D276" s="115">
        <v>360</v>
      </c>
      <c r="E276" s="21">
        <v>1704569.3799999992</v>
      </c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48">
        <v>0</v>
      </c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>
        <f t="shared" ref="AU276:AU285" si="143">SUM(F276:AT276)</f>
        <v>0</v>
      </c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>
        <v>0</v>
      </c>
      <c r="BY276" s="21">
        <v>0</v>
      </c>
      <c r="BZ276" s="21">
        <v>0</v>
      </c>
      <c r="CA276" s="21">
        <v>0</v>
      </c>
      <c r="CB276" s="21"/>
      <c r="CC276" s="21"/>
      <c r="CD276" s="21"/>
      <c r="CE276" s="21"/>
      <c r="CF276" s="21"/>
      <c r="CG276" s="21"/>
      <c r="CH276" s="21"/>
      <c r="CI276" s="21"/>
      <c r="CJ276" s="21">
        <f t="shared" ref="CJ276:CJ285" si="144">SUM(AV276:CI276)</f>
        <v>0</v>
      </c>
      <c r="CK276" s="21">
        <f t="shared" si="132"/>
        <v>0</v>
      </c>
      <c r="CL276" s="21">
        <f t="shared" ref="CL276:CL285" si="145">CK276+E276</f>
        <v>1704569.3799999992</v>
      </c>
      <c r="CN276" s="44"/>
      <c r="CO276" s="44"/>
    </row>
    <row r="277" spans="1:93" x14ac:dyDescent="0.25">
      <c r="A277" s="25">
        <f t="shared" si="133"/>
        <v>268</v>
      </c>
      <c r="B277" s="309"/>
      <c r="C277" s="122" t="s">
        <v>309</v>
      </c>
      <c r="D277" s="115">
        <v>361</v>
      </c>
      <c r="E277" s="21">
        <v>4155602.1199999996</v>
      </c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48">
        <v>136960.78958332539</v>
      </c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>
        <f t="shared" si="143"/>
        <v>136960.78958332539</v>
      </c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>
        <v>0</v>
      </c>
      <c r="BY277" s="21">
        <v>0</v>
      </c>
      <c r="BZ277" s="21">
        <v>0</v>
      </c>
      <c r="CA277" s="21">
        <v>0</v>
      </c>
      <c r="CB277" s="21"/>
      <c r="CC277" s="21"/>
      <c r="CD277" s="21"/>
      <c r="CE277" s="21"/>
      <c r="CF277" s="21"/>
      <c r="CG277" s="48"/>
      <c r="CH277" s="21"/>
      <c r="CI277" s="21"/>
      <c r="CJ277" s="21">
        <f t="shared" si="144"/>
        <v>0</v>
      </c>
      <c r="CK277" s="21">
        <f t="shared" si="132"/>
        <v>136960.78958332539</v>
      </c>
      <c r="CL277" s="21">
        <f t="shared" si="145"/>
        <v>4292562.9095833246</v>
      </c>
      <c r="CN277" s="44"/>
      <c r="CO277" s="44"/>
    </row>
    <row r="278" spans="1:93" x14ac:dyDescent="0.25">
      <c r="A278" s="25">
        <f t="shared" si="133"/>
        <v>269</v>
      </c>
      <c r="B278" s="309"/>
      <c r="C278" s="122" t="s">
        <v>326</v>
      </c>
      <c r="D278" s="115">
        <v>362</v>
      </c>
      <c r="E278" s="21">
        <v>3683221.39</v>
      </c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48">
        <v>22907.892083317041</v>
      </c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>
        <f t="shared" si="143"/>
        <v>22907.892083317041</v>
      </c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>
        <v>0</v>
      </c>
      <c r="BY278" s="21">
        <v>0</v>
      </c>
      <c r="BZ278" s="21">
        <v>0</v>
      </c>
      <c r="CA278" s="21">
        <v>753551.64</v>
      </c>
      <c r="CB278" s="21"/>
      <c r="CC278" s="21"/>
      <c r="CD278" s="21"/>
      <c r="CE278" s="21"/>
      <c r="CF278" s="21"/>
      <c r="CG278" s="48"/>
      <c r="CH278" s="21"/>
      <c r="CI278" s="21"/>
      <c r="CJ278" s="21">
        <f t="shared" si="144"/>
        <v>753551.64</v>
      </c>
      <c r="CK278" s="21">
        <f t="shared" si="132"/>
        <v>776459.53208331706</v>
      </c>
      <c r="CL278" s="21">
        <f t="shared" si="145"/>
        <v>4459680.9220833173</v>
      </c>
      <c r="CN278" s="44"/>
      <c r="CO278" s="44"/>
    </row>
    <row r="279" spans="1:93" x14ac:dyDescent="0.25">
      <c r="A279" s="25">
        <f t="shared" si="133"/>
        <v>270</v>
      </c>
      <c r="B279" s="309"/>
      <c r="C279" s="122" t="s">
        <v>323</v>
      </c>
      <c r="D279" s="115">
        <v>363</v>
      </c>
      <c r="E279" s="21">
        <v>3984038.93</v>
      </c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48">
        <v>995.99708333238959</v>
      </c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>
        <f t="shared" si="143"/>
        <v>995.99708333238959</v>
      </c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>
        <v>0</v>
      </c>
      <c r="BY279" s="21">
        <v>0</v>
      </c>
      <c r="BZ279" s="21">
        <v>0</v>
      </c>
      <c r="CA279" s="21">
        <v>0</v>
      </c>
      <c r="CB279" s="21"/>
      <c r="CC279" s="21"/>
      <c r="CD279" s="21"/>
      <c r="CE279" s="21"/>
      <c r="CF279" s="21"/>
      <c r="CG279" s="48"/>
      <c r="CH279" s="21"/>
      <c r="CI279" s="21"/>
      <c r="CJ279" s="21">
        <f t="shared" si="144"/>
        <v>0</v>
      </c>
      <c r="CK279" s="21">
        <f t="shared" si="132"/>
        <v>995.99708333238959</v>
      </c>
      <c r="CL279" s="21">
        <f t="shared" si="145"/>
        <v>3985034.9270833326</v>
      </c>
      <c r="CN279" s="44"/>
      <c r="CO279" s="44"/>
    </row>
    <row r="280" spans="1:93" x14ac:dyDescent="0.25">
      <c r="A280" s="25">
        <f t="shared" si="133"/>
        <v>271</v>
      </c>
      <c r="B280" s="309"/>
      <c r="C280" s="122" t="s">
        <v>327</v>
      </c>
      <c r="D280" s="99">
        <v>363.1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>
        <f t="shared" si="143"/>
        <v>0</v>
      </c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>
        <v>0</v>
      </c>
      <c r="BY280" s="21">
        <v>0</v>
      </c>
      <c r="BZ280" s="21">
        <v>0</v>
      </c>
      <c r="CA280" s="21">
        <v>0</v>
      </c>
      <c r="CB280" s="21"/>
      <c r="CC280" s="21"/>
      <c r="CD280" s="21"/>
      <c r="CE280" s="21"/>
      <c r="CF280" s="21"/>
      <c r="CG280" s="48"/>
      <c r="CH280" s="21"/>
      <c r="CI280" s="21"/>
      <c r="CJ280" s="21">
        <f t="shared" si="144"/>
        <v>0</v>
      </c>
      <c r="CK280" s="21">
        <f t="shared" si="132"/>
        <v>0</v>
      </c>
      <c r="CL280" s="21">
        <f t="shared" si="145"/>
        <v>0</v>
      </c>
      <c r="CN280" s="44"/>
      <c r="CO280" s="44"/>
    </row>
    <row r="281" spans="1:93" x14ac:dyDescent="0.25">
      <c r="A281" s="25">
        <f t="shared" si="133"/>
        <v>272</v>
      </c>
      <c r="B281" s="309"/>
      <c r="C281" s="122" t="s">
        <v>328</v>
      </c>
      <c r="D281" s="99">
        <v>363.2</v>
      </c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>
        <f t="shared" si="143"/>
        <v>0</v>
      </c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>
        <v>0</v>
      </c>
      <c r="BY281" s="21">
        <v>0</v>
      </c>
      <c r="BZ281" s="21">
        <v>0</v>
      </c>
      <c r="CA281" s="21">
        <v>0</v>
      </c>
      <c r="CB281" s="21"/>
      <c r="CC281" s="21"/>
      <c r="CD281" s="21"/>
      <c r="CE281" s="21"/>
      <c r="CF281" s="21"/>
      <c r="CG281" s="48"/>
      <c r="CH281" s="21"/>
      <c r="CI281" s="21"/>
      <c r="CJ281" s="21">
        <f t="shared" si="144"/>
        <v>0</v>
      </c>
      <c r="CK281" s="21">
        <f t="shared" si="132"/>
        <v>0</v>
      </c>
      <c r="CL281" s="21">
        <f t="shared" si="145"/>
        <v>0</v>
      </c>
      <c r="CN281" s="44"/>
      <c r="CO281" s="44"/>
    </row>
    <row r="282" spans="1:93" x14ac:dyDescent="0.25">
      <c r="A282" s="25">
        <f t="shared" si="133"/>
        <v>273</v>
      </c>
      <c r="B282" s="309"/>
      <c r="C282" s="122" t="s">
        <v>329</v>
      </c>
      <c r="D282" s="99">
        <v>363.3</v>
      </c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>
        <f t="shared" si="143"/>
        <v>0</v>
      </c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>
        <v>0</v>
      </c>
      <c r="BY282" s="21">
        <v>0</v>
      </c>
      <c r="BZ282" s="21">
        <v>0</v>
      </c>
      <c r="CA282" s="21">
        <v>0</v>
      </c>
      <c r="CB282" s="21"/>
      <c r="CC282" s="21"/>
      <c r="CD282" s="21"/>
      <c r="CE282" s="21"/>
      <c r="CF282" s="21"/>
      <c r="CG282" s="48"/>
      <c r="CH282" s="21"/>
      <c r="CI282" s="21"/>
      <c r="CJ282" s="21">
        <f t="shared" si="144"/>
        <v>0</v>
      </c>
      <c r="CK282" s="21">
        <f t="shared" si="132"/>
        <v>0</v>
      </c>
      <c r="CL282" s="21">
        <f t="shared" si="145"/>
        <v>0</v>
      </c>
      <c r="CN282" s="44"/>
      <c r="CO282" s="44"/>
    </row>
    <row r="283" spans="1:93" x14ac:dyDescent="0.25">
      <c r="A283" s="25">
        <f t="shared" si="133"/>
        <v>274</v>
      </c>
      <c r="B283" s="309"/>
      <c r="C283" s="122" t="s">
        <v>330</v>
      </c>
      <c r="D283" s="99">
        <v>363.4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>
        <f t="shared" si="143"/>
        <v>0</v>
      </c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48"/>
      <c r="CH283" s="21"/>
      <c r="CI283" s="21"/>
      <c r="CJ283" s="21">
        <f t="shared" si="144"/>
        <v>0</v>
      </c>
      <c r="CK283" s="21">
        <f t="shared" si="132"/>
        <v>0</v>
      </c>
      <c r="CL283" s="21">
        <f t="shared" si="145"/>
        <v>0</v>
      </c>
      <c r="CN283" s="44"/>
      <c r="CO283" s="44"/>
    </row>
    <row r="284" spans="1:93" x14ac:dyDescent="0.25">
      <c r="A284" s="25">
        <f t="shared" si="133"/>
        <v>275</v>
      </c>
      <c r="B284" s="309"/>
      <c r="C284" s="122" t="s">
        <v>331</v>
      </c>
      <c r="D284" s="99">
        <v>363.5</v>
      </c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>
        <f t="shared" si="143"/>
        <v>0</v>
      </c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48"/>
      <c r="CH284" s="21"/>
      <c r="CI284" s="21"/>
      <c r="CJ284" s="21">
        <f t="shared" si="144"/>
        <v>0</v>
      </c>
      <c r="CK284" s="21">
        <f t="shared" si="132"/>
        <v>0</v>
      </c>
      <c r="CL284" s="21">
        <f t="shared" si="145"/>
        <v>0</v>
      </c>
      <c r="CN284" s="44"/>
      <c r="CO284" s="44"/>
    </row>
    <row r="285" spans="1:93" x14ac:dyDescent="0.25">
      <c r="A285" s="25">
        <f t="shared" si="133"/>
        <v>276</v>
      </c>
      <c r="B285" s="309"/>
      <c r="C285" s="122" t="s">
        <v>332</v>
      </c>
      <c r="D285" s="99">
        <v>363.6</v>
      </c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>
        <f t="shared" si="143"/>
        <v>0</v>
      </c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48"/>
      <c r="CH285" s="21"/>
      <c r="CI285" s="21"/>
      <c r="CJ285" s="21">
        <f t="shared" si="144"/>
        <v>0</v>
      </c>
      <c r="CK285" s="21">
        <f t="shared" si="132"/>
        <v>0</v>
      </c>
      <c r="CL285" s="21">
        <f t="shared" si="145"/>
        <v>0</v>
      </c>
      <c r="CN285" s="44"/>
      <c r="CO285" s="44"/>
    </row>
    <row r="286" spans="1:93" x14ac:dyDescent="0.25">
      <c r="A286" s="25">
        <f t="shared" si="133"/>
        <v>277</v>
      </c>
      <c r="B286" s="309"/>
      <c r="C286" s="294" t="s">
        <v>333</v>
      </c>
      <c r="D286" s="295"/>
      <c r="E286" s="52">
        <f t="shared" ref="E286:CL286" si="146">SUM(E276:E285)</f>
        <v>13527431.819999998</v>
      </c>
      <c r="F286" s="52">
        <f t="shared" si="146"/>
        <v>0</v>
      </c>
      <c r="G286" s="52">
        <f t="shared" si="146"/>
        <v>0</v>
      </c>
      <c r="H286" s="52">
        <f t="shared" si="146"/>
        <v>0</v>
      </c>
      <c r="I286" s="52">
        <f t="shared" si="146"/>
        <v>0</v>
      </c>
      <c r="J286" s="52">
        <f t="shared" si="146"/>
        <v>0</v>
      </c>
      <c r="K286" s="52">
        <f t="shared" si="146"/>
        <v>0</v>
      </c>
      <c r="L286" s="52">
        <f t="shared" si="146"/>
        <v>0</v>
      </c>
      <c r="M286" s="52">
        <f t="shared" si="146"/>
        <v>0</v>
      </c>
      <c r="N286" s="52">
        <f t="shared" si="146"/>
        <v>0</v>
      </c>
      <c r="O286" s="52">
        <f t="shared" si="146"/>
        <v>0</v>
      </c>
      <c r="P286" s="52">
        <f t="shared" si="146"/>
        <v>0</v>
      </c>
      <c r="Q286" s="52">
        <f t="shared" si="146"/>
        <v>0</v>
      </c>
      <c r="R286" s="52">
        <f t="shared" si="146"/>
        <v>0</v>
      </c>
      <c r="S286" s="52">
        <f t="shared" si="146"/>
        <v>0</v>
      </c>
      <c r="T286" s="52">
        <f t="shared" si="146"/>
        <v>0</v>
      </c>
      <c r="U286" s="52">
        <f t="shared" si="146"/>
        <v>0</v>
      </c>
      <c r="V286" s="52">
        <f t="shared" si="146"/>
        <v>0</v>
      </c>
      <c r="W286" s="52">
        <f t="shared" si="146"/>
        <v>0</v>
      </c>
      <c r="X286" s="52">
        <f t="shared" si="146"/>
        <v>160864.67874997482</v>
      </c>
      <c r="Y286" s="52">
        <f t="shared" si="146"/>
        <v>0</v>
      </c>
      <c r="Z286" s="52">
        <f t="shared" si="146"/>
        <v>0</v>
      </c>
      <c r="AA286" s="52">
        <f t="shared" si="146"/>
        <v>0</v>
      </c>
      <c r="AB286" s="52">
        <f t="shared" si="146"/>
        <v>0</v>
      </c>
      <c r="AC286" s="52">
        <f t="shared" si="146"/>
        <v>0</v>
      </c>
      <c r="AD286" s="52">
        <f t="shared" si="146"/>
        <v>0</v>
      </c>
      <c r="AE286" s="52">
        <f t="shared" si="146"/>
        <v>0</v>
      </c>
      <c r="AF286" s="52">
        <f t="shared" si="146"/>
        <v>0</v>
      </c>
      <c r="AG286" s="52">
        <f t="shared" si="146"/>
        <v>0</v>
      </c>
      <c r="AH286" s="52">
        <f t="shared" si="146"/>
        <v>0</v>
      </c>
      <c r="AI286" s="52">
        <f t="shared" si="146"/>
        <v>0</v>
      </c>
      <c r="AJ286" s="52">
        <f t="shared" si="146"/>
        <v>0</v>
      </c>
      <c r="AK286" s="52">
        <f t="shared" si="146"/>
        <v>0</v>
      </c>
      <c r="AL286" s="52">
        <f t="shared" si="146"/>
        <v>0</v>
      </c>
      <c r="AM286" s="52">
        <f t="shared" si="146"/>
        <v>0</v>
      </c>
      <c r="AN286" s="52">
        <f t="shared" si="146"/>
        <v>0</v>
      </c>
      <c r="AO286" s="52">
        <f t="shared" si="146"/>
        <v>0</v>
      </c>
      <c r="AP286" s="52"/>
      <c r="AQ286" s="52">
        <f t="shared" si="146"/>
        <v>0</v>
      </c>
      <c r="AR286" s="52">
        <f t="shared" si="146"/>
        <v>0</v>
      </c>
      <c r="AS286" s="52">
        <f t="shared" si="146"/>
        <v>0</v>
      </c>
      <c r="AT286" s="52">
        <f t="shared" si="146"/>
        <v>0</v>
      </c>
      <c r="AU286" s="52">
        <f t="shared" si="146"/>
        <v>160864.67874997482</v>
      </c>
      <c r="AV286" s="52">
        <f t="shared" si="146"/>
        <v>0</v>
      </c>
      <c r="AW286" s="52">
        <f t="shared" si="146"/>
        <v>0</v>
      </c>
      <c r="AX286" s="52">
        <f t="shared" si="146"/>
        <v>0</v>
      </c>
      <c r="AY286" s="52">
        <f t="shared" si="146"/>
        <v>0</v>
      </c>
      <c r="AZ286" s="52">
        <f t="shared" si="146"/>
        <v>0</v>
      </c>
      <c r="BA286" s="52">
        <f t="shared" si="146"/>
        <v>0</v>
      </c>
      <c r="BB286" s="52">
        <f t="shared" si="146"/>
        <v>0</v>
      </c>
      <c r="BC286" s="52">
        <f t="shared" si="146"/>
        <v>0</v>
      </c>
      <c r="BD286" s="52">
        <f t="shared" si="146"/>
        <v>0</v>
      </c>
      <c r="BE286" s="52">
        <f t="shared" si="146"/>
        <v>0</v>
      </c>
      <c r="BF286" s="52">
        <f t="shared" si="146"/>
        <v>0</v>
      </c>
      <c r="BG286" s="52">
        <f t="shared" si="146"/>
        <v>0</v>
      </c>
      <c r="BH286" s="52">
        <f t="shared" si="146"/>
        <v>0</v>
      </c>
      <c r="BI286" s="52">
        <f t="shared" si="146"/>
        <v>0</v>
      </c>
      <c r="BJ286" s="52">
        <f t="shared" si="146"/>
        <v>0</v>
      </c>
      <c r="BK286" s="52">
        <f t="shared" si="146"/>
        <v>0</v>
      </c>
      <c r="BL286" s="52">
        <f t="shared" si="146"/>
        <v>0</v>
      </c>
      <c r="BM286" s="52">
        <f t="shared" si="146"/>
        <v>0</v>
      </c>
      <c r="BN286" s="52">
        <f t="shared" si="146"/>
        <v>0</v>
      </c>
      <c r="BO286" s="52">
        <f t="shared" si="146"/>
        <v>0</v>
      </c>
      <c r="BP286" s="52">
        <f t="shared" si="146"/>
        <v>0</v>
      </c>
      <c r="BQ286" s="52">
        <f t="shared" si="146"/>
        <v>0</v>
      </c>
      <c r="BR286" s="52">
        <f t="shared" si="146"/>
        <v>0</v>
      </c>
      <c r="BS286" s="52">
        <f t="shared" si="146"/>
        <v>0</v>
      </c>
      <c r="BT286" s="52">
        <f t="shared" si="146"/>
        <v>0</v>
      </c>
      <c r="BU286" s="52">
        <f t="shared" si="146"/>
        <v>0</v>
      </c>
      <c r="BV286" s="52">
        <f t="shared" si="146"/>
        <v>0</v>
      </c>
      <c r="BW286" s="52">
        <f t="shared" si="146"/>
        <v>0</v>
      </c>
      <c r="BX286" s="52">
        <f t="shared" si="146"/>
        <v>0</v>
      </c>
      <c r="BY286" s="52">
        <f t="shared" si="146"/>
        <v>0</v>
      </c>
      <c r="BZ286" s="52">
        <f t="shared" si="146"/>
        <v>0</v>
      </c>
      <c r="CA286" s="52">
        <f t="shared" si="146"/>
        <v>753551.64</v>
      </c>
      <c r="CB286" s="52">
        <f t="shared" si="146"/>
        <v>0</v>
      </c>
      <c r="CC286" s="52">
        <f t="shared" si="146"/>
        <v>0</v>
      </c>
      <c r="CD286" s="52">
        <f t="shared" si="146"/>
        <v>0</v>
      </c>
      <c r="CE286" s="52">
        <f t="shared" si="146"/>
        <v>0</v>
      </c>
      <c r="CF286" s="52">
        <f t="shared" si="146"/>
        <v>0</v>
      </c>
      <c r="CG286" s="52">
        <f t="shared" si="146"/>
        <v>0</v>
      </c>
      <c r="CH286" s="52">
        <f t="shared" si="146"/>
        <v>0</v>
      </c>
      <c r="CI286" s="52">
        <f t="shared" si="146"/>
        <v>0</v>
      </c>
      <c r="CJ286" s="52">
        <f t="shared" si="146"/>
        <v>753551.64</v>
      </c>
      <c r="CK286" s="52">
        <f t="shared" si="146"/>
        <v>914416.31874997483</v>
      </c>
      <c r="CL286" s="52">
        <f t="shared" si="146"/>
        <v>14441848.138749972</v>
      </c>
      <c r="CN286" s="44"/>
      <c r="CO286" s="44"/>
    </row>
    <row r="287" spans="1:93" x14ac:dyDescent="0.25">
      <c r="A287" s="25">
        <f t="shared" si="133"/>
        <v>278</v>
      </c>
      <c r="B287" s="309"/>
      <c r="C287" s="122" t="s">
        <v>334</v>
      </c>
      <c r="D287" s="99">
        <v>364.1</v>
      </c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>
        <f t="shared" ref="AU287:AU295" si="147">SUM(F287:AT287)</f>
        <v>0</v>
      </c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>
        <f t="shared" ref="CJ287:CJ295" si="148">SUM(AV287:CI287)</f>
        <v>0</v>
      </c>
      <c r="CK287" s="21">
        <f t="shared" si="132"/>
        <v>0</v>
      </c>
      <c r="CL287" s="21">
        <f t="shared" ref="CL287:CL295" si="149">CK287+E287</f>
        <v>0</v>
      </c>
      <c r="CN287" s="44"/>
      <c r="CO287" s="44"/>
    </row>
    <row r="288" spans="1:93" x14ac:dyDescent="0.25">
      <c r="A288" s="25">
        <f t="shared" si="133"/>
        <v>279</v>
      </c>
      <c r="B288" s="309"/>
      <c r="C288" s="122" t="s">
        <v>335</v>
      </c>
      <c r="D288" s="99">
        <v>364.2</v>
      </c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>
        <f t="shared" si="147"/>
        <v>0</v>
      </c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>
        <f t="shared" si="148"/>
        <v>0</v>
      </c>
      <c r="CK288" s="21">
        <f t="shared" si="132"/>
        <v>0</v>
      </c>
      <c r="CL288" s="21">
        <f t="shared" si="149"/>
        <v>0</v>
      </c>
      <c r="CN288" s="44"/>
      <c r="CO288" s="44"/>
    </row>
    <row r="289" spans="1:93" x14ac:dyDescent="0.25">
      <c r="A289" s="25">
        <f t="shared" si="133"/>
        <v>280</v>
      </c>
      <c r="B289" s="309"/>
      <c r="C289" s="122" t="s">
        <v>336</v>
      </c>
      <c r="D289" s="99">
        <v>364.3</v>
      </c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>
        <f t="shared" si="147"/>
        <v>0</v>
      </c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>
        <f t="shared" si="148"/>
        <v>0</v>
      </c>
      <c r="CK289" s="21">
        <f t="shared" si="132"/>
        <v>0</v>
      </c>
      <c r="CL289" s="21">
        <f t="shared" si="149"/>
        <v>0</v>
      </c>
      <c r="CN289" s="44"/>
      <c r="CO289" s="44"/>
    </row>
    <row r="290" spans="1:93" x14ac:dyDescent="0.25">
      <c r="A290" s="25">
        <f t="shared" si="133"/>
        <v>281</v>
      </c>
      <c r="B290" s="309"/>
      <c r="C290" s="122" t="s">
        <v>337</v>
      </c>
      <c r="D290" s="99">
        <v>364.4</v>
      </c>
      <c r="E290" s="21">
        <v>970580.63000000024</v>
      </c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48">
        <v>0</v>
      </c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>
        <f t="shared" si="147"/>
        <v>0</v>
      </c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>
        <f t="shared" si="148"/>
        <v>0</v>
      </c>
      <c r="CK290" s="21">
        <f t="shared" si="132"/>
        <v>0</v>
      </c>
      <c r="CL290" s="21">
        <f t="shared" si="149"/>
        <v>970580.63000000024</v>
      </c>
      <c r="CN290" s="44"/>
      <c r="CO290" s="44"/>
    </row>
    <row r="291" spans="1:93" x14ac:dyDescent="0.25">
      <c r="A291" s="25">
        <f t="shared" si="133"/>
        <v>282</v>
      </c>
      <c r="B291" s="309"/>
      <c r="C291" s="122" t="s">
        <v>330</v>
      </c>
      <c r="D291" s="99">
        <v>364.5</v>
      </c>
      <c r="E291" s="48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48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>
        <f t="shared" si="147"/>
        <v>0</v>
      </c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48"/>
      <c r="CH291" s="21"/>
      <c r="CI291" s="21"/>
      <c r="CJ291" s="21">
        <f t="shared" si="148"/>
        <v>0</v>
      </c>
      <c r="CK291" s="21">
        <f t="shared" si="132"/>
        <v>0</v>
      </c>
      <c r="CL291" s="21">
        <f t="shared" si="149"/>
        <v>0</v>
      </c>
      <c r="CN291" s="44"/>
      <c r="CO291" s="44"/>
    </row>
    <row r="292" spans="1:93" x14ac:dyDescent="0.25">
      <c r="A292" s="25">
        <f t="shared" si="133"/>
        <v>283</v>
      </c>
      <c r="B292" s="309"/>
      <c r="C292" s="122" t="s">
        <v>338</v>
      </c>
      <c r="D292" s="99">
        <v>364.6</v>
      </c>
      <c r="E292" s="48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48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>
        <f t="shared" si="147"/>
        <v>0</v>
      </c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48"/>
      <c r="CH292" s="21"/>
      <c r="CI292" s="21"/>
      <c r="CJ292" s="21">
        <f t="shared" si="148"/>
        <v>0</v>
      </c>
      <c r="CK292" s="21">
        <f t="shared" si="132"/>
        <v>0</v>
      </c>
      <c r="CL292" s="21">
        <f t="shared" si="149"/>
        <v>0</v>
      </c>
      <c r="CN292" s="44"/>
      <c r="CO292" s="44"/>
    </row>
    <row r="293" spans="1:93" x14ac:dyDescent="0.25">
      <c r="A293" s="25">
        <f t="shared" si="133"/>
        <v>284</v>
      </c>
      <c r="B293" s="309"/>
      <c r="C293" s="122" t="s">
        <v>339</v>
      </c>
      <c r="D293" s="99">
        <v>364.7</v>
      </c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48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>
        <f t="shared" si="147"/>
        <v>0</v>
      </c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>
        <f t="shared" si="148"/>
        <v>0</v>
      </c>
      <c r="CK293" s="21">
        <f t="shared" si="132"/>
        <v>0</v>
      </c>
      <c r="CL293" s="21">
        <f t="shared" si="149"/>
        <v>0</v>
      </c>
      <c r="CN293" s="44"/>
      <c r="CO293" s="44"/>
    </row>
    <row r="294" spans="1:93" x14ac:dyDescent="0.25">
      <c r="A294" s="25">
        <f t="shared" si="133"/>
        <v>285</v>
      </c>
      <c r="B294" s="309"/>
      <c r="C294" s="122" t="s">
        <v>331</v>
      </c>
      <c r="D294" s="99">
        <v>364.8</v>
      </c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48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>
        <f t="shared" si="147"/>
        <v>0</v>
      </c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>
        <f t="shared" si="148"/>
        <v>0</v>
      </c>
      <c r="CK294" s="21">
        <f t="shared" si="132"/>
        <v>0</v>
      </c>
      <c r="CL294" s="21">
        <f t="shared" si="149"/>
        <v>0</v>
      </c>
      <c r="CN294" s="44"/>
      <c r="CO294" s="44"/>
    </row>
    <row r="295" spans="1:93" x14ac:dyDescent="0.25">
      <c r="A295" s="25">
        <f t="shared" si="133"/>
        <v>286</v>
      </c>
      <c r="B295" s="309"/>
      <c r="C295" s="122" t="s">
        <v>340</v>
      </c>
      <c r="D295" s="99">
        <v>364.9</v>
      </c>
      <c r="E295" s="48">
        <v>3237249.8799999994</v>
      </c>
      <c r="F295" s="48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48">
        <v>0</v>
      </c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>
        <f t="shared" si="147"/>
        <v>0</v>
      </c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>
        <v>0</v>
      </c>
      <c r="BY295" s="21">
        <v>0</v>
      </c>
      <c r="BZ295" s="21">
        <v>0</v>
      </c>
      <c r="CA295" s="21">
        <v>0</v>
      </c>
      <c r="CB295" s="21"/>
      <c r="CC295" s="21"/>
      <c r="CD295" s="21"/>
      <c r="CE295" s="21"/>
      <c r="CF295" s="21"/>
      <c r="CG295" s="21"/>
      <c r="CH295" s="21"/>
      <c r="CI295" s="21"/>
      <c r="CJ295" s="21">
        <f t="shared" si="148"/>
        <v>0</v>
      </c>
      <c r="CK295" s="21">
        <f t="shared" si="132"/>
        <v>0</v>
      </c>
      <c r="CL295" s="21">
        <f t="shared" si="149"/>
        <v>3237249.8799999994</v>
      </c>
      <c r="CN295" s="44"/>
      <c r="CO295" s="44"/>
    </row>
    <row r="296" spans="1:93" x14ac:dyDescent="0.25">
      <c r="A296" s="25">
        <f t="shared" si="133"/>
        <v>287</v>
      </c>
      <c r="B296" s="309"/>
      <c r="C296" s="294" t="s">
        <v>341</v>
      </c>
      <c r="D296" s="295"/>
      <c r="E296" s="52">
        <f t="shared" ref="E296:CL296" si="150">SUM(E287:E295)</f>
        <v>4207830.51</v>
      </c>
      <c r="F296" s="52">
        <f t="shared" si="150"/>
        <v>0</v>
      </c>
      <c r="G296" s="52">
        <f t="shared" si="150"/>
        <v>0</v>
      </c>
      <c r="H296" s="52">
        <f t="shared" si="150"/>
        <v>0</v>
      </c>
      <c r="I296" s="52">
        <f t="shared" si="150"/>
        <v>0</v>
      </c>
      <c r="J296" s="52">
        <f t="shared" si="150"/>
        <v>0</v>
      </c>
      <c r="K296" s="52">
        <f t="shared" si="150"/>
        <v>0</v>
      </c>
      <c r="L296" s="52">
        <f t="shared" si="150"/>
        <v>0</v>
      </c>
      <c r="M296" s="52">
        <f t="shared" si="150"/>
        <v>0</v>
      </c>
      <c r="N296" s="52">
        <f t="shared" si="150"/>
        <v>0</v>
      </c>
      <c r="O296" s="52">
        <f t="shared" si="150"/>
        <v>0</v>
      </c>
      <c r="P296" s="52">
        <f t="shared" si="150"/>
        <v>0</v>
      </c>
      <c r="Q296" s="52">
        <f t="shared" si="150"/>
        <v>0</v>
      </c>
      <c r="R296" s="52">
        <f t="shared" si="150"/>
        <v>0</v>
      </c>
      <c r="S296" s="52">
        <f t="shared" si="150"/>
        <v>0</v>
      </c>
      <c r="T296" s="52">
        <f t="shared" si="150"/>
        <v>0</v>
      </c>
      <c r="U296" s="52">
        <f t="shared" si="150"/>
        <v>0</v>
      </c>
      <c r="V296" s="52">
        <f t="shared" si="150"/>
        <v>0</v>
      </c>
      <c r="W296" s="52">
        <f t="shared" si="150"/>
        <v>0</v>
      </c>
      <c r="X296" s="52">
        <f t="shared" si="150"/>
        <v>0</v>
      </c>
      <c r="Y296" s="52">
        <f t="shared" si="150"/>
        <v>0</v>
      </c>
      <c r="Z296" s="52">
        <f t="shared" si="150"/>
        <v>0</v>
      </c>
      <c r="AA296" s="52">
        <f t="shared" si="150"/>
        <v>0</v>
      </c>
      <c r="AB296" s="52">
        <f t="shared" si="150"/>
        <v>0</v>
      </c>
      <c r="AC296" s="52">
        <f t="shared" si="150"/>
        <v>0</v>
      </c>
      <c r="AD296" s="52">
        <f t="shared" si="150"/>
        <v>0</v>
      </c>
      <c r="AE296" s="52">
        <f t="shared" si="150"/>
        <v>0</v>
      </c>
      <c r="AF296" s="52">
        <f t="shared" si="150"/>
        <v>0</v>
      </c>
      <c r="AG296" s="52">
        <f t="shared" ref="AG296" si="151">SUM(AG287:AG295)</f>
        <v>0</v>
      </c>
      <c r="AH296" s="52">
        <f t="shared" si="150"/>
        <v>0</v>
      </c>
      <c r="AI296" s="52">
        <f t="shared" si="150"/>
        <v>0</v>
      </c>
      <c r="AJ296" s="52">
        <f t="shared" si="150"/>
        <v>0</v>
      </c>
      <c r="AK296" s="52">
        <f t="shared" ref="AK296:AS296" si="152">SUM(AK287:AK295)</f>
        <v>0</v>
      </c>
      <c r="AL296" s="52">
        <f t="shared" si="152"/>
        <v>0</v>
      </c>
      <c r="AM296" s="52">
        <f t="shared" si="152"/>
        <v>0</v>
      </c>
      <c r="AN296" s="52">
        <f t="shared" si="152"/>
        <v>0</v>
      </c>
      <c r="AO296" s="52">
        <f t="shared" si="152"/>
        <v>0</v>
      </c>
      <c r="AP296" s="52"/>
      <c r="AQ296" s="52">
        <f t="shared" si="152"/>
        <v>0</v>
      </c>
      <c r="AR296" s="52">
        <f t="shared" si="152"/>
        <v>0</v>
      </c>
      <c r="AS296" s="52">
        <f t="shared" si="152"/>
        <v>0</v>
      </c>
      <c r="AT296" s="52">
        <f t="shared" si="150"/>
        <v>0</v>
      </c>
      <c r="AU296" s="52">
        <f>SUM(AU287:AU295)</f>
        <v>0</v>
      </c>
      <c r="AV296" s="52">
        <f t="shared" si="150"/>
        <v>0</v>
      </c>
      <c r="AW296" s="52">
        <f t="shared" si="150"/>
        <v>0</v>
      </c>
      <c r="AX296" s="52">
        <f t="shared" si="150"/>
        <v>0</v>
      </c>
      <c r="AY296" s="52">
        <f t="shared" si="150"/>
        <v>0</v>
      </c>
      <c r="AZ296" s="52">
        <f t="shared" si="150"/>
        <v>0</v>
      </c>
      <c r="BA296" s="52">
        <f t="shared" si="150"/>
        <v>0</v>
      </c>
      <c r="BB296" s="52">
        <f t="shared" si="150"/>
        <v>0</v>
      </c>
      <c r="BC296" s="52">
        <f t="shared" si="150"/>
        <v>0</v>
      </c>
      <c r="BD296" s="52">
        <f t="shared" si="150"/>
        <v>0</v>
      </c>
      <c r="BE296" s="52">
        <f t="shared" si="150"/>
        <v>0</v>
      </c>
      <c r="BF296" s="52">
        <f t="shared" si="150"/>
        <v>0</v>
      </c>
      <c r="BG296" s="52">
        <f t="shared" si="150"/>
        <v>0</v>
      </c>
      <c r="BH296" s="52">
        <f t="shared" si="150"/>
        <v>0</v>
      </c>
      <c r="BI296" s="52">
        <f t="shared" si="150"/>
        <v>0</v>
      </c>
      <c r="BJ296" s="52">
        <f t="shared" si="150"/>
        <v>0</v>
      </c>
      <c r="BK296" s="52">
        <f t="shared" si="150"/>
        <v>0</v>
      </c>
      <c r="BL296" s="52">
        <f t="shared" si="150"/>
        <v>0</v>
      </c>
      <c r="BM296" s="52">
        <f t="shared" si="150"/>
        <v>0</v>
      </c>
      <c r="BN296" s="52">
        <f t="shared" si="150"/>
        <v>0</v>
      </c>
      <c r="BO296" s="52">
        <f t="shared" si="150"/>
        <v>0</v>
      </c>
      <c r="BP296" s="52">
        <f t="shared" si="150"/>
        <v>0</v>
      </c>
      <c r="BQ296" s="52">
        <f t="shared" si="150"/>
        <v>0</v>
      </c>
      <c r="BR296" s="52">
        <f t="shared" si="150"/>
        <v>0</v>
      </c>
      <c r="BS296" s="52">
        <f t="shared" ref="BS296" si="153">SUM(BS287:BS295)</f>
        <v>0</v>
      </c>
      <c r="BT296" s="52">
        <f t="shared" si="150"/>
        <v>0</v>
      </c>
      <c r="BU296" s="52">
        <f t="shared" si="150"/>
        <v>0</v>
      </c>
      <c r="BV296" s="52">
        <f t="shared" si="150"/>
        <v>0</v>
      </c>
      <c r="BW296" s="52">
        <f t="shared" si="150"/>
        <v>0</v>
      </c>
      <c r="BX296" s="52">
        <f t="shared" si="150"/>
        <v>0</v>
      </c>
      <c r="BY296" s="52">
        <f t="shared" ref="BY296:CA296" si="154">SUM(BY287:BY295)</f>
        <v>0</v>
      </c>
      <c r="BZ296" s="52">
        <f t="shared" si="154"/>
        <v>0</v>
      </c>
      <c r="CA296" s="52">
        <f t="shared" si="154"/>
        <v>0</v>
      </c>
      <c r="CB296" s="52">
        <f t="shared" si="150"/>
        <v>0</v>
      </c>
      <c r="CC296" s="52">
        <f t="shared" ref="CC296" si="155">SUM(CC287:CC295)</f>
        <v>0</v>
      </c>
      <c r="CD296" s="52">
        <f t="shared" si="150"/>
        <v>0</v>
      </c>
      <c r="CE296" s="52">
        <f t="shared" si="150"/>
        <v>0</v>
      </c>
      <c r="CF296" s="52">
        <f t="shared" ref="CF296" si="156">SUM(CF287:CF295)</f>
        <v>0</v>
      </c>
      <c r="CG296" s="52">
        <f t="shared" si="150"/>
        <v>0</v>
      </c>
      <c r="CH296" s="52">
        <f t="shared" ref="CH296" si="157">SUM(CH287:CH295)</f>
        <v>0</v>
      </c>
      <c r="CI296" s="52">
        <f t="shared" si="150"/>
        <v>0</v>
      </c>
      <c r="CJ296" s="52">
        <f t="shared" si="150"/>
        <v>0</v>
      </c>
      <c r="CK296" s="52">
        <f>SUM(CK287:CK295)</f>
        <v>0</v>
      </c>
      <c r="CL296" s="52">
        <f t="shared" si="150"/>
        <v>4207830.51</v>
      </c>
      <c r="CN296" s="44"/>
      <c r="CO296" s="44"/>
    </row>
    <row r="297" spans="1:93" x14ac:dyDescent="0.25">
      <c r="A297" s="25">
        <f t="shared" si="133"/>
        <v>288</v>
      </c>
      <c r="B297" s="309"/>
      <c r="C297" s="122" t="s">
        <v>308</v>
      </c>
      <c r="D297" s="99">
        <v>365.1</v>
      </c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>
        <f t="shared" ref="AU297:AU305" si="158">SUM(F297:AT297)</f>
        <v>0</v>
      </c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>
        <f t="shared" ref="CJ297:CJ305" si="159">SUM(AV297:CI297)</f>
        <v>0</v>
      </c>
      <c r="CK297" s="21">
        <f t="shared" si="132"/>
        <v>0</v>
      </c>
      <c r="CL297" s="21">
        <f t="shared" ref="CL297:CL305" si="160">CK297+E297</f>
        <v>0</v>
      </c>
      <c r="CN297" s="44"/>
      <c r="CO297" s="44"/>
    </row>
    <row r="298" spans="1:93" x14ac:dyDescent="0.25">
      <c r="A298" s="25">
        <f t="shared" si="133"/>
        <v>289</v>
      </c>
      <c r="B298" s="309"/>
      <c r="C298" s="122" t="s">
        <v>315</v>
      </c>
      <c r="D298" s="99">
        <v>365.2</v>
      </c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>
        <f t="shared" si="158"/>
        <v>0</v>
      </c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>
        <f t="shared" si="159"/>
        <v>0</v>
      </c>
      <c r="CK298" s="21">
        <f t="shared" si="132"/>
        <v>0</v>
      </c>
      <c r="CL298" s="21">
        <f t="shared" si="160"/>
        <v>0</v>
      </c>
      <c r="CN298" s="44"/>
      <c r="CO298" s="44"/>
    </row>
    <row r="299" spans="1:93" x14ac:dyDescent="0.25">
      <c r="A299" s="25">
        <f t="shared" si="133"/>
        <v>290</v>
      </c>
      <c r="B299" s="309"/>
      <c r="C299" s="122" t="s">
        <v>309</v>
      </c>
      <c r="D299" s="115">
        <v>366</v>
      </c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>
        <f t="shared" si="158"/>
        <v>0</v>
      </c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>
        <f t="shared" si="159"/>
        <v>0</v>
      </c>
      <c r="CK299" s="21">
        <f t="shared" si="132"/>
        <v>0</v>
      </c>
      <c r="CL299" s="21">
        <f t="shared" si="160"/>
        <v>0</v>
      </c>
      <c r="CN299" s="44"/>
      <c r="CO299" s="44"/>
    </row>
    <row r="300" spans="1:93" x14ac:dyDescent="0.25">
      <c r="A300" s="25">
        <f t="shared" si="133"/>
        <v>291</v>
      </c>
      <c r="B300" s="309"/>
      <c r="C300" s="122" t="s">
        <v>342</v>
      </c>
      <c r="D300" s="115">
        <v>367</v>
      </c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>
        <f t="shared" si="158"/>
        <v>0</v>
      </c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>
        <f t="shared" si="159"/>
        <v>0</v>
      </c>
      <c r="CK300" s="21">
        <f t="shared" si="132"/>
        <v>0</v>
      </c>
      <c r="CL300" s="21">
        <f t="shared" si="160"/>
        <v>0</v>
      </c>
      <c r="CN300" s="44"/>
      <c r="CO300" s="44"/>
    </row>
    <row r="301" spans="1:93" x14ac:dyDescent="0.25">
      <c r="A301" s="25">
        <f t="shared" si="133"/>
        <v>292</v>
      </c>
      <c r="B301" s="309"/>
      <c r="C301" s="122" t="s">
        <v>321</v>
      </c>
      <c r="D301" s="115">
        <v>368</v>
      </c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>
        <f t="shared" si="158"/>
        <v>0</v>
      </c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>
        <f t="shared" si="159"/>
        <v>0</v>
      </c>
      <c r="CK301" s="21">
        <f t="shared" si="132"/>
        <v>0</v>
      </c>
      <c r="CL301" s="21">
        <f t="shared" si="160"/>
        <v>0</v>
      </c>
      <c r="CN301" s="44"/>
      <c r="CO301" s="44"/>
    </row>
    <row r="302" spans="1:93" x14ac:dyDescent="0.25">
      <c r="A302" s="25">
        <f t="shared" si="133"/>
        <v>293</v>
      </c>
      <c r="B302" s="309"/>
      <c r="C302" s="122" t="s">
        <v>343</v>
      </c>
      <c r="D302" s="115">
        <v>369</v>
      </c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>
        <f t="shared" si="158"/>
        <v>0</v>
      </c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>
        <f t="shared" si="159"/>
        <v>0</v>
      </c>
      <c r="CK302" s="21">
        <f t="shared" si="132"/>
        <v>0</v>
      </c>
      <c r="CL302" s="21">
        <f t="shared" si="160"/>
        <v>0</v>
      </c>
      <c r="CN302" s="44"/>
      <c r="CO302" s="44"/>
    </row>
    <row r="303" spans="1:93" ht="14.85" customHeight="1" x14ac:dyDescent="0.25">
      <c r="A303" s="25">
        <f t="shared" si="133"/>
        <v>294</v>
      </c>
      <c r="B303" s="309"/>
      <c r="C303" s="122" t="s">
        <v>344</v>
      </c>
      <c r="D303" s="115">
        <v>370</v>
      </c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>
        <f t="shared" si="158"/>
        <v>0</v>
      </c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>
        <f t="shared" si="159"/>
        <v>0</v>
      </c>
      <c r="CK303" s="21">
        <f t="shared" si="132"/>
        <v>0</v>
      </c>
      <c r="CL303" s="21">
        <f t="shared" si="160"/>
        <v>0</v>
      </c>
      <c r="CN303" s="44"/>
      <c r="CO303" s="44"/>
    </row>
    <row r="304" spans="1:93" ht="14.85" customHeight="1" x14ac:dyDescent="0.25">
      <c r="A304" s="25">
        <f t="shared" si="133"/>
        <v>295</v>
      </c>
      <c r="B304" s="309"/>
      <c r="C304" s="122" t="s">
        <v>311</v>
      </c>
      <c r="D304" s="115">
        <v>371</v>
      </c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>
        <f t="shared" si="158"/>
        <v>0</v>
      </c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>
        <f t="shared" si="159"/>
        <v>0</v>
      </c>
      <c r="CK304" s="21">
        <f t="shared" si="132"/>
        <v>0</v>
      </c>
      <c r="CL304" s="21">
        <f t="shared" si="160"/>
        <v>0</v>
      </c>
      <c r="CN304" s="44"/>
      <c r="CO304" s="44"/>
    </row>
    <row r="305" spans="1:198" ht="14.85" customHeight="1" x14ac:dyDescent="0.25">
      <c r="A305" s="25">
        <f t="shared" si="133"/>
        <v>296</v>
      </c>
      <c r="B305" s="309"/>
      <c r="C305" s="122" t="s">
        <v>345</v>
      </c>
      <c r="D305" s="115">
        <v>372</v>
      </c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>
        <f t="shared" si="158"/>
        <v>0</v>
      </c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>
        <f t="shared" si="159"/>
        <v>0</v>
      </c>
      <c r="CK305" s="21">
        <f t="shared" si="132"/>
        <v>0</v>
      </c>
      <c r="CL305" s="21">
        <f t="shared" si="160"/>
        <v>0</v>
      </c>
      <c r="CN305" s="44"/>
      <c r="CO305" s="44"/>
    </row>
    <row r="306" spans="1:198" ht="14.85" customHeight="1" x14ac:dyDescent="0.25">
      <c r="A306" s="25">
        <f t="shared" si="133"/>
        <v>297</v>
      </c>
      <c r="B306" s="309"/>
      <c r="C306" s="294" t="s">
        <v>346</v>
      </c>
      <c r="D306" s="295"/>
      <c r="E306" s="52">
        <f t="shared" ref="E306:CL306" si="161">SUM(E297:E305)</f>
        <v>0</v>
      </c>
      <c r="F306" s="52">
        <f t="shared" si="161"/>
        <v>0</v>
      </c>
      <c r="G306" s="52">
        <f t="shared" si="161"/>
        <v>0</v>
      </c>
      <c r="H306" s="52">
        <f t="shared" si="161"/>
        <v>0</v>
      </c>
      <c r="I306" s="52">
        <f t="shared" si="161"/>
        <v>0</v>
      </c>
      <c r="J306" s="52">
        <f t="shared" si="161"/>
        <v>0</v>
      </c>
      <c r="K306" s="52">
        <f t="shared" si="161"/>
        <v>0</v>
      </c>
      <c r="L306" s="52">
        <f t="shared" si="161"/>
        <v>0</v>
      </c>
      <c r="M306" s="52">
        <f t="shared" si="161"/>
        <v>0</v>
      </c>
      <c r="N306" s="52">
        <f t="shared" si="161"/>
        <v>0</v>
      </c>
      <c r="O306" s="52">
        <f t="shared" si="161"/>
        <v>0</v>
      </c>
      <c r="P306" s="52">
        <f t="shared" si="161"/>
        <v>0</v>
      </c>
      <c r="Q306" s="52">
        <f t="shared" si="161"/>
        <v>0</v>
      </c>
      <c r="R306" s="52">
        <f t="shared" si="161"/>
        <v>0</v>
      </c>
      <c r="S306" s="52">
        <f t="shared" si="161"/>
        <v>0</v>
      </c>
      <c r="T306" s="52">
        <f t="shared" si="161"/>
        <v>0</v>
      </c>
      <c r="U306" s="52">
        <f t="shared" si="161"/>
        <v>0</v>
      </c>
      <c r="V306" s="52">
        <f t="shared" si="161"/>
        <v>0</v>
      </c>
      <c r="W306" s="52">
        <f t="shared" si="161"/>
        <v>0</v>
      </c>
      <c r="X306" s="52">
        <f t="shared" si="161"/>
        <v>0</v>
      </c>
      <c r="Y306" s="52">
        <f t="shared" si="161"/>
        <v>0</v>
      </c>
      <c r="Z306" s="52">
        <f t="shared" si="161"/>
        <v>0</v>
      </c>
      <c r="AA306" s="52">
        <f t="shared" si="161"/>
        <v>0</v>
      </c>
      <c r="AB306" s="52">
        <f t="shared" si="161"/>
        <v>0</v>
      </c>
      <c r="AC306" s="52">
        <f t="shared" si="161"/>
        <v>0</v>
      </c>
      <c r="AD306" s="52">
        <f t="shared" si="161"/>
        <v>0</v>
      </c>
      <c r="AE306" s="52">
        <f t="shared" si="161"/>
        <v>0</v>
      </c>
      <c r="AF306" s="52">
        <f t="shared" si="161"/>
        <v>0</v>
      </c>
      <c r="AG306" s="52">
        <f t="shared" si="161"/>
        <v>0</v>
      </c>
      <c r="AH306" s="52">
        <f t="shared" si="161"/>
        <v>0</v>
      </c>
      <c r="AI306" s="52">
        <f t="shared" si="161"/>
        <v>0</v>
      </c>
      <c r="AJ306" s="52">
        <f t="shared" si="161"/>
        <v>0</v>
      </c>
      <c r="AK306" s="52">
        <f t="shared" si="161"/>
        <v>0</v>
      </c>
      <c r="AL306" s="52">
        <f t="shared" si="161"/>
        <v>0</v>
      </c>
      <c r="AM306" s="52">
        <f t="shared" si="161"/>
        <v>0</v>
      </c>
      <c r="AN306" s="52">
        <f t="shared" si="161"/>
        <v>0</v>
      </c>
      <c r="AO306" s="52">
        <f t="shared" si="161"/>
        <v>0</v>
      </c>
      <c r="AP306" s="52"/>
      <c r="AQ306" s="52">
        <f t="shared" si="161"/>
        <v>0</v>
      </c>
      <c r="AR306" s="52">
        <f t="shared" si="161"/>
        <v>0</v>
      </c>
      <c r="AS306" s="52">
        <f t="shared" si="161"/>
        <v>0</v>
      </c>
      <c r="AT306" s="52">
        <f t="shared" si="161"/>
        <v>0</v>
      </c>
      <c r="AU306" s="52">
        <f t="shared" si="161"/>
        <v>0</v>
      </c>
      <c r="AV306" s="52">
        <f t="shared" si="161"/>
        <v>0</v>
      </c>
      <c r="AW306" s="52">
        <f t="shared" si="161"/>
        <v>0</v>
      </c>
      <c r="AX306" s="52">
        <f t="shared" si="161"/>
        <v>0</v>
      </c>
      <c r="AY306" s="52">
        <f t="shared" si="161"/>
        <v>0</v>
      </c>
      <c r="AZ306" s="52">
        <f t="shared" si="161"/>
        <v>0</v>
      </c>
      <c r="BA306" s="52">
        <f t="shared" si="161"/>
        <v>0</v>
      </c>
      <c r="BB306" s="52">
        <f t="shared" si="161"/>
        <v>0</v>
      </c>
      <c r="BC306" s="52">
        <f t="shared" si="161"/>
        <v>0</v>
      </c>
      <c r="BD306" s="52">
        <f t="shared" si="161"/>
        <v>0</v>
      </c>
      <c r="BE306" s="52">
        <f t="shared" si="161"/>
        <v>0</v>
      </c>
      <c r="BF306" s="52">
        <f t="shared" si="161"/>
        <v>0</v>
      </c>
      <c r="BG306" s="52">
        <f t="shared" si="161"/>
        <v>0</v>
      </c>
      <c r="BH306" s="52">
        <f t="shared" si="161"/>
        <v>0</v>
      </c>
      <c r="BI306" s="52">
        <f t="shared" si="161"/>
        <v>0</v>
      </c>
      <c r="BJ306" s="52">
        <f t="shared" si="161"/>
        <v>0</v>
      </c>
      <c r="BK306" s="52">
        <f t="shared" si="161"/>
        <v>0</v>
      </c>
      <c r="BL306" s="52">
        <f t="shared" si="161"/>
        <v>0</v>
      </c>
      <c r="BM306" s="52">
        <f t="shared" si="161"/>
        <v>0</v>
      </c>
      <c r="BN306" s="52">
        <f t="shared" si="161"/>
        <v>0</v>
      </c>
      <c r="BO306" s="52">
        <f t="shared" si="161"/>
        <v>0</v>
      </c>
      <c r="BP306" s="52">
        <f t="shared" si="161"/>
        <v>0</v>
      </c>
      <c r="BQ306" s="52">
        <f t="shared" si="161"/>
        <v>0</v>
      </c>
      <c r="BR306" s="52">
        <f t="shared" si="161"/>
        <v>0</v>
      </c>
      <c r="BS306" s="52">
        <f t="shared" si="161"/>
        <v>0</v>
      </c>
      <c r="BT306" s="52">
        <f t="shared" si="161"/>
        <v>0</v>
      </c>
      <c r="BU306" s="52">
        <f t="shared" si="161"/>
        <v>0</v>
      </c>
      <c r="BV306" s="52">
        <f t="shared" si="161"/>
        <v>0</v>
      </c>
      <c r="BW306" s="52">
        <f t="shared" si="161"/>
        <v>0</v>
      </c>
      <c r="BX306" s="52">
        <f t="shared" si="161"/>
        <v>0</v>
      </c>
      <c r="BY306" s="52">
        <f t="shared" si="161"/>
        <v>0</v>
      </c>
      <c r="BZ306" s="52">
        <f t="shared" si="161"/>
        <v>0</v>
      </c>
      <c r="CA306" s="52">
        <f t="shared" si="161"/>
        <v>0</v>
      </c>
      <c r="CB306" s="52">
        <f t="shared" si="161"/>
        <v>0</v>
      </c>
      <c r="CC306" s="52">
        <f t="shared" si="161"/>
        <v>0</v>
      </c>
      <c r="CD306" s="52">
        <f t="shared" si="161"/>
        <v>0</v>
      </c>
      <c r="CE306" s="52">
        <f t="shared" si="161"/>
        <v>0</v>
      </c>
      <c r="CF306" s="52">
        <f t="shared" si="161"/>
        <v>0</v>
      </c>
      <c r="CG306" s="52">
        <f t="shared" si="161"/>
        <v>0</v>
      </c>
      <c r="CH306" s="52">
        <f t="shared" si="161"/>
        <v>0</v>
      </c>
      <c r="CI306" s="52">
        <f t="shared" si="161"/>
        <v>0</v>
      </c>
      <c r="CJ306" s="52">
        <f t="shared" si="161"/>
        <v>0</v>
      </c>
      <c r="CK306" s="52">
        <f t="shared" si="161"/>
        <v>0</v>
      </c>
      <c r="CL306" s="52">
        <f t="shared" si="161"/>
        <v>0</v>
      </c>
      <c r="CN306" s="44"/>
      <c r="CO306" s="44"/>
    </row>
    <row r="307" spans="1:198" ht="14.85" customHeight="1" x14ac:dyDescent="0.25">
      <c r="A307" s="25">
        <f t="shared" si="133"/>
        <v>298</v>
      </c>
      <c r="B307" s="309"/>
      <c r="C307" s="122" t="s">
        <v>308</v>
      </c>
      <c r="D307" s="115">
        <v>374</v>
      </c>
      <c r="E307" s="21">
        <v>9640826.6900000032</v>
      </c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>
        <f t="shared" ref="AU307:AU322" si="162">SUM(F307:AT307)</f>
        <v>0</v>
      </c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>
        <v>0</v>
      </c>
      <c r="BY307" s="21">
        <v>0</v>
      </c>
      <c r="BZ307" s="21">
        <v>0</v>
      </c>
      <c r="CA307" s="21">
        <v>2425.06</v>
      </c>
      <c r="CB307" s="21"/>
      <c r="CC307" s="21"/>
      <c r="CD307" s="21"/>
      <c r="CE307" s="21"/>
      <c r="CF307" s="21"/>
      <c r="CG307" s="21"/>
      <c r="CH307" s="21"/>
      <c r="CI307" s="21"/>
      <c r="CJ307" s="21">
        <f t="shared" ref="CJ307:CJ322" si="163">SUM(AV307:CI307)</f>
        <v>2425.06</v>
      </c>
      <c r="CK307" s="21">
        <f t="shared" si="132"/>
        <v>2425.06</v>
      </c>
      <c r="CL307" s="21">
        <f t="shared" ref="CL307:CL322" si="164">CK307+E307</f>
        <v>9643251.7500000037</v>
      </c>
      <c r="CN307" s="44"/>
      <c r="CO307" s="44"/>
    </row>
    <row r="308" spans="1:198" s="6" customFormat="1" ht="14.85" customHeight="1" x14ac:dyDescent="0.25">
      <c r="A308" s="125">
        <f t="shared" si="133"/>
        <v>299</v>
      </c>
      <c r="B308" s="309"/>
      <c r="C308" s="126" t="s">
        <v>347</v>
      </c>
      <c r="D308" s="90">
        <v>3742</v>
      </c>
      <c r="E308" s="48">
        <v>14048894.874166667</v>
      </c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>
        <v>141685.21583333239</v>
      </c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21">
        <f t="shared" si="162"/>
        <v>141685.21583333239</v>
      </c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21">
        <v>0</v>
      </c>
      <c r="BY308" s="21">
        <v>0</v>
      </c>
      <c r="BZ308" s="21">
        <v>0</v>
      </c>
      <c r="CA308" s="21">
        <v>0</v>
      </c>
      <c r="CB308" s="48"/>
      <c r="CC308" s="48"/>
      <c r="CD308" s="48"/>
      <c r="CE308" s="48"/>
      <c r="CF308" s="48"/>
      <c r="CG308" s="48"/>
      <c r="CH308" s="48"/>
      <c r="CI308" s="48"/>
      <c r="CJ308" s="21">
        <f t="shared" si="163"/>
        <v>0</v>
      </c>
      <c r="CK308" s="21">
        <f t="shared" si="132"/>
        <v>141685.21583333239</v>
      </c>
      <c r="CL308" s="21">
        <f t="shared" si="164"/>
        <v>14190580.09</v>
      </c>
      <c r="CM308"/>
      <c r="CN308" s="44"/>
      <c r="CO308" s="44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</row>
    <row r="309" spans="1:198" ht="14.85" customHeight="1" x14ac:dyDescent="0.25">
      <c r="A309" s="25">
        <f t="shared" si="133"/>
        <v>300</v>
      </c>
      <c r="B309" s="309"/>
      <c r="C309" s="122" t="s">
        <v>309</v>
      </c>
      <c r="D309" s="115">
        <v>375</v>
      </c>
      <c r="E309" s="21">
        <v>19997775.959999997</v>
      </c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48">
        <v>-113.17249999567866</v>
      </c>
      <c r="Y309" s="21"/>
      <c r="Z309" s="21"/>
      <c r="AA309" s="21"/>
      <c r="AB309" s="21"/>
      <c r="AC309" s="48">
        <v>-32944.328393854754</v>
      </c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>
        <v>-0.4555919376</v>
      </c>
      <c r="AT309" s="21"/>
      <c r="AU309" s="21">
        <f t="shared" si="162"/>
        <v>-33057.956485788032</v>
      </c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48">
        <v>32944.328393854754</v>
      </c>
      <c r="BT309" s="21"/>
      <c r="BU309" s="21"/>
      <c r="BV309" s="21"/>
      <c r="BW309" s="21"/>
      <c r="BX309" s="21">
        <v>8778.9699999999993</v>
      </c>
      <c r="BY309" s="21">
        <v>0</v>
      </c>
      <c r="BZ309" s="21">
        <v>0</v>
      </c>
      <c r="CA309" s="21">
        <v>19234.98</v>
      </c>
      <c r="CB309" s="21"/>
      <c r="CC309" s="21"/>
      <c r="CD309" s="21"/>
      <c r="CE309" s="21"/>
      <c r="CF309" s="21"/>
      <c r="CG309" s="21"/>
      <c r="CH309" s="21"/>
      <c r="CI309" s="48">
        <v>5.1119999999999916E-3</v>
      </c>
      <c r="CJ309" s="21">
        <f t="shared" si="163"/>
        <v>60958.28350585475</v>
      </c>
      <c r="CK309" s="21">
        <f t="shared" si="132"/>
        <v>27900.327020066718</v>
      </c>
      <c r="CL309" s="21">
        <f t="shared" si="164"/>
        <v>20025676.287020065</v>
      </c>
      <c r="CN309" s="44"/>
      <c r="CO309" s="44"/>
    </row>
    <row r="310" spans="1:198" ht="14.85" customHeight="1" x14ac:dyDescent="0.25">
      <c r="A310" s="25">
        <f t="shared" si="133"/>
        <v>301</v>
      </c>
      <c r="B310" s="309"/>
      <c r="C310" s="122" t="s">
        <v>342</v>
      </c>
      <c r="D310" s="115">
        <v>376</v>
      </c>
      <c r="E310" s="21">
        <v>2423221006.6308341</v>
      </c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48">
        <v>56675025.206665993</v>
      </c>
      <c r="Y310" s="21"/>
      <c r="Z310" s="21"/>
      <c r="AA310" s="21"/>
      <c r="AB310" s="21"/>
      <c r="AC310" s="48"/>
      <c r="AD310" s="21"/>
      <c r="AE310" s="21"/>
      <c r="AF310" s="21"/>
      <c r="AG310" s="21"/>
      <c r="AH310" s="21"/>
      <c r="AI310" s="48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>
        <v>-23613707.084324885</v>
      </c>
      <c r="AT310" s="21"/>
      <c r="AU310" s="21">
        <f t="shared" si="162"/>
        <v>33061318.122341108</v>
      </c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48"/>
      <c r="BT310" s="21"/>
      <c r="BU310" s="21"/>
      <c r="BV310" s="21"/>
      <c r="BW310" s="21"/>
      <c r="BX310" s="21">
        <v>19557644.809999999</v>
      </c>
      <c r="BY310" s="21">
        <v>29704055.090000004</v>
      </c>
      <c r="BZ310" s="21">
        <v>58932.5</v>
      </c>
      <c r="CA310" s="21">
        <v>3501620.95</v>
      </c>
      <c r="CB310" s="21"/>
      <c r="CC310" s="21"/>
      <c r="CD310" s="21"/>
      <c r="CE310" s="21"/>
      <c r="CF310" s="21"/>
      <c r="CG310" s="21"/>
      <c r="CH310" s="21"/>
      <c r="CI310" s="48">
        <v>308893.44955800148</v>
      </c>
      <c r="CJ310" s="21">
        <f t="shared" si="163"/>
        <v>53131146.799558014</v>
      </c>
      <c r="CK310" s="21">
        <f>CJ310+AU310+26</f>
        <v>86192490.921899125</v>
      </c>
      <c r="CL310" s="21">
        <f t="shared" si="164"/>
        <v>2509413497.5527334</v>
      </c>
      <c r="CN310" s="44"/>
      <c r="CO310" s="44"/>
    </row>
    <row r="311" spans="1:198" ht="14.85" customHeight="1" x14ac:dyDescent="0.25">
      <c r="A311" s="25">
        <f t="shared" si="133"/>
        <v>302</v>
      </c>
      <c r="B311" s="309"/>
      <c r="C311" s="122" t="s">
        <v>321</v>
      </c>
      <c r="D311" s="115">
        <v>377</v>
      </c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48"/>
      <c r="Y311" s="21"/>
      <c r="Z311" s="21"/>
      <c r="AA311" s="21"/>
      <c r="AB311" s="21"/>
      <c r="AC311" s="48"/>
      <c r="AD311" s="21"/>
      <c r="AE311" s="21"/>
      <c r="AF311" s="21"/>
      <c r="AG311" s="21"/>
      <c r="AH311" s="21"/>
      <c r="AI311" s="48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>
        <f t="shared" si="162"/>
        <v>0</v>
      </c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48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48"/>
      <c r="CJ311" s="21">
        <f t="shared" si="163"/>
        <v>0</v>
      </c>
      <c r="CK311" s="21">
        <f t="shared" si="132"/>
        <v>0</v>
      </c>
      <c r="CL311" s="21">
        <f t="shared" si="164"/>
        <v>0</v>
      </c>
      <c r="CN311" s="44"/>
      <c r="CO311" s="44"/>
    </row>
    <row r="312" spans="1:198" x14ac:dyDescent="0.25">
      <c r="A312" s="25">
        <f t="shared" si="133"/>
        <v>303</v>
      </c>
      <c r="B312" s="309"/>
      <c r="C312" s="122" t="s">
        <v>348</v>
      </c>
      <c r="D312" s="115">
        <v>378</v>
      </c>
      <c r="E312" s="21">
        <v>136291800.35833332</v>
      </c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48">
        <v>7455298.4633333385</v>
      </c>
      <c r="Y312" s="21"/>
      <c r="Z312" s="21"/>
      <c r="AA312" s="21"/>
      <c r="AB312" s="21"/>
      <c r="AC312" s="48"/>
      <c r="AD312" s="21"/>
      <c r="AE312" s="21"/>
      <c r="AF312" s="21"/>
      <c r="AG312" s="21"/>
      <c r="AH312" s="21"/>
      <c r="AI312" s="48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>
        <v>-1457239.8411462873</v>
      </c>
      <c r="AT312" s="21"/>
      <c r="AU312" s="21">
        <f t="shared" si="162"/>
        <v>5998058.622187051</v>
      </c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48"/>
      <c r="BT312" s="21"/>
      <c r="BU312" s="21"/>
      <c r="BV312" s="21"/>
      <c r="BW312" s="21"/>
      <c r="BX312" s="21">
        <v>1032008.24</v>
      </c>
      <c r="BY312" s="21">
        <v>450901.75</v>
      </c>
      <c r="BZ312" s="21">
        <v>0</v>
      </c>
      <c r="CA312" s="21">
        <v>1121171.82</v>
      </c>
      <c r="CB312" s="21"/>
      <c r="CC312" s="21"/>
      <c r="CD312" s="21"/>
      <c r="CE312" s="21"/>
      <c r="CF312" s="21"/>
      <c r="CG312" s="21"/>
      <c r="CH312" s="21"/>
      <c r="CI312" s="48">
        <v>28249.124168000068</v>
      </c>
      <c r="CJ312" s="21">
        <f t="shared" si="163"/>
        <v>2632330.9341680002</v>
      </c>
      <c r="CK312" s="21">
        <f t="shared" si="132"/>
        <v>8630389.5563550517</v>
      </c>
      <c r="CL312" s="21">
        <f t="shared" si="164"/>
        <v>144922189.91468838</v>
      </c>
      <c r="CN312" s="44"/>
      <c r="CO312" s="44"/>
    </row>
    <row r="313" spans="1:198" x14ac:dyDescent="0.25">
      <c r="A313" s="25">
        <f t="shared" si="133"/>
        <v>304</v>
      </c>
      <c r="B313" s="309"/>
      <c r="C313" s="122" t="s">
        <v>349</v>
      </c>
      <c r="D313" s="115">
        <v>379</v>
      </c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48"/>
      <c r="Y313" s="21"/>
      <c r="Z313" s="21"/>
      <c r="AA313" s="21"/>
      <c r="AB313" s="21"/>
      <c r="AC313" s="48"/>
      <c r="AD313" s="21"/>
      <c r="AE313" s="21"/>
      <c r="AF313" s="21"/>
      <c r="AG313" s="21"/>
      <c r="AH313" s="21"/>
      <c r="AI313" s="48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>
        <f t="shared" si="162"/>
        <v>0</v>
      </c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48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48"/>
      <c r="CJ313" s="21">
        <f t="shared" si="163"/>
        <v>0</v>
      </c>
      <c r="CK313" s="21">
        <f t="shared" si="132"/>
        <v>0</v>
      </c>
      <c r="CL313" s="21">
        <f t="shared" si="164"/>
        <v>0</v>
      </c>
      <c r="CN313" s="44"/>
      <c r="CO313" s="44"/>
    </row>
    <row r="314" spans="1:198" x14ac:dyDescent="0.25">
      <c r="A314" s="25">
        <f t="shared" si="133"/>
        <v>305</v>
      </c>
      <c r="B314" s="309"/>
      <c r="C314" s="122" t="s">
        <v>350</v>
      </c>
      <c r="D314" s="115">
        <v>380</v>
      </c>
      <c r="E314" s="21">
        <v>1443211035.3475001</v>
      </c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48">
        <v>35664619.644583225</v>
      </c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>
        <f t="shared" si="162"/>
        <v>35664619.644583225</v>
      </c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>
        <v>23226243.280000001</v>
      </c>
      <c r="BY314" s="21">
        <v>18220242.75</v>
      </c>
      <c r="BZ314" s="21">
        <v>0</v>
      </c>
      <c r="CA314" s="21">
        <v>1672956.74</v>
      </c>
      <c r="CB314" s="21"/>
      <c r="CC314" s="21"/>
      <c r="CD314" s="21"/>
      <c r="CE314" s="21"/>
      <c r="CF314" s="21"/>
      <c r="CG314" s="21"/>
      <c r="CH314" s="21"/>
      <c r="CI314" s="48"/>
      <c r="CJ314" s="21">
        <f t="shared" si="163"/>
        <v>43119442.770000003</v>
      </c>
      <c r="CK314" s="21">
        <f t="shared" si="132"/>
        <v>78784062.414583236</v>
      </c>
      <c r="CL314" s="21">
        <f t="shared" si="164"/>
        <v>1521995097.7620833</v>
      </c>
      <c r="CN314" s="44"/>
      <c r="CO314" s="44"/>
    </row>
    <row r="315" spans="1:198" x14ac:dyDescent="0.25">
      <c r="A315" s="25">
        <f t="shared" si="133"/>
        <v>306</v>
      </c>
      <c r="B315" s="309"/>
      <c r="C315" s="122" t="s">
        <v>351</v>
      </c>
      <c r="D315" s="115">
        <v>381</v>
      </c>
      <c r="E315" s="21">
        <v>192246566.31625</v>
      </c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48">
        <v>5588300.5383333266</v>
      </c>
      <c r="Y315" s="21"/>
      <c r="Z315" s="21"/>
      <c r="AA315" s="21"/>
      <c r="AB315" s="21">
        <v>0</v>
      </c>
      <c r="AC315" s="21">
        <v>-37259215.618952513</v>
      </c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>
        <f t="shared" si="162"/>
        <v>-31670915.080619186</v>
      </c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>
        <v>-21803144.703200001</v>
      </c>
      <c r="BS315" s="21">
        <v>37259215.618952513</v>
      </c>
      <c r="BT315" s="21"/>
      <c r="BU315" s="21"/>
      <c r="BV315" s="21"/>
      <c r="BW315" s="21"/>
      <c r="BX315" s="21">
        <v>9758.2099999999991</v>
      </c>
      <c r="BY315" s="21">
        <v>98101.73000000001</v>
      </c>
      <c r="BZ315" s="21">
        <v>0</v>
      </c>
      <c r="CA315" s="21">
        <v>1945690.23</v>
      </c>
      <c r="CB315" s="21"/>
      <c r="CC315" s="21"/>
      <c r="CD315" s="21"/>
      <c r="CE315" s="21"/>
      <c r="CF315" s="21"/>
      <c r="CG315" s="21"/>
      <c r="CH315" s="21"/>
      <c r="CI315" s="48"/>
      <c r="CJ315" s="21">
        <f t="shared" si="163"/>
        <v>17509621.085752513</v>
      </c>
      <c r="CK315" s="21">
        <f t="shared" si="132"/>
        <v>-14161293.994866673</v>
      </c>
      <c r="CL315" s="21">
        <f t="shared" si="164"/>
        <v>178085272.32138333</v>
      </c>
      <c r="CN315" s="44"/>
      <c r="CO315" s="44"/>
    </row>
    <row r="316" spans="1:198" x14ac:dyDescent="0.25">
      <c r="A316" s="25">
        <f t="shared" si="133"/>
        <v>307</v>
      </c>
      <c r="B316" s="309"/>
      <c r="C316" s="122" t="s">
        <v>352</v>
      </c>
      <c r="D316" s="115">
        <v>382</v>
      </c>
      <c r="E316" s="21">
        <v>233596454.90708336</v>
      </c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48">
        <v>11233340.349166632</v>
      </c>
      <c r="Y316" s="21"/>
      <c r="Z316" s="21"/>
      <c r="AA316" s="21"/>
      <c r="AB316" s="21">
        <v>0</v>
      </c>
      <c r="AC316" s="21">
        <v>-24136856.806396648</v>
      </c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>
        <f t="shared" si="162"/>
        <v>-12903516.457230017</v>
      </c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>
        <v>-18280720.540600002</v>
      </c>
      <c r="BS316" s="21">
        <v>24136856.806396648</v>
      </c>
      <c r="BT316" s="21"/>
      <c r="BU316" s="21"/>
      <c r="BV316" s="21"/>
      <c r="BW316" s="21"/>
      <c r="BX316" s="21">
        <v>918556.44000000006</v>
      </c>
      <c r="BY316" s="21">
        <v>3978075.86</v>
      </c>
      <c r="BZ316" s="21">
        <v>0</v>
      </c>
      <c r="CA316" s="21">
        <v>5705172.7700000005</v>
      </c>
      <c r="CB316" s="21"/>
      <c r="CC316" s="21"/>
      <c r="CD316" s="21"/>
      <c r="CE316" s="21"/>
      <c r="CF316" s="21"/>
      <c r="CG316" s="21"/>
      <c r="CH316" s="21"/>
      <c r="CI316" s="48"/>
      <c r="CJ316" s="21">
        <f t="shared" si="163"/>
        <v>16457941.335796647</v>
      </c>
      <c r="CK316" s="21">
        <f t="shared" si="132"/>
        <v>3554424.8785666302</v>
      </c>
      <c r="CL316" s="21">
        <f t="shared" si="164"/>
        <v>237150879.78564999</v>
      </c>
      <c r="CN316" s="44"/>
      <c r="CO316" s="44"/>
    </row>
    <row r="317" spans="1:198" x14ac:dyDescent="0.25">
      <c r="A317" s="25">
        <f t="shared" ref="A317:A380" si="165">A316+1</f>
        <v>308</v>
      </c>
      <c r="B317" s="309"/>
      <c r="C317" s="122" t="s">
        <v>353</v>
      </c>
      <c r="D317" s="115">
        <v>383</v>
      </c>
      <c r="E317" s="21">
        <v>19974451.489999998</v>
      </c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48">
        <v>200235.41958333552</v>
      </c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>
        <f t="shared" si="162"/>
        <v>200235.41958333552</v>
      </c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>
        <v>3251.9700000000003</v>
      </c>
      <c r="BY317" s="21">
        <v>32760.67</v>
      </c>
      <c r="BZ317" s="21">
        <v>0</v>
      </c>
      <c r="CA317" s="21">
        <v>87447.77</v>
      </c>
      <c r="CB317" s="21"/>
      <c r="CC317" s="21"/>
      <c r="CD317" s="21"/>
      <c r="CE317" s="21"/>
      <c r="CF317" s="21"/>
      <c r="CG317" s="21"/>
      <c r="CH317" s="21"/>
      <c r="CI317" s="48"/>
      <c r="CJ317" s="21">
        <f t="shared" si="163"/>
        <v>123460.41</v>
      </c>
      <c r="CK317" s="21">
        <f t="shared" ref="CK317:CK336" si="166">CJ317+AU317</f>
        <v>323695.82958333555</v>
      </c>
      <c r="CL317" s="21">
        <f t="shared" si="164"/>
        <v>20298147.319583334</v>
      </c>
      <c r="CN317" s="44"/>
      <c r="CO317" s="44"/>
    </row>
    <row r="318" spans="1:198" x14ac:dyDescent="0.25">
      <c r="A318" s="25">
        <f t="shared" si="165"/>
        <v>309</v>
      </c>
      <c r="B318" s="309"/>
      <c r="C318" s="122" t="s">
        <v>354</v>
      </c>
      <c r="D318" s="115">
        <v>384</v>
      </c>
      <c r="E318" s="21">
        <v>83015065.418750003</v>
      </c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48">
        <v>359760.4537499994</v>
      </c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>
        <f t="shared" si="162"/>
        <v>359760.4537499994</v>
      </c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>
        <v>60142.97</v>
      </c>
      <c r="BY318" s="21">
        <v>32760.67</v>
      </c>
      <c r="BZ318" s="21">
        <v>0</v>
      </c>
      <c r="CA318" s="21">
        <v>70.17</v>
      </c>
      <c r="CB318" s="21"/>
      <c r="CC318" s="21"/>
      <c r="CD318" s="21"/>
      <c r="CE318" s="21"/>
      <c r="CF318" s="21"/>
      <c r="CG318" s="21"/>
      <c r="CH318" s="21"/>
      <c r="CI318" s="48"/>
      <c r="CJ318" s="21">
        <f t="shared" si="163"/>
        <v>92973.81</v>
      </c>
      <c r="CK318" s="21">
        <f t="shared" si="166"/>
        <v>452734.2637499994</v>
      </c>
      <c r="CL318" s="21">
        <f t="shared" si="164"/>
        <v>83467799.682500005</v>
      </c>
      <c r="CN318" s="44"/>
      <c r="CO318" s="44"/>
    </row>
    <row r="319" spans="1:198" x14ac:dyDescent="0.25">
      <c r="A319" s="25">
        <f t="shared" si="165"/>
        <v>310</v>
      </c>
      <c r="B319" s="309"/>
      <c r="C319" s="122" t="s">
        <v>355</v>
      </c>
      <c r="D319" s="115">
        <v>385</v>
      </c>
      <c r="E319" s="21">
        <v>46275252.70624999</v>
      </c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48">
        <v>1171284.4633333459</v>
      </c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>
        <v>-200229.3131646656</v>
      </c>
      <c r="AT319" s="21"/>
      <c r="AU319" s="21">
        <f t="shared" si="162"/>
        <v>971055.15016868035</v>
      </c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>
        <v>768861.84000000008</v>
      </c>
      <c r="BY319" s="21">
        <v>1125866.5899999999</v>
      </c>
      <c r="BZ319" s="21">
        <v>0</v>
      </c>
      <c r="CA319" s="21">
        <v>104870.2</v>
      </c>
      <c r="CB319" s="21"/>
      <c r="CC319" s="21"/>
      <c r="CD319" s="21"/>
      <c r="CE319" s="21"/>
      <c r="CF319" s="21"/>
      <c r="CG319" s="21"/>
      <c r="CH319" s="21"/>
      <c r="CI319" s="48">
        <v>5989.4717439999949</v>
      </c>
      <c r="CJ319" s="21">
        <f t="shared" si="163"/>
        <v>2005588.1017439999</v>
      </c>
      <c r="CK319" s="21">
        <f t="shared" si="166"/>
        <v>2976643.2519126805</v>
      </c>
      <c r="CL319" s="21">
        <f t="shared" si="164"/>
        <v>49251895.958162673</v>
      </c>
      <c r="CN319" s="44"/>
      <c r="CO319" s="44"/>
    </row>
    <row r="320" spans="1:198" x14ac:dyDescent="0.25">
      <c r="A320" s="25">
        <f t="shared" si="165"/>
        <v>311</v>
      </c>
      <c r="B320" s="309"/>
      <c r="C320" s="122" t="s">
        <v>356</v>
      </c>
      <c r="D320" s="115">
        <v>386</v>
      </c>
      <c r="E320" s="21">
        <v>1414229.5100000002</v>
      </c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48">
        <v>0</v>
      </c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>
        <f t="shared" si="162"/>
        <v>0</v>
      </c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>
        <v>0</v>
      </c>
      <c r="BY320" s="21">
        <v>0</v>
      </c>
      <c r="BZ320" s="21">
        <v>0</v>
      </c>
      <c r="CA320" s="21">
        <v>0</v>
      </c>
      <c r="CB320" s="21"/>
      <c r="CC320" s="21"/>
      <c r="CD320" s="21"/>
      <c r="CE320" s="21"/>
      <c r="CF320" s="21"/>
      <c r="CG320" s="21"/>
      <c r="CH320" s="21"/>
      <c r="CI320" s="21"/>
      <c r="CJ320" s="21">
        <f t="shared" si="163"/>
        <v>0</v>
      </c>
      <c r="CK320" s="21">
        <f t="shared" si="166"/>
        <v>0</v>
      </c>
      <c r="CL320" s="21">
        <f t="shared" si="164"/>
        <v>1414229.5100000002</v>
      </c>
      <c r="CN320" s="44"/>
      <c r="CO320" s="44"/>
    </row>
    <row r="321" spans="1:198" x14ac:dyDescent="0.25">
      <c r="A321" s="25">
        <f t="shared" si="165"/>
        <v>312</v>
      </c>
      <c r="B321" s="309"/>
      <c r="C321" s="122" t="s">
        <v>311</v>
      </c>
      <c r="D321" s="115">
        <v>387</v>
      </c>
      <c r="E321" s="21">
        <v>5296353.1000000006</v>
      </c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48">
        <v>0</v>
      </c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>
        <f t="shared" si="162"/>
        <v>0</v>
      </c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>
        <v>1225.48</v>
      </c>
      <c r="BY321" s="21">
        <v>0</v>
      </c>
      <c r="BZ321" s="21">
        <v>0</v>
      </c>
      <c r="CA321" s="21">
        <v>0</v>
      </c>
      <c r="CB321" s="21"/>
      <c r="CC321" s="21"/>
      <c r="CD321" s="21"/>
      <c r="CE321" s="21"/>
      <c r="CF321" s="21"/>
      <c r="CG321" s="21"/>
      <c r="CH321" s="21"/>
      <c r="CI321" s="21"/>
      <c r="CJ321" s="21">
        <f t="shared" si="163"/>
        <v>1225.48</v>
      </c>
      <c r="CK321" s="21">
        <f t="shared" si="166"/>
        <v>1225.48</v>
      </c>
      <c r="CL321" s="21">
        <f t="shared" si="164"/>
        <v>5297578.580000001</v>
      </c>
      <c r="CN321" s="44"/>
      <c r="CO321" s="44"/>
    </row>
    <row r="322" spans="1:198" x14ac:dyDescent="0.25">
      <c r="A322" s="25">
        <f t="shared" si="165"/>
        <v>313</v>
      </c>
      <c r="B322" s="309"/>
      <c r="C322" s="122" t="s">
        <v>357</v>
      </c>
      <c r="D322" s="115">
        <v>388</v>
      </c>
      <c r="E322" s="21">
        <v>15781412.385833336</v>
      </c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48">
        <v>-1922687.5158333369</v>
      </c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>
        <f t="shared" si="162"/>
        <v>-1922687.5158333369</v>
      </c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>
        <v>0</v>
      </c>
      <c r="BY322" s="21">
        <v>0</v>
      </c>
      <c r="BZ322" s="21">
        <v>0</v>
      </c>
      <c r="CA322" s="21">
        <v>0</v>
      </c>
      <c r="CB322" s="21"/>
      <c r="CC322" s="21"/>
      <c r="CD322" s="21"/>
      <c r="CE322" s="21"/>
      <c r="CF322" s="21"/>
      <c r="CG322" s="21"/>
      <c r="CH322" s="21"/>
      <c r="CI322" s="21"/>
      <c r="CJ322" s="21">
        <f t="shared" si="163"/>
        <v>0</v>
      </c>
      <c r="CK322" s="21">
        <f t="shared" si="166"/>
        <v>-1922687.5158333369</v>
      </c>
      <c r="CL322" s="21">
        <f t="shared" si="164"/>
        <v>13858724.869999999</v>
      </c>
      <c r="CN322" s="44"/>
      <c r="CO322" s="44"/>
    </row>
    <row r="323" spans="1:198" x14ac:dyDescent="0.25">
      <c r="A323" s="25">
        <f t="shared" si="165"/>
        <v>314</v>
      </c>
      <c r="B323" s="309"/>
      <c r="C323" s="294" t="s">
        <v>358</v>
      </c>
      <c r="D323" s="295"/>
      <c r="E323" s="52">
        <f t="shared" ref="E323:CL323" si="167">SUM(E307:E322)</f>
        <v>4644011125.6950016</v>
      </c>
      <c r="F323" s="52">
        <f>SUM(F307:F322)</f>
        <v>0</v>
      </c>
      <c r="G323" s="52">
        <f t="shared" si="167"/>
        <v>0</v>
      </c>
      <c r="H323" s="52">
        <f t="shared" si="167"/>
        <v>0</v>
      </c>
      <c r="I323" s="52">
        <f t="shared" si="167"/>
        <v>0</v>
      </c>
      <c r="J323" s="52">
        <f t="shared" si="167"/>
        <v>0</v>
      </c>
      <c r="K323" s="52">
        <f t="shared" si="167"/>
        <v>0</v>
      </c>
      <c r="L323" s="52">
        <f t="shared" si="167"/>
        <v>0</v>
      </c>
      <c r="M323" s="52">
        <f t="shared" si="167"/>
        <v>0</v>
      </c>
      <c r="N323" s="52">
        <f t="shared" si="167"/>
        <v>0</v>
      </c>
      <c r="O323" s="52">
        <f t="shared" si="167"/>
        <v>0</v>
      </c>
      <c r="P323" s="52">
        <f t="shared" si="167"/>
        <v>0</v>
      </c>
      <c r="Q323" s="52">
        <f t="shared" si="167"/>
        <v>0</v>
      </c>
      <c r="R323" s="52">
        <f t="shared" si="167"/>
        <v>0</v>
      </c>
      <c r="S323" s="52">
        <f t="shared" si="167"/>
        <v>0</v>
      </c>
      <c r="T323" s="52">
        <f t="shared" si="167"/>
        <v>0</v>
      </c>
      <c r="U323" s="52">
        <f t="shared" si="167"/>
        <v>0</v>
      </c>
      <c r="V323" s="52">
        <f t="shared" si="167"/>
        <v>0</v>
      </c>
      <c r="W323" s="52">
        <f t="shared" si="167"/>
        <v>0</v>
      </c>
      <c r="X323" s="52">
        <f t="shared" si="167"/>
        <v>116566749.06624921</v>
      </c>
      <c r="Y323" s="52">
        <f t="shared" si="167"/>
        <v>0</v>
      </c>
      <c r="Z323" s="52">
        <f t="shared" si="167"/>
        <v>0</v>
      </c>
      <c r="AA323" s="52">
        <f t="shared" si="167"/>
        <v>0</v>
      </c>
      <c r="AB323" s="52">
        <f t="shared" si="167"/>
        <v>0</v>
      </c>
      <c r="AC323" s="52">
        <f t="shared" si="167"/>
        <v>-61429016.753743015</v>
      </c>
      <c r="AD323" s="52">
        <f t="shared" si="167"/>
        <v>0</v>
      </c>
      <c r="AE323" s="52">
        <f t="shared" si="167"/>
        <v>0</v>
      </c>
      <c r="AF323" s="52">
        <f t="shared" si="167"/>
        <v>0</v>
      </c>
      <c r="AG323" s="52">
        <f t="shared" ref="AG323" si="168">SUM(AG307:AG322)</f>
        <v>0</v>
      </c>
      <c r="AH323" s="52">
        <f t="shared" si="167"/>
        <v>0</v>
      </c>
      <c r="AI323" s="52">
        <f t="shared" si="167"/>
        <v>0</v>
      </c>
      <c r="AJ323" s="52">
        <f t="shared" si="167"/>
        <v>0</v>
      </c>
      <c r="AK323" s="52">
        <f t="shared" ref="AK323:AS323" si="169">SUM(AK307:AK322)</f>
        <v>0</v>
      </c>
      <c r="AL323" s="52">
        <f t="shared" si="169"/>
        <v>0</v>
      </c>
      <c r="AM323" s="52">
        <f t="shared" si="169"/>
        <v>0</v>
      </c>
      <c r="AN323" s="52">
        <f t="shared" si="169"/>
        <v>0</v>
      </c>
      <c r="AO323" s="52">
        <f t="shared" si="169"/>
        <v>0</v>
      </c>
      <c r="AP323" s="52"/>
      <c r="AQ323" s="52">
        <f t="shared" si="169"/>
        <v>0</v>
      </c>
      <c r="AR323" s="52">
        <f t="shared" si="169"/>
        <v>0</v>
      </c>
      <c r="AS323" s="52">
        <f t="shared" si="169"/>
        <v>-25271176.694227777</v>
      </c>
      <c r="AT323" s="52">
        <f t="shared" si="167"/>
        <v>0</v>
      </c>
      <c r="AU323" s="52">
        <f>SUM(AU307:AU322)</f>
        <v>29866555.618278403</v>
      </c>
      <c r="AV323" s="52">
        <f t="shared" si="167"/>
        <v>0</v>
      </c>
      <c r="AW323" s="52">
        <f t="shared" si="167"/>
        <v>0</v>
      </c>
      <c r="AX323" s="52">
        <f t="shared" si="167"/>
        <v>0</v>
      </c>
      <c r="AY323" s="52">
        <f t="shared" si="167"/>
        <v>0</v>
      </c>
      <c r="AZ323" s="52">
        <f t="shared" si="167"/>
        <v>0</v>
      </c>
      <c r="BA323" s="52">
        <f t="shared" si="167"/>
        <v>0</v>
      </c>
      <c r="BB323" s="52">
        <f t="shared" si="167"/>
        <v>0</v>
      </c>
      <c r="BC323" s="52">
        <f t="shared" si="167"/>
        <v>0</v>
      </c>
      <c r="BD323" s="52">
        <f t="shared" si="167"/>
        <v>0</v>
      </c>
      <c r="BE323" s="52">
        <f t="shared" si="167"/>
        <v>0</v>
      </c>
      <c r="BF323" s="52">
        <f t="shared" si="167"/>
        <v>0</v>
      </c>
      <c r="BG323" s="52">
        <f t="shared" si="167"/>
        <v>0</v>
      </c>
      <c r="BH323" s="52">
        <f t="shared" si="167"/>
        <v>0</v>
      </c>
      <c r="BI323" s="52">
        <f t="shared" si="167"/>
        <v>0</v>
      </c>
      <c r="BJ323" s="52">
        <f t="shared" si="167"/>
        <v>0</v>
      </c>
      <c r="BK323" s="52">
        <f t="shared" si="167"/>
        <v>0</v>
      </c>
      <c r="BL323" s="52">
        <f t="shared" si="167"/>
        <v>0</v>
      </c>
      <c r="BM323" s="52">
        <f t="shared" si="167"/>
        <v>0</v>
      </c>
      <c r="BN323" s="52">
        <f t="shared" si="167"/>
        <v>0</v>
      </c>
      <c r="BO323" s="52">
        <f t="shared" si="167"/>
        <v>0</v>
      </c>
      <c r="BP323" s="52">
        <f t="shared" si="167"/>
        <v>0</v>
      </c>
      <c r="BQ323" s="52">
        <f t="shared" si="167"/>
        <v>0</v>
      </c>
      <c r="BR323" s="52">
        <f t="shared" si="167"/>
        <v>-40083865.243799999</v>
      </c>
      <c r="BS323" s="52">
        <f t="shared" ref="BS323" si="170">SUM(BS307:BS322)</f>
        <v>61429016.753743015</v>
      </c>
      <c r="BT323" s="52">
        <f t="shared" si="167"/>
        <v>0</v>
      </c>
      <c r="BU323" s="52">
        <f t="shared" si="167"/>
        <v>0</v>
      </c>
      <c r="BV323" s="52">
        <f t="shared" si="167"/>
        <v>0</v>
      </c>
      <c r="BW323" s="52">
        <f t="shared" si="167"/>
        <v>0</v>
      </c>
      <c r="BX323" s="52">
        <f t="shared" si="167"/>
        <v>45586472.209999993</v>
      </c>
      <c r="BY323" s="52">
        <f t="shared" ref="BY323:CA323" si="171">SUM(BY307:BY322)</f>
        <v>53642765.109999999</v>
      </c>
      <c r="BZ323" s="52">
        <f t="shared" si="171"/>
        <v>58932.5</v>
      </c>
      <c r="CA323" s="52">
        <f t="shared" si="171"/>
        <v>14160660.689999999</v>
      </c>
      <c r="CB323" s="52">
        <f t="shared" si="167"/>
        <v>0</v>
      </c>
      <c r="CC323" s="52">
        <f t="shared" ref="CC323" si="172">SUM(CC307:CC322)</f>
        <v>0</v>
      </c>
      <c r="CD323" s="52">
        <f t="shared" si="167"/>
        <v>0</v>
      </c>
      <c r="CE323" s="52">
        <f t="shared" si="167"/>
        <v>0</v>
      </c>
      <c r="CF323" s="52">
        <f t="shared" ref="CF323" si="173">SUM(CF307:CF322)</f>
        <v>0</v>
      </c>
      <c r="CG323" s="52">
        <f t="shared" si="167"/>
        <v>0</v>
      </c>
      <c r="CH323" s="52">
        <f t="shared" ref="CH323" si="174">SUM(CH307:CH322)</f>
        <v>0</v>
      </c>
      <c r="CI323" s="52">
        <f t="shared" si="167"/>
        <v>343132.05058200151</v>
      </c>
      <c r="CJ323" s="52">
        <f t="shared" si="167"/>
        <v>135137114.07052502</v>
      </c>
      <c r="CK323" s="52">
        <f t="shared" si="167"/>
        <v>165003695.68880343</v>
      </c>
      <c r="CL323" s="52">
        <f t="shared" si="167"/>
        <v>4809014821.3838043</v>
      </c>
      <c r="CN323" s="44"/>
      <c r="CO323" s="44"/>
    </row>
    <row r="324" spans="1:198" x14ac:dyDescent="0.25">
      <c r="A324" s="25">
        <f t="shared" si="165"/>
        <v>315</v>
      </c>
      <c r="B324" s="309"/>
      <c r="C324" s="122" t="s">
        <v>308</v>
      </c>
      <c r="D324" s="115">
        <v>389</v>
      </c>
      <c r="E324" s="21">
        <v>18599534.816360004</v>
      </c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>
        <f t="shared" ref="AU324:AU336" si="175">SUM(F324:AT324)</f>
        <v>0</v>
      </c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>
        <v>0</v>
      </c>
      <c r="BY324" s="21">
        <v>0</v>
      </c>
      <c r="BZ324" s="21">
        <v>0</v>
      </c>
      <c r="CA324" s="21">
        <v>0</v>
      </c>
      <c r="CB324" s="21"/>
      <c r="CC324" s="21"/>
      <c r="CD324" s="21"/>
      <c r="CE324" s="21"/>
      <c r="CF324" s="21"/>
      <c r="CG324" s="21"/>
      <c r="CH324" s="21"/>
      <c r="CI324" s="21"/>
      <c r="CJ324" s="21">
        <f t="shared" ref="CJ324:CJ336" si="176">SUM(AV324:CI324)</f>
        <v>0</v>
      </c>
      <c r="CK324" s="21">
        <f t="shared" si="166"/>
        <v>0</v>
      </c>
      <c r="CL324" s="21">
        <f t="shared" ref="CL324:CL336" si="177">CK324+E324</f>
        <v>18599534.816360004</v>
      </c>
      <c r="CN324" s="44"/>
      <c r="CO324" s="44"/>
    </row>
    <row r="325" spans="1:198" x14ac:dyDescent="0.25">
      <c r="A325" s="25">
        <f t="shared" si="165"/>
        <v>316</v>
      </c>
      <c r="B325" s="309"/>
      <c r="C325" s="122" t="s">
        <v>309</v>
      </c>
      <c r="D325" s="115">
        <v>390</v>
      </c>
      <c r="E325" s="21">
        <v>89701762.101695001</v>
      </c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48">
        <v>1574215.7717366517</v>
      </c>
      <c r="Y325" s="21">
        <v>0</v>
      </c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>
        <f t="shared" si="175"/>
        <v>1574215.7717366517</v>
      </c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>
        <v>105718.68816000001</v>
      </c>
      <c r="BY325" s="21">
        <v>0</v>
      </c>
      <c r="BZ325" s="21">
        <v>0</v>
      </c>
      <c r="CA325" s="21">
        <v>761474.99316499988</v>
      </c>
      <c r="CB325" s="21"/>
      <c r="CC325" s="21"/>
      <c r="CD325" s="21"/>
      <c r="CE325" s="21"/>
      <c r="CF325" s="21"/>
      <c r="CG325" s="21"/>
      <c r="CH325" s="21"/>
      <c r="CI325" s="21"/>
      <c r="CJ325" s="21">
        <f t="shared" si="176"/>
        <v>867193.6813249999</v>
      </c>
      <c r="CK325" s="21">
        <f t="shared" si="166"/>
        <v>2441409.4530616514</v>
      </c>
      <c r="CL325" s="21">
        <f t="shared" si="177"/>
        <v>92143171.554756656</v>
      </c>
      <c r="CN325" s="44"/>
      <c r="CO325" s="44"/>
    </row>
    <row r="326" spans="1:198" x14ac:dyDescent="0.25">
      <c r="A326" s="25">
        <f t="shared" si="165"/>
        <v>317</v>
      </c>
      <c r="B326" s="309"/>
      <c r="C326" s="122" t="s">
        <v>359</v>
      </c>
      <c r="D326" s="115">
        <v>391</v>
      </c>
      <c r="E326" s="48">
        <v>12454004.054458329</v>
      </c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48">
        <v>31507.342589376494</v>
      </c>
      <c r="Y326" s="21">
        <v>0</v>
      </c>
      <c r="Z326" s="21"/>
      <c r="AA326" s="21"/>
      <c r="AB326" s="21"/>
      <c r="AC326" s="21">
        <v>-6453.6909497206716</v>
      </c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>
        <f t="shared" si="175"/>
        <v>25053.651639655822</v>
      </c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>
        <v>6453.6909497206716</v>
      </c>
      <c r="BT326" s="21"/>
      <c r="BU326" s="21"/>
      <c r="BV326" s="21"/>
      <c r="BW326" s="21"/>
      <c r="BX326" s="21">
        <v>6053374.4548749998</v>
      </c>
      <c r="BY326" s="21">
        <v>0</v>
      </c>
      <c r="BZ326" s="21">
        <v>0</v>
      </c>
      <c r="CA326" s="21">
        <v>1279889.8313149998</v>
      </c>
      <c r="CB326" s="21"/>
      <c r="CC326" s="21"/>
      <c r="CD326" s="21"/>
      <c r="CE326" s="21"/>
      <c r="CF326" s="21"/>
      <c r="CG326" s="21"/>
      <c r="CH326" s="21"/>
      <c r="CI326" s="21"/>
      <c r="CJ326" s="21">
        <f t="shared" si="176"/>
        <v>7339717.9771397198</v>
      </c>
      <c r="CK326" s="21">
        <f t="shared" si="166"/>
        <v>7364771.6287793759</v>
      </c>
      <c r="CL326" s="21">
        <f t="shared" si="177"/>
        <v>19818775.683237705</v>
      </c>
      <c r="CN326" s="44"/>
      <c r="CO326" s="44"/>
    </row>
    <row r="327" spans="1:198" s="6" customFormat="1" x14ac:dyDescent="0.25">
      <c r="A327" s="125">
        <f t="shared" si="165"/>
        <v>318</v>
      </c>
      <c r="B327" s="309"/>
      <c r="C327" s="126" t="s">
        <v>360</v>
      </c>
      <c r="D327" s="90">
        <v>3912</v>
      </c>
      <c r="E327" s="48">
        <v>28273817.076072499</v>
      </c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>
        <v>-4166463.1562949978</v>
      </c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>
        <v>-3007.6501734257986</v>
      </c>
      <c r="AT327" s="48"/>
      <c r="AU327" s="21">
        <f t="shared" si="175"/>
        <v>-4169470.8064684235</v>
      </c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>
        <v>0</v>
      </c>
      <c r="BY327" s="48">
        <v>0</v>
      </c>
      <c r="BZ327" s="48">
        <v>0</v>
      </c>
      <c r="CA327" s="48">
        <v>0</v>
      </c>
      <c r="CB327" s="48"/>
      <c r="CC327" s="48"/>
      <c r="CD327" s="48"/>
      <c r="CE327" s="48"/>
      <c r="CF327" s="48"/>
      <c r="CG327" s="48"/>
      <c r="CH327" s="48"/>
      <c r="CI327" s="48">
        <v>522.1230000000005</v>
      </c>
      <c r="CJ327" s="21">
        <f t="shared" ref="CJ327" si="178">SUM(AV327:CI327)</f>
        <v>522.1230000000005</v>
      </c>
      <c r="CK327" s="21">
        <f t="shared" si="166"/>
        <v>-4168948.6834684233</v>
      </c>
      <c r="CL327" s="21">
        <f t="shared" si="177"/>
        <v>24104868.392604075</v>
      </c>
      <c r="CM327"/>
      <c r="CN327" s="44"/>
      <c r="CO327" s="44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</row>
    <row r="328" spans="1:198" x14ac:dyDescent="0.25">
      <c r="A328" s="25">
        <f t="shared" si="165"/>
        <v>319</v>
      </c>
      <c r="B328" s="309"/>
      <c r="C328" s="122" t="s">
        <v>361</v>
      </c>
      <c r="D328" s="115">
        <v>392</v>
      </c>
      <c r="E328" s="48">
        <v>1061950.8320516665</v>
      </c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48">
        <v>-89060.150633750018</v>
      </c>
      <c r="Y328" s="21">
        <v>0</v>
      </c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>
        <f t="shared" si="175"/>
        <v>-89060.150633750018</v>
      </c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48">
        <v>0</v>
      </c>
      <c r="BY328" s="48">
        <v>0</v>
      </c>
      <c r="BZ328" s="48">
        <v>0</v>
      </c>
      <c r="CA328" s="48">
        <v>445802.66443</v>
      </c>
      <c r="CB328" s="21"/>
      <c r="CC328" s="21"/>
      <c r="CD328" s="21"/>
      <c r="CE328" s="21"/>
      <c r="CF328" s="21"/>
      <c r="CG328" s="48"/>
      <c r="CH328" s="21"/>
      <c r="CI328" s="21"/>
      <c r="CJ328" s="21">
        <f t="shared" si="176"/>
        <v>445802.66443</v>
      </c>
      <c r="CK328" s="21">
        <f t="shared" si="166"/>
        <v>356742.51379624999</v>
      </c>
      <c r="CL328" s="21">
        <f t="shared" si="177"/>
        <v>1418693.3458479163</v>
      </c>
      <c r="CN328" s="44"/>
      <c r="CO328" s="44"/>
    </row>
    <row r="329" spans="1:198" x14ac:dyDescent="0.25">
      <c r="A329" s="25">
        <f t="shared" si="165"/>
        <v>320</v>
      </c>
      <c r="B329" s="309"/>
      <c r="C329" s="122" t="s">
        <v>362</v>
      </c>
      <c r="D329" s="115">
        <v>393</v>
      </c>
      <c r="E329" s="48">
        <v>31984.928534999999</v>
      </c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48">
        <v>0</v>
      </c>
      <c r="Y329" s="21">
        <v>0</v>
      </c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>
        <f t="shared" si="175"/>
        <v>0</v>
      </c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48">
        <v>0</v>
      </c>
      <c r="BY329" s="48">
        <v>0</v>
      </c>
      <c r="BZ329" s="48">
        <v>0</v>
      </c>
      <c r="CA329" s="48">
        <v>0</v>
      </c>
      <c r="CB329" s="21"/>
      <c r="CC329" s="21"/>
      <c r="CD329" s="21"/>
      <c r="CE329" s="21"/>
      <c r="CF329" s="21"/>
      <c r="CG329" s="48"/>
      <c r="CH329" s="21"/>
      <c r="CI329" s="21"/>
      <c r="CJ329" s="21">
        <f t="shared" si="176"/>
        <v>0</v>
      </c>
      <c r="CK329" s="21">
        <f t="shared" si="166"/>
        <v>0</v>
      </c>
      <c r="CL329" s="21">
        <f t="shared" si="177"/>
        <v>31984.928534999999</v>
      </c>
      <c r="CN329" s="44"/>
      <c r="CO329" s="44"/>
    </row>
    <row r="330" spans="1:198" x14ac:dyDescent="0.25">
      <c r="A330" s="25">
        <f t="shared" si="165"/>
        <v>321</v>
      </c>
      <c r="B330" s="309"/>
      <c r="C330" s="122" t="s">
        <v>363</v>
      </c>
      <c r="D330" s="115">
        <v>394</v>
      </c>
      <c r="E330" s="48">
        <v>6927939.4314216664</v>
      </c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48">
        <v>646555.85291666724</v>
      </c>
      <c r="Y330" s="21">
        <v>0</v>
      </c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>
        <f t="shared" si="175"/>
        <v>646555.85291666724</v>
      </c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48">
        <v>0</v>
      </c>
      <c r="BY330" s="48">
        <v>0</v>
      </c>
      <c r="BZ330" s="48">
        <v>0</v>
      </c>
      <c r="CA330" s="48">
        <v>4753367.98869</v>
      </c>
      <c r="CB330" s="21"/>
      <c r="CC330" s="21"/>
      <c r="CD330" s="21"/>
      <c r="CE330" s="21"/>
      <c r="CF330" s="21"/>
      <c r="CG330" s="48"/>
      <c r="CH330" s="21"/>
      <c r="CI330" s="21"/>
      <c r="CJ330" s="21">
        <f t="shared" si="176"/>
        <v>4753367.98869</v>
      </c>
      <c r="CK330" s="21">
        <f t="shared" si="166"/>
        <v>5399923.8416066673</v>
      </c>
      <c r="CL330" s="21">
        <f t="shared" si="177"/>
        <v>12327863.273028333</v>
      </c>
      <c r="CN330" s="44"/>
      <c r="CO330" s="44"/>
    </row>
    <row r="331" spans="1:198" x14ac:dyDescent="0.25">
      <c r="A331" s="25">
        <f t="shared" si="165"/>
        <v>322</v>
      </c>
      <c r="B331" s="309"/>
      <c r="C331" s="122" t="s">
        <v>364</v>
      </c>
      <c r="D331" s="115">
        <v>395</v>
      </c>
      <c r="E331" s="48">
        <v>2634250.5099999993</v>
      </c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48">
        <v>0</v>
      </c>
      <c r="Y331" s="21">
        <v>0</v>
      </c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>
        <f t="shared" si="175"/>
        <v>0</v>
      </c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48">
        <v>0</v>
      </c>
      <c r="BY331" s="48">
        <v>0</v>
      </c>
      <c r="BZ331" s="48">
        <v>0</v>
      </c>
      <c r="CA331" s="48">
        <v>0</v>
      </c>
      <c r="CB331" s="21"/>
      <c r="CC331" s="21"/>
      <c r="CD331" s="21"/>
      <c r="CE331" s="21"/>
      <c r="CF331" s="21"/>
      <c r="CG331" s="48"/>
      <c r="CH331" s="21"/>
      <c r="CI331" s="21"/>
      <c r="CJ331" s="21">
        <f t="shared" si="176"/>
        <v>0</v>
      </c>
      <c r="CK331" s="21">
        <f t="shared" si="166"/>
        <v>0</v>
      </c>
      <c r="CL331" s="21">
        <f t="shared" si="177"/>
        <v>2634250.5099999993</v>
      </c>
      <c r="CN331" s="44"/>
      <c r="CO331" s="44"/>
    </row>
    <row r="332" spans="1:198" x14ac:dyDescent="0.25">
      <c r="A332" s="25">
        <f t="shared" si="165"/>
        <v>323</v>
      </c>
      <c r="B332" s="309"/>
      <c r="C332" s="122" t="s">
        <v>365</v>
      </c>
      <c r="D332" s="115">
        <v>396</v>
      </c>
      <c r="E332" s="48">
        <v>236819.33271020825</v>
      </c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48">
        <v>14197.422623125138</v>
      </c>
      <c r="Y332" s="21">
        <v>0</v>
      </c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>
        <f t="shared" si="175"/>
        <v>14197.422623125138</v>
      </c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48">
        <v>0</v>
      </c>
      <c r="BY332" s="48">
        <v>0</v>
      </c>
      <c r="BZ332" s="48">
        <v>0</v>
      </c>
      <c r="CA332" s="48">
        <v>14972.865005</v>
      </c>
      <c r="CB332" s="21"/>
      <c r="CC332" s="21"/>
      <c r="CD332" s="21"/>
      <c r="CE332" s="21"/>
      <c r="CF332" s="21"/>
      <c r="CG332" s="48"/>
      <c r="CH332" s="21"/>
      <c r="CI332" s="21"/>
      <c r="CJ332" s="21">
        <f t="shared" si="176"/>
        <v>14972.865005</v>
      </c>
      <c r="CK332" s="21">
        <f t="shared" si="166"/>
        <v>29170.287628125137</v>
      </c>
      <c r="CL332" s="21">
        <f t="shared" si="177"/>
        <v>265989.62033833342</v>
      </c>
      <c r="CN332" s="44"/>
      <c r="CO332" s="44"/>
    </row>
    <row r="333" spans="1:198" x14ac:dyDescent="0.25">
      <c r="A333" s="25">
        <f t="shared" si="165"/>
        <v>324</v>
      </c>
      <c r="B333" s="309"/>
      <c r="C333" s="122" t="s">
        <v>344</v>
      </c>
      <c r="D333" s="115">
        <v>397</v>
      </c>
      <c r="E333" s="48">
        <v>48513958.758747287</v>
      </c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48">
        <v>990242.95152874291</v>
      </c>
      <c r="Y333" s="21">
        <v>0</v>
      </c>
      <c r="Z333" s="21"/>
      <c r="AA333" s="21"/>
      <c r="AB333" s="21"/>
      <c r="AC333" s="21">
        <v>-11645735.917892724</v>
      </c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>
        <f t="shared" si="175"/>
        <v>-10655492.966363981</v>
      </c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>
        <v>11645735.917892724</v>
      </c>
      <c r="BT333" s="21"/>
      <c r="BU333" s="21"/>
      <c r="BV333" s="21"/>
      <c r="BW333" s="21"/>
      <c r="BX333" s="48">
        <v>386883.09615499992</v>
      </c>
      <c r="BY333" s="48">
        <v>0</v>
      </c>
      <c r="BZ333" s="48">
        <v>0</v>
      </c>
      <c r="CA333" s="48">
        <v>1180042.9422599999</v>
      </c>
      <c r="CB333" s="21"/>
      <c r="CC333" s="21"/>
      <c r="CD333" s="21"/>
      <c r="CE333" s="21"/>
      <c r="CF333" s="21"/>
      <c r="CG333" s="48"/>
      <c r="CH333" s="21"/>
      <c r="CI333" s="21"/>
      <c r="CJ333" s="21">
        <f t="shared" si="176"/>
        <v>13212661.956307724</v>
      </c>
      <c r="CK333" s="21">
        <f t="shared" si="166"/>
        <v>2557168.9899437428</v>
      </c>
      <c r="CL333" s="21">
        <f t="shared" si="177"/>
        <v>51071127.74869103</v>
      </c>
      <c r="CN333" s="44"/>
      <c r="CO333" s="44"/>
    </row>
    <row r="334" spans="1:198" x14ac:dyDescent="0.25">
      <c r="A334" s="25">
        <f t="shared" si="165"/>
        <v>325</v>
      </c>
      <c r="B334" s="309"/>
      <c r="C334" s="122" t="s">
        <v>366</v>
      </c>
      <c r="D334" s="115">
        <v>398</v>
      </c>
      <c r="E334" s="48">
        <v>379882.71512166655</v>
      </c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48">
        <v>-457.46733666653745</v>
      </c>
      <c r="Y334" s="21">
        <v>0</v>
      </c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>
        <f t="shared" si="175"/>
        <v>-457.46733666653745</v>
      </c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48">
        <v>0</v>
      </c>
      <c r="BY334" s="48">
        <v>0</v>
      </c>
      <c r="BZ334" s="48">
        <v>0</v>
      </c>
      <c r="CA334" s="48">
        <v>0</v>
      </c>
      <c r="CB334" s="21"/>
      <c r="CC334" s="21"/>
      <c r="CD334" s="21"/>
      <c r="CE334" s="21"/>
      <c r="CF334" s="21"/>
      <c r="CG334" s="21"/>
      <c r="CH334" s="21"/>
      <c r="CI334" s="21"/>
      <c r="CJ334" s="21">
        <f t="shared" si="176"/>
        <v>0</v>
      </c>
      <c r="CK334" s="21">
        <f t="shared" si="166"/>
        <v>-457.46733666653745</v>
      </c>
      <c r="CL334" s="21">
        <f t="shared" si="177"/>
        <v>379425.24778500001</v>
      </c>
      <c r="CN334" s="44"/>
      <c r="CO334" s="44"/>
    </row>
    <row r="335" spans="1:198" x14ac:dyDescent="0.25">
      <c r="A335" s="25">
        <f t="shared" si="165"/>
        <v>326</v>
      </c>
      <c r="B335" s="309"/>
      <c r="C335" s="122" t="s">
        <v>367</v>
      </c>
      <c r="D335" s="115">
        <v>399</v>
      </c>
      <c r="E335" s="48">
        <v>434813.97156499996</v>
      </c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48">
        <v>0</v>
      </c>
      <c r="Y335" s="21">
        <v>0</v>
      </c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>
        <f t="shared" si="175"/>
        <v>0</v>
      </c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48">
        <v>0</v>
      </c>
      <c r="BY335" s="48">
        <v>0</v>
      </c>
      <c r="BZ335" s="48">
        <v>0</v>
      </c>
      <c r="CA335" s="48">
        <v>0</v>
      </c>
      <c r="CB335" s="21"/>
      <c r="CC335" s="21"/>
      <c r="CD335" s="21"/>
      <c r="CE335" s="21"/>
      <c r="CF335" s="21"/>
      <c r="CG335" s="21"/>
      <c r="CH335" s="21"/>
      <c r="CI335" s="21"/>
      <c r="CJ335" s="21">
        <f t="shared" si="176"/>
        <v>0</v>
      </c>
      <c r="CK335" s="21">
        <f t="shared" si="166"/>
        <v>0</v>
      </c>
      <c r="CL335" s="21">
        <f t="shared" si="177"/>
        <v>434813.97156499996</v>
      </c>
      <c r="CN335" s="44"/>
      <c r="CO335" s="44"/>
    </row>
    <row r="336" spans="1:198" x14ac:dyDescent="0.25">
      <c r="A336" s="25">
        <f t="shared" si="165"/>
        <v>327</v>
      </c>
      <c r="B336" s="309"/>
      <c r="C336" s="122" t="s">
        <v>368</v>
      </c>
      <c r="D336" s="99">
        <v>399.1</v>
      </c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>
        <f t="shared" si="175"/>
        <v>0</v>
      </c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>
        <v>0</v>
      </c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>
        <f t="shared" si="176"/>
        <v>0</v>
      </c>
      <c r="CK336" s="21">
        <f t="shared" si="166"/>
        <v>0</v>
      </c>
      <c r="CL336" s="21">
        <f t="shared" si="177"/>
        <v>0</v>
      </c>
      <c r="CN336" s="44"/>
      <c r="CO336" s="44"/>
    </row>
    <row r="337" spans="1:93" x14ac:dyDescent="0.25">
      <c r="A337" s="25">
        <f t="shared" si="165"/>
        <v>328</v>
      </c>
      <c r="B337" s="310"/>
      <c r="C337" s="294" t="s">
        <v>369</v>
      </c>
      <c r="D337" s="295"/>
      <c r="E337" s="52">
        <f t="shared" ref="E337:CI337" si="179">SUM(E324:E336)</f>
        <v>209250718.52873832</v>
      </c>
      <c r="F337" s="52">
        <f t="shared" ref="F337:X337" si="180">SUM(F324:F336)</f>
        <v>0</v>
      </c>
      <c r="G337" s="52">
        <f t="shared" si="180"/>
        <v>0</v>
      </c>
      <c r="H337" s="52">
        <f t="shared" si="180"/>
        <v>0</v>
      </c>
      <c r="I337" s="52">
        <f t="shared" si="180"/>
        <v>0</v>
      </c>
      <c r="J337" s="52">
        <f t="shared" si="180"/>
        <v>0</v>
      </c>
      <c r="K337" s="52">
        <f t="shared" si="180"/>
        <v>0</v>
      </c>
      <c r="L337" s="52">
        <f t="shared" si="180"/>
        <v>0</v>
      </c>
      <c r="M337" s="52">
        <f t="shared" si="180"/>
        <v>0</v>
      </c>
      <c r="N337" s="52">
        <f t="shared" si="180"/>
        <v>0</v>
      </c>
      <c r="O337" s="52">
        <f t="shared" si="180"/>
        <v>0</v>
      </c>
      <c r="P337" s="52">
        <f t="shared" si="180"/>
        <v>0</v>
      </c>
      <c r="Q337" s="52">
        <f t="shared" si="180"/>
        <v>0</v>
      </c>
      <c r="R337" s="52">
        <f t="shared" si="180"/>
        <v>0</v>
      </c>
      <c r="S337" s="52">
        <f t="shared" si="180"/>
        <v>0</v>
      </c>
      <c r="T337" s="52">
        <f t="shared" si="180"/>
        <v>0</v>
      </c>
      <c r="U337" s="52">
        <f t="shared" si="180"/>
        <v>0</v>
      </c>
      <c r="V337" s="52">
        <f t="shared" si="180"/>
        <v>0</v>
      </c>
      <c r="W337" s="52">
        <f t="shared" si="180"/>
        <v>0</v>
      </c>
      <c r="X337" s="52">
        <f t="shared" si="180"/>
        <v>-999261.4328708509</v>
      </c>
      <c r="Y337" s="52">
        <f t="shared" si="179"/>
        <v>0</v>
      </c>
      <c r="Z337" s="52">
        <f t="shared" si="179"/>
        <v>0</v>
      </c>
      <c r="AA337" s="52">
        <f t="shared" si="179"/>
        <v>0</v>
      </c>
      <c r="AB337" s="52">
        <f t="shared" si="179"/>
        <v>0</v>
      </c>
      <c r="AC337" s="52">
        <f t="shared" si="179"/>
        <v>-11652189.608842446</v>
      </c>
      <c r="AD337" s="52">
        <f t="shared" si="179"/>
        <v>0</v>
      </c>
      <c r="AE337" s="52">
        <f t="shared" si="179"/>
        <v>0</v>
      </c>
      <c r="AF337" s="52">
        <f t="shared" si="179"/>
        <v>0</v>
      </c>
      <c r="AG337" s="52">
        <f t="shared" ref="AG337" si="181">SUM(AG324:AG336)</f>
        <v>0</v>
      </c>
      <c r="AH337" s="52">
        <f t="shared" si="179"/>
        <v>0</v>
      </c>
      <c r="AI337" s="52">
        <f t="shared" si="179"/>
        <v>0</v>
      </c>
      <c r="AJ337" s="52">
        <f t="shared" si="179"/>
        <v>0</v>
      </c>
      <c r="AK337" s="52">
        <f t="shared" ref="AK337:AS337" si="182">SUM(AK324:AK336)</f>
        <v>0</v>
      </c>
      <c r="AL337" s="52">
        <f t="shared" si="182"/>
        <v>0</v>
      </c>
      <c r="AM337" s="52">
        <f t="shared" si="182"/>
        <v>0</v>
      </c>
      <c r="AN337" s="52">
        <f t="shared" si="182"/>
        <v>0</v>
      </c>
      <c r="AO337" s="52">
        <f t="shared" si="182"/>
        <v>0</v>
      </c>
      <c r="AP337" s="52"/>
      <c r="AQ337" s="52">
        <f t="shared" si="182"/>
        <v>0</v>
      </c>
      <c r="AR337" s="52">
        <f t="shared" si="182"/>
        <v>0</v>
      </c>
      <c r="AS337" s="52">
        <f t="shared" si="182"/>
        <v>-3007.6501734257986</v>
      </c>
      <c r="AT337" s="52">
        <f t="shared" si="179"/>
        <v>0</v>
      </c>
      <c r="AU337" s="52">
        <f>SUM(AU324:AU336)</f>
        <v>-12654458.691886721</v>
      </c>
      <c r="AV337" s="52">
        <f t="shared" si="179"/>
        <v>0</v>
      </c>
      <c r="AW337" s="52">
        <f t="shared" si="179"/>
        <v>0</v>
      </c>
      <c r="AX337" s="52">
        <f t="shared" si="179"/>
        <v>0</v>
      </c>
      <c r="AY337" s="52">
        <f t="shared" si="179"/>
        <v>0</v>
      </c>
      <c r="AZ337" s="52">
        <f t="shared" si="179"/>
        <v>0</v>
      </c>
      <c r="BA337" s="52">
        <f t="shared" si="179"/>
        <v>0</v>
      </c>
      <c r="BB337" s="52">
        <f t="shared" si="179"/>
        <v>0</v>
      </c>
      <c r="BC337" s="52">
        <f t="shared" si="179"/>
        <v>0</v>
      </c>
      <c r="BD337" s="52">
        <f t="shared" si="179"/>
        <v>0</v>
      </c>
      <c r="BE337" s="52">
        <f t="shared" si="179"/>
        <v>0</v>
      </c>
      <c r="BF337" s="52">
        <f t="shared" si="179"/>
        <v>0</v>
      </c>
      <c r="BG337" s="52">
        <f t="shared" si="179"/>
        <v>0</v>
      </c>
      <c r="BH337" s="52">
        <f t="shared" si="179"/>
        <v>0</v>
      </c>
      <c r="BI337" s="52">
        <f t="shared" si="179"/>
        <v>0</v>
      </c>
      <c r="BJ337" s="52">
        <f t="shared" si="179"/>
        <v>0</v>
      </c>
      <c r="BK337" s="52">
        <f t="shared" si="179"/>
        <v>0</v>
      </c>
      <c r="BL337" s="52">
        <f t="shared" si="179"/>
        <v>0</v>
      </c>
      <c r="BM337" s="52">
        <f t="shared" si="179"/>
        <v>0</v>
      </c>
      <c r="BN337" s="52">
        <f t="shared" si="179"/>
        <v>0</v>
      </c>
      <c r="BO337" s="52">
        <f t="shared" si="179"/>
        <v>0</v>
      </c>
      <c r="BP337" s="52">
        <f t="shared" si="179"/>
        <v>0</v>
      </c>
      <c r="BQ337" s="52">
        <f t="shared" si="179"/>
        <v>0</v>
      </c>
      <c r="BR337" s="52">
        <f t="shared" si="179"/>
        <v>0</v>
      </c>
      <c r="BS337" s="52">
        <f t="shared" ref="BS337" si="183">SUM(BS324:BS336)</f>
        <v>11652189.608842446</v>
      </c>
      <c r="BT337" s="52">
        <f t="shared" si="179"/>
        <v>0</v>
      </c>
      <c r="BU337" s="52">
        <f t="shared" si="179"/>
        <v>0</v>
      </c>
      <c r="BV337" s="52">
        <f t="shared" si="179"/>
        <v>0</v>
      </c>
      <c r="BW337" s="52">
        <f t="shared" si="179"/>
        <v>0</v>
      </c>
      <c r="BX337" s="52">
        <f t="shared" si="179"/>
        <v>6545976.2391900001</v>
      </c>
      <c r="BY337" s="52">
        <f t="shared" ref="BY337:CA337" si="184">SUM(BY324:BY336)</f>
        <v>0</v>
      </c>
      <c r="BZ337" s="52">
        <f t="shared" si="184"/>
        <v>0</v>
      </c>
      <c r="CA337" s="52">
        <f t="shared" si="184"/>
        <v>8435551.2848649994</v>
      </c>
      <c r="CB337" s="52">
        <f t="shared" si="179"/>
        <v>0</v>
      </c>
      <c r="CC337" s="52">
        <f t="shared" ref="CC337" si="185">SUM(CC324:CC336)</f>
        <v>0</v>
      </c>
      <c r="CD337" s="52">
        <f t="shared" si="179"/>
        <v>0</v>
      </c>
      <c r="CE337" s="52">
        <f t="shared" ref="CE337:CH337" si="186">SUM(CE324:CE336)</f>
        <v>0</v>
      </c>
      <c r="CF337" s="52">
        <f t="shared" si="186"/>
        <v>0</v>
      </c>
      <c r="CG337" s="52">
        <f t="shared" si="186"/>
        <v>0</v>
      </c>
      <c r="CH337" s="52">
        <f t="shared" si="186"/>
        <v>0</v>
      </c>
      <c r="CI337" s="52">
        <f t="shared" si="179"/>
        <v>522.1230000000005</v>
      </c>
      <c r="CJ337" s="52">
        <f>SUM(CJ324:CJ336)</f>
        <v>26634239.255897444</v>
      </c>
      <c r="CK337" s="52">
        <f>SUM(CK324:CK336)</f>
        <v>13979780.564010724</v>
      </c>
      <c r="CL337" s="52">
        <f>SUM(CL324:CL336)</f>
        <v>223230499.09274906</v>
      </c>
      <c r="CN337" s="44"/>
      <c r="CO337" s="44"/>
    </row>
    <row r="338" spans="1:93" ht="16.5" thickBot="1" x14ac:dyDescent="0.3">
      <c r="A338" s="25">
        <f t="shared" si="165"/>
        <v>329</v>
      </c>
      <c r="B338" s="260" t="s">
        <v>370</v>
      </c>
      <c r="C338" s="260"/>
      <c r="D338" s="261"/>
      <c r="E338" s="127">
        <f>+E337+E306+E286+E275+E261+E255+E296+E323</f>
        <v>5134710064.1134586</v>
      </c>
      <c r="F338" s="127">
        <f t="shared" ref="F338:BQ338" si="187">+F337+F306+F286+F275+F261+F255+F296+F323</f>
        <v>0</v>
      </c>
      <c r="G338" s="127">
        <f t="shared" si="187"/>
        <v>0</v>
      </c>
      <c r="H338" s="127">
        <f t="shared" si="187"/>
        <v>0</v>
      </c>
      <c r="I338" s="127">
        <f t="shared" si="187"/>
        <v>0</v>
      </c>
      <c r="J338" s="127">
        <f t="shared" si="187"/>
        <v>0</v>
      </c>
      <c r="K338" s="127">
        <f t="shared" si="187"/>
        <v>0</v>
      </c>
      <c r="L338" s="127">
        <f t="shared" si="187"/>
        <v>0</v>
      </c>
      <c r="M338" s="127">
        <f t="shared" si="187"/>
        <v>0</v>
      </c>
      <c r="N338" s="127">
        <f t="shared" si="187"/>
        <v>0</v>
      </c>
      <c r="O338" s="127">
        <f t="shared" si="187"/>
        <v>0</v>
      </c>
      <c r="P338" s="127">
        <f t="shared" si="187"/>
        <v>0</v>
      </c>
      <c r="Q338" s="127">
        <f t="shared" si="187"/>
        <v>0</v>
      </c>
      <c r="R338" s="127">
        <f t="shared" si="187"/>
        <v>0</v>
      </c>
      <c r="S338" s="127">
        <f t="shared" si="187"/>
        <v>0</v>
      </c>
      <c r="T338" s="127">
        <f t="shared" si="187"/>
        <v>0</v>
      </c>
      <c r="U338" s="127">
        <f t="shared" si="187"/>
        <v>0</v>
      </c>
      <c r="V338" s="127">
        <f t="shared" si="187"/>
        <v>0</v>
      </c>
      <c r="W338" s="127">
        <f t="shared" si="187"/>
        <v>0</v>
      </c>
      <c r="X338" s="127">
        <f t="shared" si="187"/>
        <v>84651706.613655597</v>
      </c>
      <c r="Y338" s="127">
        <f t="shared" si="187"/>
        <v>0</v>
      </c>
      <c r="Z338" s="127">
        <f t="shared" si="187"/>
        <v>0</v>
      </c>
      <c r="AA338" s="127">
        <f t="shared" si="187"/>
        <v>0</v>
      </c>
      <c r="AB338" s="127">
        <f t="shared" si="187"/>
        <v>0</v>
      </c>
      <c r="AC338" s="127">
        <f t="shared" si="187"/>
        <v>-75215094.712953344</v>
      </c>
      <c r="AD338" s="127">
        <f t="shared" si="187"/>
        <v>0</v>
      </c>
      <c r="AE338" s="127">
        <f t="shared" si="187"/>
        <v>0</v>
      </c>
      <c r="AF338" s="127">
        <f t="shared" si="187"/>
        <v>0</v>
      </c>
      <c r="AG338" s="127">
        <f t="shared" si="187"/>
        <v>0</v>
      </c>
      <c r="AH338" s="127">
        <f t="shared" si="187"/>
        <v>0</v>
      </c>
      <c r="AI338" s="127">
        <f t="shared" si="187"/>
        <v>0</v>
      </c>
      <c r="AJ338" s="127">
        <f t="shared" si="187"/>
        <v>0</v>
      </c>
      <c r="AK338" s="127">
        <f t="shared" si="187"/>
        <v>0</v>
      </c>
      <c r="AL338" s="127">
        <f t="shared" si="187"/>
        <v>0</v>
      </c>
      <c r="AM338" s="127">
        <f t="shared" si="187"/>
        <v>0</v>
      </c>
      <c r="AN338" s="127">
        <f t="shared" si="187"/>
        <v>0</v>
      </c>
      <c r="AO338" s="127">
        <f t="shared" si="187"/>
        <v>0</v>
      </c>
      <c r="AP338" s="127"/>
      <c r="AQ338" s="127">
        <f t="shared" si="187"/>
        <v>0</v>
      </c>
      <c r="AR338" s="127">
        <f t="shared" si="187"/>
        <v>0</v>
      </c>
      <c r="AS338" s="127">
        <f t="shared" si="187"/>
        <v>-25658097.37325193</v>
      </c>
      <c r="AT338" s="127">
        <f t="shared" si="187"/>
        <v>0</v>
      </c>
      <c r="AU338" s="127">
        <f>+AU337+AU306+AU286+AU275+AU261+AU255+AU296+AU323</f>
        <v>-16221485.472549681</v>
      </c>
      <c r="AV338" s="127">
        <f t="shared" si="187"/>
        <v>0</v>
      </c>
      <c r="AW338" s="127">
        <f t="shared" si="187"/>
        <v>0</v>
      </c>
      <c r="AX338" s="127">
        <f t="shared" si="187"/>
        <v>0</v>
      </c>
      <c r="AY338" s="127">
        <f t="shared" si="187"/>
        <v>0</v>
      </c>
      <c r="AZ338" s="127">
        <f t="shared" si="187"/>
        <v>0</v>
      </c>
      <c r="BA338" s="127">
        <f t="shared" si="187"/>
        <v>0</v>
      </c>
      <c r="BB338" s="127">
        <f t="shared" si="187"/>
        <v>0</v>
      </c>
      <c r="BC338" s="127">
        <f t="shared" si="187"/>
        <v>0</v>
      </c>
      <c r="BD338" s="127">
        <f t="shared" si="187"/>
        <v>0</v>
      </c>
      <c r="BE338" s="127">
        <f t="shared" si="187"/>
        <v>0</v>
      </c>
      <c r="BF338" s="127">
        <f t="shared" si="187"/>
        <v>0</v>
      </c>
      <c r="BG338" s="127">
        <f t="shared" si="187"/>
        <v>0</v>
      </c>
      <c r="BH338" s="127">
        <f t="shared" si="187"/>
        <v>0</v>
      </c>
      <c r="BI338" s="127">
        <f t="shared" si="187"/>
        <v>0</v>
      </c>
      <c r="BJ338" s="127">
        <f t="shared" si="187"/>
        <v>0</v>
      </c>
      <c r="BK338" s="127">
        <f t="shared" si="187"/>
        <v>0</v>
      </c>
      <c r="BL338" s="127">
        <f t="shared" si="187"/>
        <v>0</v>
      </c>
      <c r="BM338" s="127">
        <f t="shared" si="187"/>
        <v>0</v>
      </c>
      <c r="BN338" s="127">
        <f t="shared" si="187"/>
        <v>0</v>
      </c>
      <c r="BO338" s="127">
        <f t="shared" si="187"/>
        <v>0</v>
      </c>
      <c r="BP338" s="127">
        <f t="shared" si="187"/>
        <v>0</v>
      </c>
      <c r="BQ338" s="127">
        <f t="shared" si="187"/>
        <v>0</v>
      </c>
      <c r="BR338" s="127">
        <f t="shared" ref="BR338:CL338" si="188">+BR337+BR306+BR286+BR275+BR261+BR255+BR296+BR323</f>
        <v>-40083865.243799999</v>
      </c>
      <c r="BS338" s="127">
        <f t="shared" si="188"/>
        <v>75215094.712953344</v>
      </c>
      <c r="BT338" s="127">
        <f t="shared" si="188"/>
        <v>0</v>
      </c>
      <c r="BU338" s="127">
        <f t="shared" si="188"/>
        <v>0</v>
      </c>
      <c r="BV338" s="127">
        <f t="shared" si="188"/>
        <v>0</v>
      </c>
      <c r="BW338" s="127">
        <f t="shared" si="188"/>
        <v>0</v>
      </c>
      <c r="BX338" s="127">
        <f t="shared" si="188"/>
        <v>64907450.781774998</v>
      </c>
      <c r="BY338" s="127">
        <f t="shared" si="188"/>
        <v>53642765.109999999</v>
      </c>
      <c r="BZ338" s="127">
        <f t="shared" si="188"/>
        <v>58932.5</v>
      </c>
      <c r="CA338" s="127">
        <f t="shared" si="188"/>
        <v>47957544.839049995</v>
      </c>
      <c r="CB338" s="127">
        <f t="shared" si="188"/>
        <v>0</v>
      </c>
      <c r="CC338" s="127">
        <f t="shared" si="188"/>
        <v>0</v>
      </c>
      <c r="CD338" s="127">
        <f t="shared" si="188"/>
        <v>0</v>
      </c>
      <c r="CE338" s="127">
        <f t="shared" si="188"/>
        <v>0</v>
      </c>
      <c r="CF338" s="127">
        <f t="shared" si="188"/>
        <v>0</v>
      </c>
      <c r="CG338" s="127">
        <f t="shared" si="188"/>
        <v>0</v>
      </c>
      <c r="CH338" s="127">
        <f t="shared" si="188"/>
        <v>0</v>
      </c>
      <c r="CI338" s="127">
        <f t="shared" si="188"/>
        <v>418278.4845820014</v>
      </c>
      <c r="CJ338" s="127">
        <f t="shared" si="188"/>
        <v>202116201.18456036</v>
      </c>
      <c r="CK338" s="127">
        <f t="shared" si="188"/>
        <v>185894741.71201068</v>
      </c>
      <c r="CL338" s="127">
        <f t="shared" si="188"/>
        <v>5320604805.825469</v>
      </c>
      <c r="CN338" s="44"/>
      <c r="CO338" s="44"/>
    </row>
    <row r="339" spans="1:93" x14ac:dyDescent="0.25">
      <c r="A339" s="25">
        <f t="shared" si="165"/>
        <v>330</v>
      </c>
      <c r="B339" s="296" t="s">
        <v>371</v>
      </c>
      <c r="C339" s="128" t="s">
        <v>372</v>
      </c>
      <c r="D339" s="129">
        <v>101.1</v>
      </c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>
        <f t="shared" ref="AU339:AU344" si="189">SUM(F339:AT339)</f>
        <v>0</v>
      </c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>
        <f t="shared" ref="CJ339:CJ344" si="190">SUM(AV339:CI339)</f>
        <v>0</v>
      </c>
      <c r="CK339" s="21">
        <f t="shared" ref="CK339:CK402" si="191">CJ339+AU339</f>
        <v>0</v>
      </c>
      <c r="CL339" s="21">
        <f t="shared" ref="CL339:CL344" si="192">CK339+E339</f>
        <v>0</v>
      </c>
      <c r="CN339" s="44"/>
      <c r="CO339" s="44"/>
    </row>
    <row r="340" spans="1:93" x14ac:dyDescent="0.25">
      <c r="A340" s="25">
        <f t="shared" si="165"/>
        <v>331</v>
      </c>
      <c r="B340" s="297"/>
      <c r="C340" s="130" t="s">
        <v>373</v>
      </c>
      <c r="D340" s="131">
        <v>101.1</v>
      </c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>
        <f t="shared" si="189"/>
        <v>0</v>
      </c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>
        <f t="shared" si="190"/>
        <v>0</v>
      </c>
      <c r="CK340" s="21">
        <f t="shared" si="191"/>
        <v>0</v>
      </c>
      <c r="CL340" s="21">
        <f t="shared" si="192"/>
        <v>0</v>
      </c>
      <c r="CN340" s="44"/>
      <c r="CO340" s="44"/>
    </row>
    <row r="341" spans="1:93" x14ac:dyDescent="0.25">
      <c r="A341" s="25">
        <f t="shared" si="165"/>
        <v>332</v>
      </c>
      <c r="B341" s="297"/>
      <c r="C341" s="130" t="s">
        <v>374</v>
      </c>
      <c r="D341" s="131">
        <v>101.1</v>
      </c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>
        <f t="shared" si="189"/>
        <v>0</v>
      </c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>
        <f t="shared" si="190"/>
        <v>0</v>
      </c>
      <c r="CK341" s="21">
        <f t="shared" si="191"/>
        <v>0</v>
      </c>
      <c r="CL341" s="21">
        <f t="shared" si="192"/>
        <v>0</v>
      </c>
      <c r="CN341" s="44"/>
      <c r="CO341" s="44"/>
    </row>
    <row r="342" spans="1:93" x14ac:dyDescent="0.25">
      <c r="A342" s="25">
        <f t="shared" si="165"/>
        <v>333</v>
      </c>
      <c r="B342" s="297"/>
      <c r="C342" s="130" t="s">
        <v>375</v>
      </c>
      <c r="D342" s="131">
        <v>101.1</v>
      </c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>
        <f t="shared" si="189"/>
        <v>0</v>
      </c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>
        <f t="shared" si="190"/>
        <v>0</v>
      </c>
      <c r="CK342" s="21">
        <f t="shared" si="191"/>
        <v>0</v>
      </c>
      <c r="CL342" s="21">
        <f t="shared" si="192"/>
        <v>0</v>
      </c>
      <c r="CN342" s="44"/>
      <c r="CO342" s="44"/>
    </row>
    <row r="343" spans="1:93" x14ac:dyDescent="0.25">
      <c r="A343" s="25">
        <f t="shared" si="165"/>
        <v>334</v>
      </c>
      <c r="B343" s="297"/>
      <c r="C343" s="130" t="s">
        <v>376</v>
      </c>
      <c r="D343" s="131">
        <v>101.1</v>
      </c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>
        <f t="shared" si="189"/>
        <v>0</v>
      </c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>
        <f t="shared" si="190"/>
        <v>0</v>
      </c>
      <c r="CK343" s="21">
        <f t="shared" si="191"/>
        <v>0</v>
      </c>
      <c r="CL343" s="21">
        <f t="shared" si="192"/>
        <v>0</v>
      </c>
      <c r="CN343" s="44"/>
      <c r="CO343" s="44"/>
    </row>
    <row r="344" spans="1:93" x14ac:dyDescent="0.25">
      <c r="A344" s="25">
        <f t="shared" si="165"/>
        <v>335</v>
      </c>
      <c r="B344" s="298"/>
      <c r="C344" s="132" t="s">
        <v>377</v>
      </c>
      <c r="D344" s="133">
        <v>101.1</v>
      </c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>
        <f t="shared" si="189"/>
        <v>0</v>
      </c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>
        <f t="shared" si="190"/>
        <v>0</v>
      </c>
      <c r="CK344" s="21">
        <f t="shared" si="191"/>
        <v>0</v>
      </c>
      <c r="CL344" s="21">
        <f t="shared" si="192"/>
        <v>0</v>
      </c>
      <c r="CN344" s="44"/>
      <c r="CO344" s="44"/>
    </row>
    <row r="345" spans="1:93" x14ac:dyDescent="0.25">
      <c r="A345" s="25">
        <f t="shared" si="165"/>
        <v>336</v>
      </c>
      <c r="B345" s="288" t="s">
        <v>378</v>
      </c>
      <c r="C345" s="306"/>
      <c r="D345" s="307"/>
      <c r="E345" s="52">
        <f>SUM(E339:E344)</f>
        <v>0</v>
      </c>
      <c r="F345" s="52">
        <f t="shared" ref="F345:CL345" si="193">SUM(F339:F344)</f>
        <v>0</v>
      </c>
      <c r="G345" s="52">
        <f t="shared" si="193"/>
        <v>0</v>
      </c>
      <c r="H345" s="52">
        <f t="shared" si="193"/>
        <v>0</v>
      </c>
      <c r="I345" s="52">
        <f t="shared" si="193"/>
        <v>0</v>
      </c>
      <c r="J345" s="52">
        <f t="shared" si="193"/>
        <v>0</v>
      </c>
      <c r="K345" s="52">
        <f t="shared" si="193"/>
        <v>0</v>
      </c>
      <c r="L345" s="52">
        <f t="shared" si="193"/>
        <v>0</v>
      </c>
      <c r="M345" s="52">
        <f t="shared" si="193"/>
        <v>0</v>
      </c>
      <c r="N345" s="52">
        <f t="shared" si="193"/>
        <v>0</v>
      </c>
      <c r="O345" s="52">
        <f t="shared" si="193"/>
        <v>0</v>
      </c>
      <c r="P345" s="52">
        <f t="shared" si="193"/>
        <v>0</v>
      </c>
      <c r="Q345" s="52">
        <f t="shared" si="193"/>
        <v>0</v>
      </c>
      <c r="R345" s="52">
        <f t="shared" si="193"/>
        <v>0</v>
      </c>
      <c r="S345" s="52">
        <f t="shared" si="193"/>
        <v>0</v>
      </c>
      <c r="T345" s="52">
        <f t="shared" si="193"/>
        <v>0</v>
      </c>
      <c r="U345" s="52">
        <f t="shared" si="193"/>
        <v>0</v>
      </c>
      <c r="V345" s="52">
        <f t="shared" si="193"/>
        <v>0</v>
      </c>
      <c r="W345" s="52">
        <f t="shared" si="193"/>
        <v>0</v>
      </c>
      <c r="X345" s="52">
        <f t="shared" si="193"/>
        <v>0</v>
      </c>
      <c r="Y345" s="52">
        <f t="shared" si="193"/>
        <v>0</v>
      </c>
      <c r="Z345" s="52">
        <f t="shared" si="193"/>
        <v>0</v>
      </c>
      <c r="AA345" s="52">
        <f t="shared" si="193"/>
        <v>0</v>
      </c>
      <c r="AB345" s="52">
        <f t="shared" si="193"/>
        <v>0</v>
      </c>
      <c r="AC345" s="52">
        <f t="shared" si="193"/>
        <v>0</v>
      </c>
      <c r="AD345" s="52">
        <f t="shared" si="193"/>
        <v>0</v>
      </c>
      <c r="AE345" s="52">
        <f t="shared" si="193"/>
        <v>0</v>
      </c>
      <c r="AF345" s="52">
        <f t="shared" si="193"/>
        <v>0</v>
      </c>
      <c r="AG345" s="52">
        <f t="shared" si="193"/>
        <v>0</v>
      </c>
      <c r="AH345" s="52">
        <f t="shared" si="193"/>
        <v>0</v>
      </c>
      <c r="AI345" s="52">
        <f t="shared" si="193"/>
        <v>0</v>
      </c>
      <c r="AJ345" s="52">
        <f t="shared" si="193"/>
        <v>0</v>
      </c>
      <c r="AK345" s="52">
        <f t="shared" si="193"/>
        <v>0</v>
      </c>
      <c r="AL345" s="52">
        <f t="shared" si="193"/>
        <v>0</v>
      </c>
      <c r="AM345" s="52">
        <f t="shared" si="193"/>
        <v>0</v>
      </c>
      <c r="AN345" s="52">
        <f t="shared" si="193"/>
        <v>0</v>
      </c>
      <c r="AO345" s="52">
        <f t="shared" si="193"/>
        <v>0</v>
      </c>
      <c r="AP345" s="52"/>
      <c r="AQ345" s="52">
        <f t="shared" si="193"/>
        <v>0</v>
      </c>
      <c r="AR345" s="52">
        <f t="shared" si="193"/>
        <v>0</v>
      </c>
      <c r="AS345" s="52">
        <f t="shared" si="193"/>
        <v>0</v>
      </c>
      <c r="AT345" s="52">
        <f>SUM(AT339:AT344)</f>
        <v>0</v>
      </c>
      <c r="AU345" s="52">
        <f t="shared" si="193"/>
        <v>0</v>
      </c>
      <c r="AV345" s="52">
        <f t="shared" si="193"/>
        <v>0</v>
      </c>
      <c r="AW345" s="52">
        <f t="shared" si="193"/>
        <v>0</v>
      </c>
      <c r="AX345" s="52">
        <f t="shared" si="193"/>
        <v>0</v>
      </c>
      <c r="AY345" s="52">
        <f t="shared" si="193"/>
        <v>0</v>
      </c>
      <c r="AZ345" s="52">
        <f t="shared" si="193"/>
        <v>0</v>
      </c>
      <c r="BA345" s="52">
        <f t="shared" si="193"/>
        <v>0</v>
      </c>
      <c r="BB345" s="52">
        <f t="shared" si="193"/>
        <v>0</v>
      </c>
      <c r="BC345" s="52">
        <f t="shared" si="193"/>
        <v>0</v>
      </c>
      <c r="BD345" s="52">
        <f t="shared" si="193"/>
        <v>0</v>
      </c>
      <c r="BE345" s="52">
        <f t="shared" si="193"/>
        <v>0</v>
      </c>
      <c r="BF345" s="52">
        <f t="shared" si="193"/>
        <v>0</v>
      </c>
      <c r="BG345" s="52">
        <f t="shared" si="193"/>
        <v>0</v>
      </c>
      <c r="BH345" s="52">
        <f t="shared" si="193"/>
        <v>0</v>
      </c>
      <c r="BI345" s="52">
        <f t="shared" si="193"/>
        <v>0</v>
      </c>
      <c r="BJ345" s="52">
        <f t="shared" si="193"/>
        <v>0</v>
      </c>
      <c r="BK345" s="52">
        <f t="shared" si="193"/>
        <v>0</v>
      </c>
      <c r="BL345" s="52">
        <f t="shared" si="193"/>
        <v>0</v>
      </c>
      <c r="BM345" s="52">
        <f t="shared" si="193"/>
        <v>0</v>
      </c>
      <c r="BN345" s="52">
        <f t="shared" si="193"/>
        <v>0</v>
      </c>
      <c r="BO345" s="52">
        <f t="shared" si="193"/>
        <v>0</v>
      </c>
      <c r="BP345" s="52">
        <f t="shared" si="193"/>
        <v>0</v>
      </c>
      <c r="BQ345" s="52">
        <f t="shared" si="193"/>
        <v>0</v>
      </c>
      <c r="BR345" s="52">
        <f t="shared" si="193"/>
        <v>0</v>
      </c>
      <c r="BS345" s="52">
        <f t="shared" si="193"/>
        <v>0</v>
      </c>
      <c r="BT345" s="52">
        <f t="shared" si="193"/>
        <v>0</v>
      </c>
      <c r="BU345" s="52">
        <f t="shared" si="193"/>
        <v>0</v>
      </c>
      <c r="BV345" s="52">
        <f t="shared" si="193"/>
        <v>0</v>
      </c>
      <c r="BW345" s="52">
        <f t="shared" si="193"/>
        <v>0</v>
      </c>
      <c r="BX345" s="52">
        <f t="shared" si="193"/>
        <v>0</v>
      </c>
      <c r="BY345" s="52">
        <f t="shared" si="193"/>
        <v>0</v>
      </c>
      <c r="BZ345" s="52">
        <f t="shared" si="193"/>
        <v>0</v>
      </c>
      <c r="CA345" s="52">
        <f t="shared" si="193"/>
        <v>0</v>
      </c>
      <c r="CB345" s="52">
        <f t="shared" si="193"/>
        <v>0</v>
      </c>
      <c r="CC345" s="52">
        <f t="shared" si="193"/>
        <v>0</v>
      </c>
      <c r="CD345" s="52">
        <f t="shared" si="193"/>
        <v>0</v>
      </c>
      <c r="CE345" s="52">
        <f t="shared" si="193"/>
        <v>0</v>
      </c>
      <c r="CF345" s="52">
        <f t="shared" si="193"/>
        <v>0</v>
      </c>
      <c r="CG345" s="52">
        <f t="shared" si="193"/>
        <v>0</v>
      </c>
      <c r="CH345" s="52">
        <f t="shared" si="193"/>
        <v>0</v>
      </c>
      <c r="CI345" s="52">
        <f t="shared" si="193"/>
        <v>0</v>
      </c>
      <c r="CJ345" s="52">
        <f t="shared" si="193"/>
        <v>0</v>
      </c>
      <c r="CK345" s="52">
        <f t="shared" si="193"/>
        <v>0</v>
      </c>
      <c r="CL345" s="52">
        <f t="shared" si="193"/>
        <v>0</v>
      </c>
      <c r="CN345" s="44"/>
      <c r="CO345" s="44"/>
    </row>
    <row r="346" spans="1:93" ht="31.5" x14ac:dyDescent="0.25">
      <c r="A346" s="25">
        <f t="shared" si="165"/>
        <v>337</v>
      </c>
      <c r="B346" s="134" t="s">
        <v>379</v>
      </c>
      <c r="C346" s="135" t="s">
        <v>379</v>
      </c>
      <c r="D346" s="136">
        <v>102</v>
      </c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>
        <f>SUM(F346:AT346)</f>
        <v>0</v>
      </c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>
        <f>SUM(AV346:CI346)</f>
        <v>0</v>
      </c>
      <c r="CK346" s="21">
        <f t="shared" si="191"/>
        <v>0</v>
      </c>
      <c r="CL346" s="21">
        <f>CK346+E346</f>
        <v>0</v>
      </c>
      <c r="CN346" s="44"/>
      <c r="CO346" s="44"/>
    </row>
    <row r="347" spans="1:93" x14ac:dyDescent="0.25">
      <c r="A347" s="25">
        <f t="shared" si="165"/>
        <v>338</v>
      </c>
      <c r="B347" s="288" t="s">
        <v>380</v>
      </c>
      <c r="C347" s="299"/>
      <c r="D347" s="300"/>
      <c r="E347" s="52">
        <f t="shared" ref="E347:CL347" si="194">SUM(E346)</f>
        <v>0</v>
      </c>
      <c r="F347" s="52">
        <f t="shared" si="194"/>
        <v>0</v>
      </c>
      <c r="G347" s="52">
        <f t="shared" si="194"/>
        <v>0</v>
      </c>
      <c r="H347" s="52">
        <f t="shared" si="194"/>
        <v>0</v>
      </c>
      <c r="I347" s="52">
        <f t="shared" si="194"/>
        <v>0</v>
      </c>
      <c r="J347" s="52">
        <f t="shared" si="194"/>
        <v>0</v>
      </c>
      <c r="K347" s="52">
        <f t="shared" si="194"/>
        <v>0</v>
      </c>
      <c r="L347" s="52">
        <f t="shared" si="194"/>
        <v>0</v>
      </c>
      <c r="M347" s="52">
        <f t="shared" si="194"/>
        <v>0</v>
      </c>
      <c r="N347" s="52">
        <f t="shared" si="194"/>
        <v>0</v>
      </c>
      <c r="O347" s="52">
        <f t="shared" si="194"/>
        <v>0</v>
      </c>
      <c r="P347" s="52">
        <f t="shared" si="194"/>
        <v>0</v>
      </c>
      <c r="Q347" s="52">
        <f t="shared" si="194"/>
        <v>0</v>
      </c>
      <c r="R347" s="52">
        <f t="shared" si="194"/>
        <v>0</v>
      </c>
      <c r="S347" s="52">
        <f t="shared" si="194"/>
        <v>0</v>
      </c>
      <c r="T347" s="52">
        <f t="shared" si="194"/>
        <v>0</v>
      </c>
      <c r="U347" s="52">
        <f t="shared" si="194"/>
        <v>0</v>
      </c>
      <c r="V347" s="52">
        <f t="shared" si="194"/>
        <v>0</v>
      </c>
      <c r="W347" s="52">
        <f t="shared" si="194"/>
        <v>0</v>
      </c>
      <c r="X347" s="52">
        <f t="shared" si="194"/>
        <v>0</v>
      </c>
      <c r="Y347" s="52">
        <f t="shared" si="194"/>
        <v>0</v>
      </c>
      <c r="Z347" s="52">
        <f t="shared" si="194"/>
        <v>0</v>
      </c>
      <c r="AA347" s="52">
        <f t="shared" si="194"/>
        <v>0</v>
      </c>
      <c r="AB347" s="52">
        <f t="shared" si="194"/>
        <v>0</v>
      </c>
      <c r="AC347" s="52">
        <f t="shared" si="194"/>
        <v>0</v>
      </c>
      <c r="AD347" s="52">
        <f t="shared" si="194"/>
        <v>0</v>
      </c>
      <c r="AE347" s="52">
        <f t="shared" si="194"/>
        <v>0</v>
      </c>
      <c r="AF347" s="52">
        <f t="shared" si="194"/>
        <v>0</v>
      </c>
      <c r="AG347" s="52">
        <f t="shared" si="194"/>
        <v>0</v>
      </c>
      <c r="AH347" s="52">
        <f t="shared" si="194"/>
        <v>0</v>
      </c>
      <c r="AI347" s="52">
        <f t="shared" si="194"/>
        <v>0</v>
      </c>
      <c r="AJ347" s="52">
        <f t="shared" si="194"/>
        <v>0</v>
      </c>
      <c r="AK347" s="52">
        <f t="shared" si="194"/>
        <v>0</v>
      </c>
      <c r="AL347" s="52">
        <f t="shared" si="194"/>
        <v>0</v>
      </c>
      <c r="AM347" s="52">
        <f t="shared" si="194"/>
        <v>0</v>
      </c>
      <c r="AN347" s="52">
        <f t="shared" si="194"/>
        <v>0</v>
      </c>
      <c r="AO347" s="52">
        <f t="shared" si="194"/>
        <v>0</v>
      </c>
      <c r="AP347" s="52"/>
      <c r="AQ347" s="52">
        <f t="shared" si="194"/>
        <v>0</v>
      </c>
      <c r="AR347" s="52">
        <f t="shared" si="194"/>
        <v>0</v>
      </c>
      <c r="AS347" s="52">
        <f t="shared" si="194"/>
        <v>0</v>
      </c>
      <c r="AT347" s="52">
        <f t="shared" si="194"/>
        <v>0</v>
      </c>
      <c r="AU347" s="52">
        <f t="shared" si="194"/>
        <v>0</v>
      </c>
      <c r="AV347" s="52">
        <f t="shared" si="194"/>
        <v>0</v>
      </c>
      <c r="AW347" s="52">
        <f t="shared" si="194"/>
        <v>0</v>
      </c>
      <c r="AX347" s="52">
        <f t="shared" si="194"/>
        <v>0</v>
      </c>
      <c r="AY347" s="52">
        <f t="shared" si="194"/>
        <v>0</v>
      </c>
      <c r="AZ347" s="52">
        <f t="shared" si="194"/>
        <v>0</v>
      </c>
      <c r="BA347" s="52">
        <f t="shared" si="194"/>
        <v>0</v>
      </c>
      <c r="BB347" s="52">
        <f t="shared" si="194"/>
        <v>0</v>
      </c>
      <c r="BC347" s="52">
        <f t="shared" si="194"/>
        <v>0</v>
      </c>
      <c r="BD347" s="52">
        <f t="shared" si="194"/>
        <v>0</v>
      </c>
      <c r="BE347" s="52">
        <f t="shared" si="194"/>
        <v>0</v>
      </c>
      <c r="BF347" s="52">
        <f t="shared" si="194"/>
        <v>0</v>
      </c>
      <c r="BG347" s="52">
        <f t="shared" si="194"/>
        <v>0</v>
      </c>
      <c r="BH347" s="52">
        <f t="shared" si="194"/>
        <v>0</v>
      </c>
      <c r="BI347" s="52">
        <f t="shared" si="194"/>
        <v>0</v>
      </c>
      <c r="BJ347" s="52">
        <f t="shared" si="194"/>
        <v>0</v>
      </c>
      <c r="BK347" s="52">
        <f t="shared" si="194"/>
        <v>0</v>
      </c>
      <c r="BL347" s="52">
        <f t="shared" si="194"/>
        <v>0</v>
      </c>
      <c r="BM347" s="52">
        <f t="shared" si="194"/>
        <v>0</v>
      </c>
      <c r="BN347" s="52">
        <f t="shared" si="194"/>
        <v>0</v>
      </c>
      <c r="BO347" s="52">
        <f t="shared" si="194"/>
        <v>0</v>
      </c>
      <c r="BP347" s="52">
        <f t="shared" si="194"/>
        <v>0</v>
      </c>
      <c r="BQ347" s="52">
        <f t="shared" si="194"/>
        <v>0</v>
      </c>
      <c r="BR347" s="52">
        <f t="shared" si="194"/>
        <v>0</v>
      </c>
      <c r="BS347" s="52">
        <f t="shared" si="194"/>
        <v>0</v>
      </c>
      <c r="BT347" s="52">
        <f t="shared" si="194"/>
        <v>0</v>
      </c>
      <c r="BU347" s="52">
        <f t="shared" si="194"/>
        <v>0</v>
      </c>
      <c r="BV347" s="52">
        <f t="shared" si="194"/>
        <v>0</v>
      </c>
      <c r="BW347" s="52">
        <f t="shared" si="194"/>
        <v>0</v>
      </c>
      <c r="BX347" s="52">
        <f t="shared" si="194"/>
        <v>0</v>
      </c>
      <c r="BY347" s="52">
        <f t="shared" si="194"/>
        <v>0</v>
      </c>
      <c r="BZ347" s="52">
        <f t="shared" si="194"/>
        <v>0</v>
      </c>
      <c r="CA347" s="52">
        <f t="shared" si="194"/>
        <v>0</v>
      </c>
      <c r="CB347" s="52">
        <f t="shared" si="194"/>
        <v>0</v>
      </c>
      <c r="CC347" s="52">
        <f t="shared" si="194"/>
        <v>0</v>
      </c>
      <c r="CD347" s="52">
        <f t="shared" si="194"/>
        <v>0</v>
      </c>
      <c r="CE347" s="52">
        <f t="shared" si="194"/>
        <v>0</v>
      </c>
      <c r="CF347" s="52">
        <f t="shared" si="194"/>
        <v>0</v>
      </c>
      <c r="CG347" s="52">
        <f t="shared" si="194"/>
        <v>0</v>
      </c>
      <c r="CH347" s="52">
        <f t="shared" si="194"/>
        <v>0</v>
      </c>
      <c r="CI347" s="52">
        <f t="shared" si="194"/>
        <v>0</v>
      </c>
      <c r="CJ347" s="52">
        <f t="shared" si="194"/>
        <v>0</v>
      </c>
      <c r="CK347" s="52">
        <f t="shared" si="194"/>
        <v>0</v>
      </c>
      <c r="CL347" s="52">
        <f t="shared" si="194"/>
        <v>0</v>
      </c>
      <c r="CN347" s="44"/>
      <c r="CO347" s="44"/>
    </row>
    <row r="348" spans="1:93" x14ac:dyDescent="0.25">
      <c r="A348" s="25">
        <f t="shared" si="165"/>
        <v>339</v>
      </c>
      <c r="B348" s="296" t="s">
        <v>381</v>
      </c>
      <c r="C348" s="137" t="s">
        <v>372</v>
      </c>
      <c r="D348" s="129">
        <v>104</v>
      </c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>
        <f t="shared" ref="AU348:AU353" si="195">SUM(F348:AT348)</f>
        <v>0</v>
      </c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>
        <f t="shared" ref="CJ348:CJ353" si="196">SUM(AV348:CI348)</f>
        <v>0</v>
      </c>
      <c r="CK348" s="21">
        <f t="shared" si="191"/>
        <v>0</v>
      </c>
      <c r="CL348" s="21">
        <f t="shared" ref="CL348:CL353" si="197">CK348+E348</f>
        <v>0</v>
      </c>
      <c r="CN348" s="44"/>
      <c r="CO348" s="44"/>
    </row>
    <row r="349" spans="1:93" x14ac:dyDescent="0.25">
      <c r="A349" s="25">
        <f t="shared" si="165"/>
        <v>340</v>
      </c>
      <c r="B349" s="297"/>
      <c r="C349" s="130" t="s">
        <v>382</v>
      </c>
      <c r="D349" s="131">
        <v>104</v>
      </c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>
        <f t="shared" si="195"/>
        <v>0</v>
      </c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>
        <f t="shared" si="196"/>
        <v>0</v>
      </c>
      <c r="CK349" s="21">
        <f t="shared" si="191"/>
        <v>0</v>
      </c>
      <c r="CL349" s="21">
        <f t="shared" si="197"/>
        <v>0</v>
      </c>
      <c r="CN349" s="44"/>
      <c r="CO349" s="44"/>
    </row>
    <row r="350" spans="1:93" x14ac:dyDescent="0.25">
      <c r="A350" s="25">
        <f t="shared" si="165"/>
        <v>341</v>
      </c>
      <c r="B350" s="297"/>
      <c r="C350" s="130" t="s">
        <v>374</v>
      </c>
      <c r="D350" s="131">
        <v>104</v>
      </c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>
        <f t="shared" si="195"/>
        <v>0</v>
      </c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>
        <f t="shared" si="196"/>
        <v>0</v>
      </c>
      <c r="CK350" s="21">
        <f t="shared" si="191"/>
        <v>0</v>
      </c>
      <c r="CL350" s="21">
        <f t="shared" si="197"/>
        <v>0</v>
      </c>
      <c r="CN350" s="44"/>
      <c r="CO350" s="44"/>
    </row>
    <row r="351" spans="1:93" x14ac:dyDescent="0.25">
      <c r="A351" s="25">
        <f t="shared" si="165"/>
        <v>342</v>
      </c>
      <c r="B351" s="297"/>
      <c r="C351" s="138" t="s">
        <v>375</v>
      </c>
      <c r="D351" s="131">
        <v>104</v>
      </c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>
        <f t="shared" si="195"/>
        <v>0</v>
      </c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>
        <f t="shared" si="196"/>
        <v>0</v>
      </c>
      <c r="CK351" s="21">
        <f t="shared" si="191"/>
        <v>0</v>
      </c>
      <c r="CL351" s="21">
        <f t="shared" si="197"/>
        <v>0</v>
      </c>
      <c r="CN351" s="44"/>
      <c r="CO351" s="44"/>
    </row>
    <row r="352" spans="1:93" x14ac:dyDescent="0.25">
      <c r="A352" s="25">
        <f t="shared" si="165"/>
        <v>343</v>
      </c>
      <c r="B352" s="297"/>
      <c r="C352" s="138" t="s">
        <v>376</v>
      </c>
      <c r="D352" s="131">
        <v>104</v>
      </c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>
        <f t="shared" si="195"/>
        <v>0</v>
      </c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>
        <f t="shared" si="196"/>
        <v>0</v>
      </c>
      <c r="CK352" s="21">
        <f t="shared" si="191"/>
        <v>0</v>
      </c>
      <c r="CL352" s="21">
        <f t="shared" si="197"/>
        <v>0</v>
      </c>
      <c r="CN352" s="44"/>
      <c r="CO352" s="44"/>
    </row>
    <row r="353" spans="1:93" x14ac:dyDescent="0.25">
      <c r="A353" s="25">
        <f t="shared" si="165"/>
        <v>344</v>
      </c>
      <c r="B353" s="298"/>
      <c r="C353" s="139" t="s">
        <v>377</v>
      </c>
      <c r="D353" s="133">
        <v>104</v>
      </c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>
        <f t="shared" si="195"/>
        <v>0</v>
      </c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>
        <f t="shared" si="196"/>
        <v>0</v>
      </c>
      <c r="CK353" s="21">
        <f t="shared" si="191"/>
        <v>0</v>
      </c>
      <c r="CL353" s="21">
        <f t="shared" si="197"/>
        <v>0</v>
      </c>
      <c r="CN353" s="44"/>
      <c r="CO353" s="44"/>
    </row>
    <row r="354" spans="1:93" x14ac:dyDescent="0.25">
      <c r="A354" s="25">
        <f t="shared" si="165"/>
        <v>345</v>
      </c>
      <c r="B354" s="288" t="s">
        <v>383</v>
      </c>
      <c r="C354" s="289"/>
      <c r="D354" s="290"/>
      <c r="E354" s="52">
        <f t="shared" ref="E354:CL354" si="198">SUM(E348:E353)</f>
        <v>0</v>
      </c>
      <c r="F354" s="52">
        <f t="shared" si="198"/>
        <v>0</v>
      </c>
      <c r="G354" s="52">
        <f t="shared" si="198"/>
        <v>0</v>
      </c>
      <c r="H354" s="52">
        <f t="shared" si="198"/>
        <v>0</v>
      </c>
      <c r="I354" s="52">
        <f t="shared" si="198"/>
        <v>0</v>
      </c>
      <c r="J354" s="52">
        <f t="shared" si="198"/>
        <v>0</v>
      </c>
      <c r="K354" s="52">
        <f t="shared" si="198"/>
        <v>0</v>
      </c>
      <c r="L354" s="52">
        <f t="shared" si="198"/>
        <v>0</v>
      </c>
      <c r="M354" s="52">
        <f t="shared" si="198"/>
        <v>0</v>
      </c>
      <c r="N354" s="52">
        <f t="shared" si="198"/>
        <v>0</v>
      </c>
      <c r="O354" s="52">
        <f t="shared" si="198"/>
        <v>0</v>
      </c>
      <c r="P354" s="52">
        <f t="shared" si="198"/>
        <v>0</v>
      </c>
      <c r="Q354" s="52">
        <f t="shared" si="198"/>
        <v>0</v>
      </c>
      <c r="R354" s="52">
        <f t="shared" si="198"/>
        <v>0</v>
      </c>
      <c r="S354" s="52">
        <f t="shared" si="198"/>
        <v>0</v>
      </c>
      <c r="T354" s="52">
        <f t="shared" si="198"/>
        <v>0</v>
      </c>
      <c r="U354" s="52">
        <f t="shared" si="198"/>
        <v>0</v>
      </c>
      <c r="V354" s="52">
        <f t="shared" si="198"/>
        <v>0</v>
      </c>
      <c r="W354" s="52">
        <f t="shared" si="198"/>
        <v>0</v>
      </c>
      <c r="X354" s="52">
        <f t="shared" si="198"/>
        <v>0</v>
      </c>
      <c r="Y354" s="52">
        <f t="shared" si="198"/>
        <v>0</v>
      </c>
      <c r="Z354" s="52">
        <f t="shared" si="198"/>
        <v>0</v>
      </c>
      <c r="AA354" s="52">
        <f t="shared" si="198"/>
        <v>0</v>
      </c>
      <c r="AB354" s="52">
        <f t="shared" si="198"/>
        <v>0</v>
      </c>
      <c r="AC354" s="52">
        <f t="shared" si="198"/>
        <v>0</v>
      </c>
      <c r="AD354" s="52">
        <f t="shared" si="198"/>
        <v>0</v>
      </c>
      <c r="AE354" s="52">
        <f t="shared" si="198"/>
        <v>0</v>
      </c>
      <c r="AF354" s="52">
        <f t="shared" si="198"/>
        <v>0</v>
      </c>
      <c r="AG354" s="52">
        <f t="shared" si="198"/>
        <v>0</v>
      </c>
      <c r="AH354" s="52">
        <f t="shared" si="198"/>
        <v>0</v>
      </c>
      <c r="AI354" s="52">
        <f t="shared" si="198"/>
        <v>0</v>
      </c>
      <c r="AJ354" s="52">
        <f t="shared" si="198"/>
        <v>0</v>
      </c>
      <c r="AK354" s="52">
        <f t="shared" si="198"/>
        <v>0</v>
      </c>
      <c r="AL354" s="52">
        <f t="shared" si="198"/>
        <v>0</v>
      </c>
      <c r="AM354" s="52">
        <f t="shared" si="198"/>
        <v>0</v>
      </c>
      <c r="AN354" s="52">
        <f t="shared" si="198"/>
        <v>0</v>
      </c>
      <c r="AO354" s="52">
        <f t="shared" si="198"/>
        <v>0</v>
      </c>
      <c r="AP354" s="52"/>
      <c r="AQ354" s="52">
        <f t="shared" si="198"/>
        <v>0</v>
      </c>
      <c r="AR354" s="52">
        <f t="shared" si="198"/>
        <v>0</v>
      </c>
      <c r="AS354" s="52">
        <f t="shared" si="198"/>
        <v>0</v>
      </c>
      <c r="AT354" s="52">
        <f t="shared" si="198"/>
        <v>0</v>
      </c>
      <c r="AU354" s="52">
        <f t="shared" si="198"/>
        <v>0</v>
      </c>
      <c r="AV354" s="52">
        <f t="shared" si="198"/>
        <v>0</v>
      </c>
      <c r="AW354" s="52">
        <f t="shared" si="198"/>
        <v>0</v>
      </c>
      <c r="AX354" s="52">
        <f t="shared" si="198"/>
        <v>0</v>
      </c>
      <c r="AY354" s="52">
        <f t="shared" si="198"/>
        <v>0</v>
      </c>
      <c r="AZ354" s="52">
        <f t="shared" si="198"/>
        <v>0</v>
      </c>
      <c r="BA354" s="52">
        <f t="shared" si="198"/>
        <v>0</v>
      </c>
      <c r="BB354" s="52">
        <f t="shared" si="198"/>
        <v>0</v>
      </c>
      <c r="BC354" s="52">
        <f t="shared" si="198"/>
        <v>0</v>
      </c>
      <c r="BD354" s="52">
        <f t="shared" si="198"/>
        <v>0</v>
      </c>
      <c r="BE354" s="52">
        <f t="shared" si="198"/>
        <v>0</v>
      </c>
      <c r="BF354" s="52">
        <f t="shared" si="198"/>
        <v>0</v>
      </c>
      <c r="BG354" s="52">
        <f t="shared" si="198"/>
        <v>0</v>
      </c>
      <c r="BH354" s="52">
        <f t="shared" si="198"/>
        <v>0</v>
      </c>
      <c r="BI354" s="52">
        <f t="shared" si="198"/>
        <v>0</v>
      </c>
      <c r="BJ354" s="52">
        <f t="shared" si="198"/>
        <v>0</v>
      </c>
      <c r="BK354" s="52">
        <f t="shared" si="198"/>
        <v>0</v>
      </c>
      <c r="BL354" s="52">
        <f t="shared" si="198"/>
        <v>0</v>
      </c>
      <c r="BM354" s="52">
        <f t="shared" si="198"/>
        <v>0</v>
      </c>
      <c r="BN354" s="52">
        <f t="shared" si="198"/>
        <v>0</v>
      </c>
      <c r="BO354" s="52">
        <f t="shared" si="198"/>
        <v>0</v>
      </c>
      <c r="BP354" s="52">
        <f t="shared" si="198"/>
        <v>0</v>
      </c>
      <c r="BQ354" s="52">
        <f t="shared" si="198"/>
        <v>0</v>
      </c>
      <c r="BR354" s="52">
        <f t="shared" si="198"/>
        <v>0</v>
      </c>
      <c r="BS354" s="52">
        <f t="shared" si="198"/>
        <v>0</v>
      </c>
      <c r="BT354" s="52">
        <f t="shared" si="198"/>
        <v>0</v>
      </c>
      <c r="BU354" s="52">
        <f t="shared" si="198"/>
        <v>0</v>
      </c>
      <c r="BV354" s="52">
        <f t="shared" si="198"/>
        <v>0</v>
      </c>
      <c r="BW354" s="52">
        <f t="shared" si="198"/>
        <v>0</v>
      </c>
      <c r="BX354" s="52">
        <f t="shared" si="198"/>
        <v>0</v>
      </c>
      <c r="BY354" s="52">
        <f t="shared" si="198"/>
        <v>0</v>
      </c>
      <c r="BZ354" s="52">
        <f t="shared" si="198"/>
        <v>0</v>
      </c>
      <c r="CA354" s="52">
        <f t="shared" si="198"/>
        <v>0</v>
      </c>
      <c r="CB354" s="52">
        <f t="shared" si="198"/>
        <v>0</v>
      </c>
      <c r="CC354" s="52">
        <f t="shared" si="198"/>
        <v>0</v>
      </c>
      <c r="CD354" s="52">
        <f t="shared" si="198"/>
        <v>0</v>
      </c>
      <c r="CE354" s="52">
        <f t="shared" si="198"/>
        <v>0</v>
      </c>
      <c r="CF354" s="52">
        <f t="shared" si="198"/>
        <v>0</v>
      </c>
      <c r="CG354" s="52">
        <f t="shared" si="198"/>
        <v>0</v>
      </c>
      <c r="CH354" s="52">
        <f t="shared" si="198"/>
        <v>0</v>
      </c>
      <c r="CI354" s="52">
        <f t="shared" si="198"/>
        <v>0</v>
      </c>
      <c r="CJ354" s="52">
        <f t="shared" si="198"/>
        <v>0</v>
      </c>
      <c r="CK354" s="52">
        <f t="shared" si="198"/>
        <v>0</v>
      </c>
      <c r="CL354" s="52">
        <f t="shared" si="198"/>
        <v>0</v>
      </c>
      <c r="CN354" s="44"/>
      <c r="CO354" s="44"/>
    </row>
    <row r="355" spans="1:93" x14ac:dyDescent="0.25">
      <c r="A355" s="25">
        <f t="shared" si="165"/>
        <v>346</v>
      </c>
      <c r="B355" s="301" t="s">
        <v>384</v>
      </c>
      <c r="C355" s="128" t="s">
        <v>372</v>
      </c>
      <c r="D355" s="129">
        <v>105</v>
      </c>
      <c r="E355" s="21">
        <v>0</v>
      </c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>
        <f t="shared" ref="AU355:AU362" si="199">SUM(F355:AT355)</f>
        <v>0</v>
      </c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>
        <f t="shared" ref="CJ355:CJ360" si="200">SUM(AV355:CI355)</f>
        <v>0</v>
      </c>
      <c r="CK355" s="21">
        <f t="shared" si="191"/>
        <v>0</v>
      </c>
      <c r="CL355" s="21">
        <f t="shared" ref="CL355:CL360" si="201">CK355+E355</f>
        <v>0</v>
      </c>
      <c r="CN355" s="44"/>
      <c r="CO355" s="44"/>
    </row>
    <row r="356" spans="1:93" x14ac:dyDescent="0.25">
      <c r="A356" s="25">
        <f t="shared" si="165"/>
        <v>347</v>
      </c>
      <c r="B356" s="302"/>
      <c r="C356" s="130" t="s">
        <v>382</v>
      </c>
      <c r="D356" s="131">
        <v>105</v>
      </c>
      <c r="E356" s="48">
        <v>6735040.4799999995</v>
      </c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48">
        <v>2032887.8708333331</v>
      </c>
      <c r="Y356" s="21"/>
      <c r="Z356" s="21"/>
      <c r="AA356" s="21"/>
      <c r="AB356" s="21"/>
      <c r="AC356" s="48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>
        <f>SUM(F356:AT356)</f>
        <v>2032887.8708333331</v>
      </c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48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>
        <f t="shared" si="200"/>
        <v>0</v>
      </c>
      <c r="CK356" s="21">
        <f t="shared" si="191"/>
        <v>2032887.8708333331</v>
      </c>
      <c r="CL356" s="21">
        <f t="shared" si="201"/>
        <v>8767928.3508333322</v>
      </c>
      <c r="CN356" s="44"/>
      <c r="CO356" s="44"/>
    </row>
    <row r="357" spans="1:93" x14ac:dyDescent="0.25">
      <c r="A357" s="25">
        <f t="shared" si="165"/>
        <v>348</v>
      </c>
      <c r="B357" s="302"/>
      <c r="C357" s="130" t="s">
        <v>374</v>
      </c>
      <c r="D357" s="131">
        <v>105</v>
      </c>
      <c r="E357" s="48">
        <v>0</v>
      </c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48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>
        <f t="shared" si="199"/>
        <v>0</v>
      </c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>
        <f t="shared" si="200"/>
        <v>0</v>
      </c>
      <c r="CK357" s="21">
        <f t="shared" si="191"/>
        <v>0</v>
      </c>
      <c r="CL357" s="21">
        <f t="shared" si="201"/>
        <v>0</v>
      </c>
      <c r="CN357" s="44"/>
      <c r="CO357" s="44"/>
    </row>
    <row r="358" spans="1:93" x14ac:dyDescent="0.25">
      <c r="A358" s="25">
        <f t="shared" si="165"/>
        <v>349</v>
      </c>
      <c r="B358" s="302"/>
      <c r="C358" s="130" t="s">
        <v>375</v>
      </c>
      <c r="D358" s="131">
        <v>105</v>
      </c>
      <c r="E358" s="48">
        <v>0</v>
      </c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48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>
        <f t="shared" si="199"/>
        <v>0</v>
      </c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>
        <f t="shared" si="200"/>
        <v>0</v>
      </c>
      <c r="CK358" s="21">
        <f t="shared" si="191"/>
        <v>0</v>
      </c>
      <c r="CL358" s="21">
        <f t="shared" si="201"/>
        <v>0</v>
      </c>
      <c r="CN358" s="44"/>
      <c r="CO358" s="44"/>
    </row>
    <row r="359" spans="1:93" x14ac:dyDescent="0.25">
      <c r="A359" s="25">
        <f t="shared" si="165"/>
        <v>350</v>
      </c>
      <c r="B359" s="302"/>
      <c r="C359" s="130" t="s">
        <v>376</v>
      </c>
      <c r="D359" s="131">
        <v>105</v>
      </c>
      <c r="E359" s="48">
        <v>639193.1399999999</v>
      </c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48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>
        <f t="shared" si="199"/>
        <v>0</v>
      </c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48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>
        <f t="shared" si="200"/>
        <v>0</v>
      </c>
      <c r="CK359" s="21">
        <f t="shared" si="191"/>
        <v>0</v>
      </c>
      <c r="CL359" s="21">
        <f t="shared" si="201"/>
        <v>639193.1399999999</v>
      </c>
      <c r="CN359" s="44"/>
      <c r="CO359" s="44"/>
    </row>
    <row r="360" spans="1:93" x14ac:dyDescent="0.25">
      <c r="A360" s="25">
        <f t="shared" si="165"/>
        <v>351</v>
      </c>
      <c r="B360" s="303"/>
      <c r="C360" s="132" t="s">
        <v>377</v>
      </c>
      <c r="D360" s="133">
        <v>105</v>
      </c>
      <c r="E360" s="21">
        <v>0</v>
      </c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48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>
        <f t="shared" si="199"/>
        <v>0</v>
      </c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48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>
        <f t="shared" si="200"/>
        <v>0</v>
      </c>
      <c r="CK360" s="21">
        <f t="shared" si="191"/>
        <v>0</v>
      </c>
      <c r="CL360" s="21">
        <f t="shared" si="201"/>
        <v>0</v>
      </c>
      <c r="CN360" s="44"/>
      <c r="CO360" s="44"/>
    </row>
    <row r="361" spans="1:93" x14ac:dyDescent="0.25">
      <c r="A361" s="25">
        <f t="shared" si="165"/>
        <v>352</v>
      </c>
      <c r="B361" s="288" t="s">
        <v>385</v>
      </c>
      <c r="C361" s="289"/>
      <c r="D361" s="290"/>
      <c r="E361" s="52">
        <f t="shared" ref="E361:CL361" si="202">SUM(E355:E360)</f>
        <v>7374233.6199999992</v>
      </c>
      <c r="F361" s="52">
        <f t="shared" si="202"/>
        <v>0</v>
      </c>
      <c r="G361" s="52">
        <f t="shared" si="202"/>
        <v>0</v>
      </c>
      <c r="H361" s="52">
        <f t="shared" si="202"/>
        <v>0</v>
      </c>
      <c r="I361" s="52">
        <f t="shared" si="202"/>
        <v>0</v>
      </c>
      <c r="J361" s="52">
        <f t="shared" si="202"/>
        <v>0</v>
      </c>
      <c r="K361" s="52">
        <f t="shared" si="202"/>
        <v>0</v>
      </c>
      <c r="L361" s="52">
        <f t="shared" si="202"/>
        <v>0</v>
      </c>
      <c r="M361" s="52">
        <f t="shared" si="202"/>
        <v>0</v>
      </c>
      <c r="N361" s="52">
        <f t="shared" si="202"/>
        <v>0</v>
      </c>
      <c r="O361" s="52">
        <f t="shared" si="202"/>
        <v>0</v>
      </c>
      <c r="P361" s="52">
        <f t="shared" si="202"/>
        <v>0</v>
      </c>
      <c r="Q361" s="52">
        <f t="shared" si="202"/>
        <v>0</v>
      </c>
      <c r="R361" s="52">
        <f t="shared" si="202"/>
        <v>0</v>
      </c>
      <c r="S361" s="52">
        <f t="shared" si="202"/>
        <v>0</v>
      </c>
      <c r="T361" s="52">
        <f t="shared" si="202"/>
        <v>0</v>
      </c>
      <c r="U361" s="52">
        <f t="shared" si="202"/>
        <v>0</v>
      </c>
      <c r="V361" s="52">
        <f t="shared" si="202"/>
        <v>0</v>
      </c>
      <c r="W361" s="52">
        <f t="shared" si="202"/>
        <v>0</v>
      </c>
      <c r="X361" s="52">
        <f t="shared" si="202"/>
        <v>2032887.8708333331</v>
      </c>
      <c r="Y361" s="52">
        <f t="shared" si="202"/>
        <v>0</v>
      </c>
      <c r="Z361" s="52">
        <f t="shared" si="202"/>
        <v>0</v>
      </c>
      <c r="AA361" s="52">
        <f t="shared" si="202"/>
        <v>0</v>
      </c>
      <c r="AB361" s="52">
        <f t="shared" si="202"/>
        <v>0</v>
      </c>
      <c r="AC361" s="52">
        <f t="shared" si="202"/>
        <v>0</v>
      </c>
      <c r="AD361" s="52">
        <f t="shared" si="202"/>
        <v>0</v>
      </c>
      <c r="AE361" s="52">
        <f t="shared" si="202"/>
        <v>0</v>
      </c>
      <c r="AF361" s="52">
        <f t="shared" si="202"/>
        <v>0</v>
      </c>
      <c r="AG361" s="52">
        <f t="shared" ref="AG361" si="203">SUM(AG355:AG360)</f>
        <v>0</v>
      </c>
      <c r="AH361" s="52">
        <f t="shared" si="202"/>
        <v>0</v>
      </c>
      <c r="AI361" s="52">
        <f t="shared" si="202"/>
        <v>0</v>
      </c>
      <c r="AJ361" s="52">
        <f t="shared" si="202"/>
        <v>0</v>
      </c>
      <c r="AK361" s="52">
        <f t="shared" ref="AK361:AS361" si="204">SUM(AK355:AK360)</f>
        <v>0</v>
      </c>
      <c r="AL361" s="52">
        <f t="shared" si="204"/>
        <v>0</v>
      </c>
      <c r="AM361" s="52">
        <f t="shared" si="204"/>
        <v>0</v>
      </c>
      <c r="AN361" s="52">
        <f t="shared" si="204"/>
        <v>0</v>
      </c>
      <c r="AO361" s="52">
        <f t="shared" si="204"/>
        <v>0</v>
      </c>
      <c r="AP361" s="52"/>
      <c r="AQ361" s="52">
        <f t="shared" si="204"/>
        <v>0</v>
      </c>
      <c r="AR361" s="52">
        <f t="shared" si="204"/>
        <v>0</v>
      </c>
      <c r="AS361" s="52">
        <f t="shared" si="204"/>
        <v>0</v>
      </c>
      <c r="AT361" s="52">
        <f t="shared" si="202"/>
        <v>0</v>
      </c>
      <c r="AU361" s="52">
        <f t="shared" si="202"/>
        <v>2032887.8708333331</v>
      </c>
      <c r="AV361" s="52">
        <f t="shared" si="202"/>
        <v>0</v>
      </c>
      <c r="AW361" s="52">
        <f t="shared" si="202"/>
        <v>0</v>
      </c>
      <c r="AX361" s="52">
        <f t="shared" si="202"/>
        <v>0</v>
      </c>
      <c r="AY361" s="52">
        <f t="shared" si="202"/>
        <v>0</v>
      </c>
      <c r="AZ361" s="52">
        <f t="shared" si="202"/>
        <v>0</v>
      </c>
      <c r="BA361" s="52">
        <f t="shared" si="202"/>
        <v>0</v>
      </c>
      <c r="BB361" s="52">
        <f t="shared" si="202"/>
        <v>0</v>
      </c>
      <c r="BC361" s="52">
        <f t="shared" si="202"/>
        <v>0</v>
      </c>
      <c r="BD361" s="52">
        <f t="shared" si="202"/>
        <v>0</v>
      </c>
      <c r="BE361" s="52">
        <f t="shared" si="202"/>
        <v>0</v>
      </c>
      <c r="BF361" s="52">
        <f t="shared" si="202"/>
        <v>0</v>
      </c>
      <c r="BG361" s="52">
        <f t="shared" si="202"/>
        <v>0</v>
      </c>
      <c r="BH361" s="52">
        <f t="shared" si="202"/>
        <v>0</v>
      </c>
      <c r="BI361" s="52">
        <f t="shared" si="202"/>
        <v>0</v>
      </c>
      <c r="BJ361" s="52">
        <f t="shared" si="202"/>
        <v>0</v>
      </c>
      <c r="BK361" s="52">
        <f t="shared" si="202"/>
        <v>0</v>
      </c>
      <c r="BL361" s="52">
        <f t="shared" si="202"/>
        <v>0</v>
      </c>
      <c r="BM361" s="52">
        <f t="shared" si="202"/>
        <v>0</v>
      </c>
      <c r="BN361" s="52">
        <f t="shared" si="202"/>
        <v>0</v>
      </c>
      <c r="BO361" s="52">
        <f t="shared" si="202"/>
        <v>0</v>
      </c>
      <c r="BP361" s="52">
        <f t="shared" si="202"/>
        <v>0</v>
      </c>
      <c r="BQ361" s="52">
        <f t="shared" si="202"/>
        <v>0</v>
      </c>
      <c r="BR361" s="52">
        <f t="shared" si="202"/>
        <v>0</v>
      </c>
      <c r="BS361" s="52">
        <f t="shared" ref="BS361" si="205">SUM(BS355:BS360)</f>
        <v>0</v>
      </c>
      <c r="BT361" s="52">
        <f t="shared" si="202"/>
        <v>0</v>
      </c>
      <c r="BU361" s="52">
        <f t="shared" si="202"/>
        <v>0</v>
      </c>
      <c r="BV361" s="52">
        <f t="shared" si="202"/>
        <v>0</v>
      </c>
      <c r="BW361" s="52">
        <f t="shared" si="202"/>
        <v>0</v>
      </c>
      <c r="BX361" s="52"/>
      <c r="BY361" s="52">
        <f t="shared" ref="BY361:CA361" si="206">SUM(BY355:BY360)</f>
        <v>0</v>
      </c>
      <c r="BZ361" s="52">
        <f t="shared" si="206"/>
        <v>0</v>
      </c>
      <c r="CA361" s="52">
        <f t="shared" si="206"/>
        <v>0</v>
      </c>
      <c r="CB361" s="52">
        <f t="shared" si="202"/>
        <v>0</v>
      </c>
      <c r="CC361" s="52">
        <f t="shared" ref="CC361" si="207">SUM(CC355:CC360)</f>
        <v>0</v>
      </c>
      <c r="CD361" s="52">
        <f t="shared" si="202"/>
        <v>0</v>
      </c>
      <c r="CE361" s="52">
        <f t="shared" si="202"/>
        <v>0</v>
      </c>
      <c r="CF361" s="52">
        <f t="shared" ref="CF361" si="208">SUM(CF355:CF360)</f>
        <v>0</v>
      </c>
      <c r="CG361" s="52"/>
      <c r="CH361" s="52">
        <f t="shared" ref="CH361" si="209">SUM(CH355:CH360)</f>
        <v>0</v>
      </c>
      <c r="CI361" s="52">
        <f t="shared" si="202"/>
        <v>0</v>
      </c>
      <c r="CJ361" s="52">
        <f t="shared" si="202"/>
        <v>0</v>
      </c>
      <c r="CK361" s="52">
        <f t="shared" si="202"/>
        <v>2032887.8708333331</v>
      </c>
      <c r="CL361" s="52">
        <f t="shared" si="202"/>
        <v>9407121.4908333328</v>
      </c>
      <c r="CN361" s="44"/>
      <c r="CO361" s="44"/>
    </row>
    <row r="362" spans="1:93" x14ac:dyDescent="0.25">
      <c r="A362" s="25">
        <f t="shared" si="165"/>
        <v>353</v>
      </c>
      <c r="B362" s="140" t="s">
        <v>386</v>
      </c>
      <c r="C362" s="141" t="s">
        <v>386</v>
      </c>
      <c r="D362" s="142">
        <v>106</v>
      </c>
      <c r="E362" s="48">
        <v>363606525.27172613</v>
      </c>
      <c r="F362" s="48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>
        <v>1116408.9066666644</v>
      </c>
      <c r="Y362" s="21"/>
      <c r="Z362" s="21"/>
      <c r="AA362" s="21"/>
      <c r="AB362" s="21"/>
      <c r="AC362" s="48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>
        <f t="shared" si="199"/>
        <v>1116408.9066666644</v>
      </c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48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>
        <v>-243110912.65999994</v>
      </c>
      <c r="CH362" s="21"/>
      <c r="CI362" s="21"/>
      <c r="CJ362" s="21">
        <f>SUM(AV362:CI362)</f>
        <v>-243110912.65999994</v>
      </c>
      <c r="CK362" s="21">
        <f t="shared" si="191"/>
        <v>-241994503.75333327</v>
      </c>
      <c r="CL362" s="21">
        <f>CK362+E362</f>
        <v>121612021.51839286</v>
      </c>
      <c r="CN362" s="44"/>
      <c r="CO362" s="44"/>
    </row>
    <row r="363" spans="1:93" x14ac:dyDescent="0.25">
      <c r="A363" s="25">
        <f t="shared" si="165"/>
        <v>354</v>
      </c>
      <c r="B363" s="288" t="s">
        <v>387</v>
      </c>
      <c r="C363" s="289"/>
      <c r="D363" s="290"/>
      <c r="E363" s="52">
        <f t="shared" ref="E363:CL363" si="210">SUM(E362)</f>
        <v>363606525.27172613</v>
      </c>
      <c r="F363" s="52">
        <f t="shared" si="210"/>
        <v>0</v>
      </c>
      <c r="G363" s="52">
        <f t="shared" si="210"/>
        <v>0</v>
      </c>
      <c r="H363" s="52">
        <f t="shared" si="210"/>
        <v>0</v>
      </c>
      <c r="I363" s="52">
        <f t="shared" si="210"/>
        <v>0</v>
      </c>
      <c r="J363" s="52">
        <f t="shared" si="210"/>
        <v>0</v>
      </c>
      <c r="K363" s="52">
        <f t="shared" si="210"/>
        <v>0</v>
      </c>
      <c r="L363" s="52">
        <f t="shared" si="210"/>
        <v>0</v>
      </c>
      <c r="M363" s="52">
        <f t="shared" si="210"/>
        <v>0</v>
      </c>
      <c r="N363" s="52">
        <f t="shared" si="210"/>
        <v>0</v>
      </c>
      <c r="O363" s="52">
        <f t="shared" si="210"/>
        <v>0</v>
      </c>
      <c r="P363" s="52">
        <f t="shared" si="210"/>
        <v>0</v>
      </c>
      <c r="Q363" s="52">
        <f t="shared" si="210"/>
        <v>0</v>
      </c>
      <c r="R363" s="52">
        <f t="shared" si="210"/>
        <v>0</v>
      </c>
      <c r="S363" s="52">
        <f t="shared" si="210"/>
        <v>0</v>
      </c>
      <c r="T363" s="52">
        <f t="shared" si="210"/>
        <v>0</v>
      </c>
      <c r="U363" s="52">
        <f t="shared" si="210"/>
        <v>0</v>
      </c>
      <c r="V363" s="52">
        <f t="shared" si="210"/>
        <v>0</v>
      </c>
      <c r="W363" s="52">
        <f t="shared" si="210"/>
        <v>0</v>
      </c>
      <c r="X363" s="52">
        <f t="shared" si="210"/>
        <v>1116408.9066666644</v>
      </c>
      <c r="Y363" s="52">
        <f t="shared" si="210"/>
        <v>0</v>
      </c>
      <c r="Z363" s="52">
        <f t="shared" si="210"/>
        <v>0</v>
      </c>
      <c r="AA363" s="52">
        <f t="shared" si="210"/>
        <v>0</v>
      </c>
      <c r="AB363" s="52">
        <f t="shared" si="210"/>
        <v>0</v>
      </c>
      <c r="AC363" s="52">
        <f t="shared" si="210"/>
        <v>0</v>
      </c>
      <c r="AD363" s="52">
        <f t="shared" si="210"/>
        <v>0</v>
      </c>
      <c r="AE363" s="52">
        <f t="shared" si="210"/>
        <v>0</v>
      </c>
      <c r="AF363" s="52">
        <f t="shared" si="210"/>
        <v>0</v>
      </c>
      <c r="AG363" s="52">
        <f t="shared" si="210"/>
        <v>0</v>
      </c>
      <c r="AH363" s="52">
        <f t="shared" si="210"/>
        <v>0</v>
      </c>
      <c r="AI363" s="52">
        <f t="shared" si="210"/>
        <v>0</v>
      </c>
      <c r="AJ363" s="52">
        <f t="shared" si="210"/>
        <v>0</v>
      </c>
      <c r="AK363" s="52">
        <f t="shared" si="210"/>
        <v>0</v>
      </c>
      <c r="AL363" s="52">
        <f t="shared" si="210"/>
        <v>0</v>
      </c>
      <c r="AM363" s="52">
        <f t="shared" si="210"/>
        <v>0</v>
      </c>
      <c r="AN363" s="52">
        <f t="shared" si="210"/>
        <v>0</v>
      </c>
      <c r="AO363" s="52">
        <f t="shared" si="210"/>
        <v>0</v>
      </c>
      <c r="AP363" s="52"/>
      <c r="AQ363" s="52">
        <f t="shared" si="210"/>
        <v>0</v>
      </c>
      <c r="AR363" s="52">
        <f t="shared" si="210"/>
        <v>0</v>
      </c>
      <c r="AS363" s="52">
        <f t="shared" si="210"/>
        <v>0</v>
      </c>
      <c r="AT363" s="52">
        <f t="shared" si="210"/>
        <v>0</v>
      </c>
      <c r="AU363" s="52">
        <f t="shared" si="210"/>
        <v>1116408.9066666644</v>
      </c>
      <c r="AV363" s="52">
        <f t="shared" si="210"/>
        <v>0</v>
      </c>
      <c r="AW363" s="52">
        <f t="shared" si="210"/>
        <v>0</v>
      </c>
      <c r="AX363" s="52">
        <f t="shared" si="210"/>
        <v>0</v>
      </c>
      <c r="AY363" s="52">
        <f t="shared" si="210"/>
        <v>0</v>
      </c>
      <c r="AZ363" s="52">
        <f t="shared" si="210"/>
        <v>0</v>
      </c>
      <c r="BA363" s="52">
        <f t="shared" si="210"/>
        <v>0</v>
      </c>
      <c r="BB363" s="52">
        <f t="shared" si="210"/>
        <v>0</v>
      </c>
      <c r="BC363" s="52">
        <f t="shared" si="210"/>
        <v>0</v>
      </c>
      <c r="BD363" s="52">
        <f t="shared" si="210"/>
        <v>0</v>
      </c>
      <c r="BE363" s="52">
        <f t="shared" si="210"/>
        <v>0</v>
      </c>
      <c r="BF363" s="52">
        <f t="shared" si="210"/>
        <v>0</v>
      </c>
      <c r="BG363" s="52">
        <f t="shared" si="210"/>
        <v>0</v>
      </c>
      <c r="BH363" s="52">
        <f t="shared" si="210"/>
        <v>0</v>
      </c>
      <c r="BI363" s="52">
        <f t="shared" si="210"/>
        <v>0</v>
      </c>
      <c r="BJ363" s="52">
        <f t="shared" si="210"/>
        <v>0</v>
      </c>
      <c r="BK363" s="52">
        <f t="shared" si="210"/>
        <v>0</v>
      </c>
      <c r="BL363" s="52">
        <f t="shared" si="210"/>
        <v>0</v>
      </c>
      <c r="BM363" s="52">
        <f t="shared" si="210"/>
        <v>0</v>
      </c>
      <c r="BN363" s="52">
        <f t="shared" si="210"/>
        <v>0</v>
      </c>
      <c r="BO363" s="52">
        <f t="shared" si="210"/>
        <v>0</v>
      </c>
      <c r="BP363" s="52">
        <f t="shared" si="210"/>
        <v>0</v>
      </c>
      <c r="BQ363" s="52">
        <f t="shared" si="210"/>
        <v>0</v>
      </c>
      <c r="BR363" s="52">
        <f t="shared" si="210"/>
        <v>0</v>
      </c>
      <c r="BS363" s="52">
        <f t="shared" si="210"/>
        <v>0</v>
      </c>
      <c r="BT363" s="52">
        <f t="shared" si="210"/>
        <v>0</v>
      </c>
      <c r="BU363" s="52">
        <f t="shared" si="210"/>
        <v>0</v>
      </c>
      <c r="BV363" s="52">
        <f t="shared" si="210"/>
        <v>0</v>
      </c>
      <c r="BW363" s="52">
        <f t="shared" si="210"/>
        <v>0</v>
      </c>
      <c r="BX363" s="52"/>
      <c r="BY363" s="52">
        <f t="shared" si="210"/>
        <v>0</v>
      </c>
      <c r="BZ363" s="52">
        <f t="shared" si="210"/>
        <v>0</v>
      </c>
      <c r="CA363" s="52">
        <f t="shared" si="210"/>
        <v>0</v>
      </c>
      <c r="CB363" s="52">
        <f t="shared" si="210"/>
        <v>0</v>
      </c>
      <c r="CC363" s="52">
        <f t="shared" si="210"/>
        <v>0</v>
      </c>
      <c r="CD363" s="52">
        <f t="shared" si="210"/>
        <v>0</v>
      </c>
      <c r="CE363" s="52">
        <f t="shared" si="210"/>
        <v>0</v>
      </c>
      <c r="CF363" s="52">
        <f t="shared" si="210"/>
        <v>0</v>
      </c>
      <c r="CG363" s="52">
        <f t="shared" si="210"/>
        <v>-243110912.65999994</v>
      </c>
      <c r="CH363" s="52">
        <f t="shared" si="210"/>
        <v>0</v>
      </c>
      <c r="CI363" s="52">
        <f t="shared" si="210"/>
        <v>0</v>
      </c>
      <c r="CJ363" s="52">
        <f>SUM(CJ362)</f>
        <v>-243110912.65999994</v>
      </c>
      <c r="CK363" s="52">
        <f t="shared" si="210"/>
        <v>-241994503.75333327</v>
      </c>
      <c r="CL363" s="52">
        <f t="shared" si="210"/>
        <v>121612021.51839286</v>
      </c>
      <c r="CN363" s="44"/>
      <c r="CO363" s="44"/>
    </row>
    <row r="364" spans="1:93" x14ac:dyDescent="0.25">
      <c r="A364" s="25">
        <f t="shared" si="165"/>
        <v>355</v>
      </c>
      <c r="B364" s="296" t="s">
        <v>388</v>
      </c>
      <c r="C364" s="128" t="s">
        <v>372</v>
      </c>
      <c r="D364" s="129">
        <v>107</v>
      </c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>
        <f t="shared" ref="AU364:AU369" si="211">SUM(F364:AT364)</f>
        <v>0</v>
      </c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>
        <f t="shared" ref="CJ364:CJ369" si="212">SUM(AV364:CI364)</f>
        <v>0</v>
      </c>
      <c r="CK364" s="21">
        <f t="shared" si="191"/>
        <v>0</v>
      </c>
      <c r="CL364" s="21">
        <f t="shared" ref="CL364:CL369" si="213">CK364+E364</f>
        <v>0</v>
      </c>
      <c r="CN364" s="44"/>
      <c r="CO364" s="44"/>
    </row>
    <row r="365" spans="1:93" x14ac:dyDescent="0.25">
      <c r="A365" s="25">
        <f t="shared" si="165"/>
        <v>356</v>
      </c>
      <c r="B365" s="297"/>
      <c r="C365" s="130" t="s">
        <v>382</v>
      </c>
      <c r="D365" s="131">
        <v>107</v>
      </c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>
        <f t="shared" si="211"/>
        <v>0</v>
      </c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>
        <f t="shared" si="212"/>
        <v>0</v>
      </c>
      <c r="CK365" s="21">
        <f t="shared" si="191"/>
        <v>0</v>
      </c>
      <c r="CL365" s="21">
        <f t="shared" si="213"/>
        <v>0</v>
      </c>
      <c r="CN365" s="44"/>
      <c r="CO365" s="44"/>
    </row>
    <row r="366" spans="1:93" x14ac:dyDescent="0.25">
      <c r="A366" s="25">
        <f t="shared" si="165"/>
        <v>357</v>
      </c>
      <c r="B366" s="297"/>
      <c r="C366" s="130" t="s">
        <v>374</v>
      </c>
      <c r="D366" s="131">
        <v>107</v>
      </c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>
        <f t="shared" si="211"/>
        <v>0</v>
      </c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>
        <f t="shared" si="212"/>
        <v>0</v>
      </c>
      <c r="CK366" s="21">
        <f t="shared" si="191"/>
        <v>0</v>
      </c>
      <c r="CL366" s="21">
        <f t="shared" si="213"/>
        <v>0</v>
      </c>
      <c r="CN366" s="44"/>
      <c r="CO366" s="44"/>
    </row>
    <row r="367" spans="1:93" x14ac:dyDescent="0.25">
      <c r="A367" s="25">
        <f t="shared" si="165"/>
        <v>358</v>
      </c>
      <c r="B367" s="297"/>
      <c r="C367" s="130" t="s">
        <v>375</v>
      </c>
      <c r="D367" s="131">
        <v>107</v>
      </c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>
        <f t="shared" si="211"/>
        <v>0</v>
      </c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>
        <f t="shared" si="212"/>
        <v>0</v>
      </c>
      <c r="CK367" s="21">
        <f t="shared" si="191"/>
        <v>0</v>
      </c>
      <c r="CL367" s="21">
        <f t="shared" si="213"/>
        <v>0</v>
      </c>
      <c r="CN367" s="44"/>
      <c r="CO367" s="44"/>
    </row>
    <row r="368" spans="1:93" x14ac:dyDescent="0.25">
      <c r="A368" s="25">
        <f t="shared" si="165"/>
        <v>359</v>
      </c>
      <c r="B368" s="297"/>
      <c r="C368" s="130" t="s">
        <v>376</v>
      </c>
      <c r="D368" s="131">
        <v>107</v>
      </c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>
        <f t="shared" si="211"/>
        <v>0</v>
      </c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>
        <f t="shared" si="212"/>
        <v>0</v>
      </c>
      <c r="CK368" s="21">
        <f t="shared" si="191"/>
        <v>0</v>
      </c>
      <c r="CL368" s="21">
        <f t="shared" si="213"/>
        <v>0</v>
      </c>
      <c r="CN368" s="44"/>
      <c r="CO368" s="44"/>
    </row>
    <row r="369" spans="1:93" x14ac:dyDescent="0.25">
      <c r="A369" s="25">
        <f t="shared" si="165"/>
        <v>360</v>
      </c>
      <c r="B369" s="298"/>
      <c r="C369" s="130" t="s">
        <v>377</v>
      </c>
      <c r="D369" s="131">
        <v>107</v>
      </c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>
        <f t="shared" si="211"/>
        <v>0</v>
      </c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>
        <f t="shared" si="212"/>
        <v>0</v>
      </c>
      <c r="CK369" s="21">
        <f t="shared" si="191"/>
        <v>0</v>
      </c>
      <c r="CL369" s="21">
        <f t="shared" si="213"/>
        <v>0</v>
      </c>
      <c r="CN369" s="44"/>
      <c r="CO369" s="44"/>
    </row>
    <row r="370" spans="1:93" x14ac:dyDescent="0.25">
      <c r="A370" s="25">
        <f t="shared" si="165"/>
        <v>361</v>
      </c>
      <c r="B370" s="288" t="s">
        <v>389</v>
      </c>
      <c r="C370" s="289"/>
      <c r="D370" s="290"/>
      <c r="E370" s="52">
        <f t="shared" ref="E370:CL370" si="214">SUM(E364:E369)</f>
        <v>0</v>
      </c>
      <c r="F370" s="52">
        <f t="shared" si="214"/>
        <v>0</v>
      </c>
      <c r="G370" s="52">
        <f t="shared" si="214"/>
        <v>0</v>
      </c>
      <c r="H370" s="52">
        <f t="shared" si="214"/>
        <v>0</v>
      </c>
      <c r="I370" s="52">
        <f t="shared" si="214"/>
        <v>0</v>
      </c>
      <c r="J370" s="52">
        <f t="shared" si="214"/>
        <v>0</v>
      </c>
      <c r="K370" s="52">
        <f t="shared" si="214"/>
        <v>0</v>
      </c>
      <c r="L370" s="52">
        <f t="shared" si="214"/>
        <v>0</v>
      </c>
      <c r="M370" s="52">
        <f t="shared" si="214"/>
        <v>0</v>
      </c>
      <c r="N370" s="52">
        <f t="shared" si="214"/>
        <v>0</v>
      </c>
      <c r="O370" s="52">
        <f t="shared" si="214"/>
        <v>0</v>
      </c>
      <c r="P370" s="52">
        <f t="shared" si="214"/>
        <v>0</v>
      </c>
      <c r="Q370" s="52">
        <f t="shared" si="214"/>
        <v>0</v>
      </c>
      <c r="R370" s="52">
        <f t="shared" si="214"/>
        <v>0</v>
      </c>
      <c r="S370" s="52">
        <f t="shared" si="214"/>
        <v>0</v>
      </c>
      <c r="T370" s="52">
        <f t="shared" si="214"/>
        <v>0</v>
      </c>
      <c r="U370" s="52">
        <f t="shared" si="214"/>
        <v>0</v>
      </c>
      <c r="V370" s="52">
        <f t="shared" si="214"/>
        <v>0</v>
      </c>
      <c r="W370" s="52">
        <f t="shared" si="214"/>
        <v>0</v>
      </c>
      <c r="X370" s="52">
        <f t="shared" si="214"/>
        <v>0</v>
      </c>
      <c r="Y370" s="52">
        <f t="shared" si="214"/>
        <v>0</v>
      </c>
      <c r="Z370" s="52">
        <f t="shared" si="214"/>
        <v>0</v>
      </c>
      <c r="AA370" s="52">
        <f t="shared" si="214"/>
        <v>0</v>
      </c>
      <c r="AB370" s="52">
        <f t="shared" si="214"/>
        <v>0</v>
      </c>
      <c r="AC370" s="52">
        <f t="shared" si="214"/>
        <v>0</v>
      </c>
      <c r="AD370" s="52">
        <f t="shared" si="214"/>
        <v>0</v>
      </c>
      <c r="AE370" s="52">
        <f t="shared" si="214"/>
        <v>0</v>
      </c>
      <c r="AF370" s="52">
        <f t="shared" si="214"/>
        <v>0</v>
      </c>
      <c r="AG370" s="52">
        <f t="shared" si="214"/>
        <v>0</v>
      </c>
      <c r="AH370" s="52">
        <f t="shared" si="214"/>
        <v>0</v>
      </c>
      <c r="AI370" s="52">
        <f t="shared" si="214"/>
        <v>0</v>
      </c>
      <c r="AJ370" s="52">
        <f t="shared" si="214"/>
        <v>0</v>
      </c>
      <c r="AK370" s="52">
        <f t="shared" si="214"/>
        <v>0</v>
      </c>
      <c r="AL370" s="52">
        <f t="shared" si="214"/>
        <v>0</v>
      </c>
      <c r="AM370" s="52">
        <f t="shared" si="214"/>
        <v>0</v>
      </c>
      <c r="AN370" s="52">
        <f t="shared" si="214"/>
        <v>0</v>
      </c>
      <c r="AO370" s="52">
        <f t="shared" si="214"/>
        <v>0</v>
      </c>
      <c r="AP370" s="52"/>
      <c r="AQ370" s="52">
        <f t="shared" si="214"/>
        <v>0</v>
      </c>
      <c r="AR370" s="52">
        <f t="shared" si="214"/>
        <v>0</v>
      </c>
      <c r="AS370" s="52">
        <f t="shared" si="214"/>
        <v>0</v>
      </c>
      <c r="AT370" s="52">
        <f t="shared" si="214"/>
        <v>0</v>
      </c>
      <c r="AU370" s="52">
        <f>SUM(AU364:AU369)</f>
        <v>0</v>
      </c>
      <c r="AV370" s="52">
        <f t="shared" si="214"/>
        <v>0</v>
      </c>
      <c r="AW370" s="52">
        <f t="shared" si="214"/>
        <v>0</v>
      </c>
      <c r="AX370" s="52">
        <f t="shared" si="214"/>
        <v>0</v>
      </c>
      <c r="AY370" s="52">
        <f t="shared" si="214"/>
        <v>0</v>
      </c>
      <c r="AZ370" s="52">
        <f t="shared" si="214"/>
        <v>0</v>
      </c>
      <c r="BA370" s="52">
        <f t="shared" si="214"/>
        <v>0</v>
      </c>
      <c r="BB370" s="52">
        <f t="shared" si="214"/>
        <v>0</v>
      </c>
      <c r="BC370" s="52">
        <f t="shared" si="214"/>
        <v>0</v>
      </c>
      <c r="BD370" s="52">
        <f t="shared" si="214"/>
        <v>0</v>
      </c>
      <c r="BE370" s="52">
        <f t="shared" si="214"/>
        <v>0</v>
      </c>
      <c r="BF370" s="52">
        <f t="shared" si="214"/>
        <v>0</v>
      </c>
      <c r="BG370" s="52">
        <f t="shared" si="214"/>
        <v>0</v>
      </c>
      <c r="BH370" s="52">
        <f t="shared" si="214"/>
        <v>0</v>
      </c>
      <c r="BI370" s="52">
        <f t="shared" si="214"/>
        <v>0</v>
      </c>
      <c r="BJ370" s="52">
        <f t="shared" si="214"/>
        <v>0</v>
      </c>
      <c r="BK370" s="52">
        <f t="shared" si="214"/>
        <v>0</v>
      </c>
      <c r="BL370" s="52">
        <f t="shared" si="214"/>
        <v>0</v>
      </c>
      <c r="BM370" s="52">
        <f t="shared" si="214"/>
        <v>0</v>
      </c>
      <c r="BN370" s="52">
        <f t="shared" si="214"/>
        <v>0</v>
      </c>
      <c r="BO370" s="52">
        <f t="shared" si="214"/>
        <v>0</v>
      </c>
      <c r="BP370" s="52">
        <f t="shared" si="214"/>
        <v>0</v>
      </c>
      <c r="BQ370" s="52">
        <f t="shared" si="214"/>
        <v>0</v>
      </c>
      <c r="BR370" s="52">
        <f t="shared" si="214"/>
        <v>0</v>
      </c>
      <c r="BS370" s="52">
        <f t="shared" si="214"/>
        <v>0</v>
      </c>
      <c r="BT370" s="52">
        <f t="shared" si="214"/>
        <v>0</v>
      </c>
      <c r="BU370" s="52">
        <f t="shared" si="214"/>
        <v>0</v>
      </c>
      <c r="BV370" s="52">
        <f t="shared" si="214"/>
        <v>0</v>
      </c>
      <c r="BW370" s="52">
        <f t="shared" si="214"/>
        <v>0</v>
      </c>
      <c r="BX370" s="52">
        <f t="shared" si="214"/>
        <v>0</v>
      </c>
      <c r="BY370" s="52">
        <f t="shared" si="214"/>
        <v>0</v>
      </c>
      <c r="BZ370" s="52">
        <f t="shared" si="214"/>
        <v>0</v>
      </c>
      <c r="CA370" s="52">
        <f t="shared" si="214"/>
        <v>0</v>
      </c>
      <c r="CB370" s="52">
        <f t="shared" si="214"/>
        <v>0</v>
      </c>
      <c r="CC370" s="52">
        <f t="shared" si="214"/>
        <v>0</v>
      </c>
      <c r="CD370" s="52">
        <f t="shared" si="214"/>
        <v>0</v>
      </c>
      <c r="CE370" s="52">
        <f t="shared" si="214"/>
        <v>0</v>
      </c>
      <c r="CF370" s="52">
        <f t="shared" si="214"/>
        <v>0</v>
      </c>
      <c r="CG370" s="52">
        <f t="shared" si="214"/>
        <v>0</v>
      </c>
      <c r="CH370" s="52">
        <f t="shared" si="214"/>
        <v>0</v>
      </c>
      <c r="CI370" s="52">
        <f t="shared" si="214"/>
        <v>0</v>
      </c>
      <c r="CJ370" s="52">
        <f t="shared" si="214"/>
        <v>0</v>
      </c>
      <c r="CK370" s="52">
        <f t="shared" si="214"/>
        <v>0</v>
      </c>
      <c r="CL370" s="52">
        <f t="shared" si="214"/>
        <v>0</v>
      </c>
      <c r="CN370" s="44"/>
      <c r="CO370" s="44"/>
    </row>
    <row r="371" spans="1:93" ht="15.6" customHeight="1" x14ac:dyDescent="0.25">
      <c r="A371" s="25">
        <f t="shared" si="165"/>
        <v>362</v>
      </c>
      <c r="B371" s="297"/>
      <c r="C371" s="92" t="s">
        <v>390</v>
      </c>
      <c r="D371" s="114">
        <v>108</v>
      </c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>
        <f>SUM(F371:AT371)</f>
        <v>0</v>
      </c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>
        <v>0</v>
      </c>
      <c r="BW371" s="21">
        <v>0</v>
      </c>
      <c r="BX371" s="21">
        <v>0</v>
      </c>
      <c r="BY371" s="21">
        <v>0</v>
      </c>
      <c r="BZ371" s="21">
        <v>0</v>
      </c>
      <c r="CA371" s="21">
        <v>0</v>
      </c>
      <c r="CB371" s="21"/>
      <c r="CC371" s="21"/>
      <c r="CD371" s="21"/>
      <c r="CE371" s="21"/>
      <c r="CF371" s="21"/>
      <c r="CG371" s="21"/>
      <c r="CH371" s="21"/>
      <c r="CI371" s="21"/>
      <c r="CJ371" s="21">
        <f>SUM(AV371:CI371)</f>
        <v>0</v>
      </c>
      <c r="CK371" s="21">
        <f t="shared" si="191"/>
        <v>0</v>
      </c>
      <c r="CL371" s="21">
        <f>CK371+E371</f>
        <v>0</v>
      </c>
      <c r="CN371" s="44"/>
      <c r="CO371" s="44"/>
    </row>
    <row r="372" spans="1:93" ht="15.6" customHeight="1" x14ac:dyDescent="0.25">
      <c r="A372" s="25">
        <f t="shared" si="165"/>
        <v>363</v>
      </c>
      <c r="B372" s="297"/>
      <c r="C372" s="91" t="s">
        <v>391</v>
      </c>
      <c r="D372" s="115">
        <v>108</v>
      </c>
      <c r="E372" s="21">
        <v>-493745.09916666668</v>
      </c>
      <c r="F372" s="48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>
        <v>-152.47083333332557</v>
      </c>
      <c r="Y372" s="21">
        <v>-1750.0468699999994</v>
      </c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48"/>
      <c r="AR372" s="21"/>
      <c r="AS372" s="21"/>
      <c r="AT372" s="21"/>
      <c r="AU372" s="21">
        <f>SUM(F372:AT372)</f>
        <v>-1902.517703333325</v>
      </c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>
        <v>-159.09312999999383</v>
      </c>
      <c r="BW372" s="21">
        <v>0</v>
      </c>
      <c r="BX372" s="21">
        <v>0</v>
      </c>
      <c r="BY372" s="21">
        <v>0</v>
      </c>
      <c r="BZ372" s="21">
        <v>0</v>
      </c>
      <c r="CA372" s="21">
        <v>0</v>
      </c>
      <c r="CB372" s="21"/>
      <c r="CC372" s="21"/>
      <c r="CD372" s="21"/>
      <c r="CE372" s="21"/>
      <c r="CF372" s="21"/>
      <c r="CG372" s="21"/>
      <c r="CH372" s="21"/>
      <c r="CI372" s="21"/>
      <c r="CJ372" s="21">
        <f>SUM(AV372:CI372)</f>
        <v>-159.09312999999383</v>
      </c>
      <c r="CK372" s="21">
        <f t="shared" si="191"/>
        <v>-2061.6108333333186</v>
      </c>
      <c r="CL372" s="21">
        <f>CK372+E372</f>
        <v>-495806.71</v>
      </c>
      <c r="CN372" s="44"/>
      <c r="CO372" s="44"/>
    </row>
    <row r="373" spans="1:93" ht="15.6" customHeight="1" x14ac:dyDescent="0.25">
      <c r="A373" s="25">
        <f t="shared" si="165"/>
        <v>364</v>
      </c>
      <c r="B373" s="297"/>
      <c r="C373" s="91" t="s">
        <v>392</v>
      </c>
      <c r="D373" s="115">
        <v>108</v>
      </c>
      <c r="E373" s="21">
        <v>-5865540.9500000002</v>
      </c>
      <c r="F373" s="48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>
        <f>SUM(F373:AT373)</f>
        <v>0</v>
      </c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>
        <v>0</v>
      </c>
      <c r="BW373" s="21">
        <v>0</v>
      </c>
      <c r="BX373" s="21">
        <v>0</v>
      </c>
      <c r="BY373" s="21">
        <v>0</v>
      </c>
      <c r="BZ373" s="21">
        <v>0</v>
      </c>
      <c r="CA373" s="21">
        <v>0</v>
      </c>
      <c r="CB373" s="21"/>
      <c r="CC373" s="21"/>
      <c r="CD373" s="21"/>
      <c r="CE373" s="21"/>
      <c r="CF373" s="21"/>
      <c r="CG373" s="21"/>
      <c r="CH373" s="21"/>
      <c r="CI373" s="21"/>
      <c r="CJ373" s="21">
        <f>SUM(AV373:CI373)</f>
        <v>0</v>
      </c>
      <c r="CK373" s="21">
        <f t="shared" si="191"/>
        <v>0</v>
      </c>
      <c r="CL373" s="21">
        <f>CK373+E373</f>
        <v>-5865540.9500000002</v>
      </c>
      <c r="CN373" s="44"/>
      <c r="CO373" s="44"/>
    </row>
    <row r="374" spans="1:93" ht="15.6" customHeight="1" x14ac:dyDescent="0.25">
      <c r="A374" s="25">
        <f t="shared" si="165"/>
        <v>365</v>
      </c>
      <c r="B374" s="297"/>
      <c r="C374" s="91" t="s">
        <v>393</v>
      </c>
      <c r="D374" s="115">
        <v>108</v>
      </c>
      <c r="E374" s="21">
        <v>-1083.3399999999999</v>
      </c>
      <c r="F374" s="48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>
        <f>SUM(F374:AT374)</f>
        <v>0</v>
      </c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>
        <v>0</v>
      </c>
      <c r="BW374" s="21">
        <v>0</v>
      </c>
      <c r="BX374" s="21">
        <v>0</v>
      </c>
      <c r="BY374" s="21">
        <v>0</v>
      </c>
      <c r="BZ374" s="21">
        <v>0</v>
      </c>
      <c r="CA374" s="21">
        <v>0</v>
      </c>
      <c r="CB374" s="21"/>
      <c r="CC374" s="21"/>
      <c r="CD374" s="21"/>
      <c r="CE374" s="21"/>
      <c r="CF374" s="21"/>
      <c r="CG374" s="21"/>
      <c r="CH374" s="21"/>
      <c r="CI374" s="21"/>
      <c r="CJ374" s="21">
        <f>SUM(AV374:CI374)</f>
        <v>0</v>
      </c>
      <c r="CK374" s="21">
        <f t="shared" si="191"/>
        <v>0</v>
      </c>
      <c r="CL374" s="21">
        <f>CK374+E374</f>
        <v>-1083.3399999999999</v>
      </c>
      <c r="CN374" s="44"/>
      <c r="CO374" s="44"/>
    </row>
    <row r="375" spans="1:93" ht="15.6" customHeight="1" x14ac:dyDescent="0.25">
      <c r="A375" s="25">
        <f t="shared" si="165"/>
        <v>366</v>
      </c>
      <c r="B375" s="297"/>
      <c r="C375" s="95" t="s">
        <v>394</v>
      </c>
      <c r="D375" s="117">
        <v>108</v>
      </c>
      <c r="E375" s="21"/>
      <c r="F375" s="48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>
        <f>SUM(F375:AT375)</f>
        <v>0</v>
      </c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>
        <f>SUM(AV375:CI375)</f>
        <v>0</v>
      </c>
      <c r="CK375" s="21">
        <f t="shared" si="191"/>
        <v>0</v>
      </c>
      <c r="CL375" s="21">
        <f>CK375+E375</f>
        <v>0</v>
      </c>
      <c r="CN375" s="44"/>
      <c r="CO375" s="44"/>
    </row>
    <row r="376" spans="1:93" ht="15.6" customHeight="1" x14ac:dyDescent="0.25">
      <c r="A376" s="25">
        <f t="shared" si="165"/>
        <v>367</v>
      </c>
      <c r="B376" s="297"/>
      <c r="C376" s="304" t="s">
        <v>395</v>
      </c>
      <c r="D376" s="305"/>
      <c r="E376" s="52">
        <f>SUM(E371:E375)</f>
        <v>-6360369.3891666671</v>
      </c>
      <c r="F376" s="52">
        <f t="shared" ref="F376:CL376" si="215">SUM(F371:F375)</f>
        <v>0</v>
      </c>
      <c r="G376" s="52">
        <f t="shared" si="215"/>
        <v>0</v>
      </c>
      <c r="H376" s="52">
        <f t="shared" si="215"/>
        <v>0</v>
      </c>
      <c r="I376" s="52">
        <f t="shared" si="215"/>
        <v>0</v>
      </c>
      <c r="J376" s="52">
        <f t="shared" si="215"/>
        <v>0</v>
      </c>
      <c r="K376" s="52">
        <f t="shared" si="215"/>
        <v>0</v>
      </c>
      <c r="L376" s="52">
        <f t="shared" si="215"/>
        <v>0</v>
      </c>
      <c r="M376" s="52">
        <f t="shared" si="215"/>
        <v>0</v>
      </c>
      <c r="N376" s="52">
        <f t="shared" si="215"/>
        <v>0</v>
      </c>
      <c r="O376" s="52">
        <f t="shared" si="215"/>
        <v>0</v>
      </c>
      <c r="P376" s="52">
        <f t="shared" si="215"/>
        <v>0</v>
      </c>
      <c r="Q376" s="52">
        <f t="shared" si="215"/>
        <v>0</v>
      </c>
      <c r="R376" s="52">
        <f t="shared" si="215"/>
        <v>0</v>
      </c>
      <c r="S376" s="52">
        <f t="shared" si="215"/>
        <v>0</v>
      </c>
      <c r="T376" s="52">
        <f t="shared" si="215"/>
        <v>0</v>
      </c>
      <c r="U376" s="52">
        <f t="shared" si="215"/>
        <v>0</v>
      </c>
      <c r="V376" s="52">
        <f t="shared" si="215"/>
        <v>0</v>
      </c>
      <c r="W376" s="52">
        <f t="shared" si="215"/>
        <v>0</v>
      </c>
      <c r="X376" s="52">
        <f t="shared" si="215"/>
        <v>-152.47083333332557</v>
      </c>
      <c r="Y376" s="52">
        <f t="shared" si="215"/>
        <v>-1750.0468699999994</v>
      </c>
      <c r="Z376" s="52">
        <f t="shared" si="215"/>
        <v>0</v>
      </c>
      <c r="AA376" s="52">
        <f t="shared" si="215"/>
        <v>0</v>
      </c>
      <c r="AB376" s="52">
        <f t="shared" si="215"/>
        <v>0</v>
      </c>
      <c r="AC376" s="52">
        <f t="shared" si="215"/>
        <v>0</v>
      </c>
      <c r="AD376" s="52">
        <f t="shared" si="215"/>
        <v>0</v>
      </c>
      <c r="AE376" s="52">
        <f t="shared" si="215"/>
        <v>0</v>
      </c>
      <c r="AF376" s="52">
        <f t="shared" si="215"/>
        <v>0</v>
      </c>
      <c r="AG376" s="52">
        <f t="shared" si="215"/>
        <v>0</v>
      </c>
      <c r="AH376" s="52">
        <f t="shared" si="215"/>
        <v>0</v>
      </c>
      <c r="AI376" s="52">
        <f t="shared" si="215"/>
        <v>0</v>
      </c>
      <c r="AJ376" s="52">
        <f t="shared" si="215"/>
        <v>0</v>
      </c>
      <c r="AK376" s="52">
        <f t="shared" si="215"/>
        <v>0</v>
      </c>
      <c r="AL376" s="52">
        <f t="shared" si="215"/>
        <v>0</v>
      </c>
      <c r="AM376" s="52">
        <f t="shared" si="215"/>
        <v>0</v>
      </c>
      <c r="AN376" s="52">
        <f t="shared" si="215"/>
        <v>0</v>
      </c>
      <c r="AO376" s="52">
        <f t="shared" si="215"/>
        <v>0</v>
      </c>
      <c r="AP376" s="52"/>
      <c r="AQ376" s="52">
        <f t="shared" si="215"/>
        <v>0</v>
      </c>
      <c r="AR376" s="52">
        <f t="shared" si="215"/>
        <v>0</v>
      </c>
      <c r="AS376" s="52">
        <f t="shared" si="215"/>
        <v>0</v>
      </c>
      <c r="AT376" s="52">
        <f t="shared" si="215"/>
        <v>0</v>
      </c>
      <c r="AU376" s="52">
        <f>SUM(AU371:AU375)</f>
        <v>-1902.517703333325</v>
      </c>
      <c r="AV376" s="52">
        <f t="shared" si="215"/>
        <v>0</v>
      </c>
      <c r="AW376" s="52">
        <f t="shared" si="215"/>
        <v>0</v>
      </c>
      <c r="AX376" s="52">
        <f t="shared" si="215"/>
        <v>0</v>
      </c>
      <c r="AY376" s="52">
        <f t="shared" si="215"/>
        <v>0</v>
      </c>
      <c r="AZ376" s="52">
        <f t="shared" si="215"/>
        <v>0</v>
      </c>
      <c r="BA376" s="52">
        <f t="shared" si="215"/>
        <v>0</v>
      </c>
      <c r="BB376" s="52">
        <f t="shared" si="215"/>
        <v>0</v>
      </c>
      <c r="BC376" s="52">
        <f t="shared" si="215"/>
        <v>0</v>
      </c>
      <c r="BD376" s="52">
        <f t="shared" si="215"/>
        <v>0</v>
      </c>
      <c r="BE376" s="52">
        <f t="shared" si="215"/>
        <v>0</v>
      </c>
      <c r="BF376" s="52">
        <f t="shared" si="215"/>
        <v>0</v>
      </c>
      <c r="BG376" s="52">
        <f t="shared" si="215"/>
        <v>0</v>
      </c>
      <c r="BH376" s="52">
        <f t="shared" si="215"/>
        <v>0</v>
      </c>
      <c r="BI376" s="52">
        <f t="shared" si="215"/>
        <v>0</v>
      </c>
      <c r="BJ376" s="52">
        <f t="shared" si="215"/>
        <v>0</v>
      </c>
      <c r="BK376" s="52">
        <f t="shared" si="215"/>
        <v>0</v>
      </c>
      <c r="BL376" s="52">
        <f t="shared" si="215"/>
        <v>0</v>
      </c>
      <c r="BM376" s="52">
        <f t="shared" si="215"/>
        <v>0</v>
      </c>
      <c r="BN376" s="52">
        <f t="shared" si="215"/>
        <v>0</v>
      </c>
      <c r="BO376" s="52">
        <f t="shared" si="215"/>
        <v>0</v>
      </c>
      <c r="BP376" s="52">
        <f t="shared" si="215"/>
        <v>0</v>
      </c>
      <c r="BQ376" s="52">
        <f t="shared" si="215"/>
        <v>0</v>
      </c>
      <c r="BR376" s="52">
        <f t="shared" si="215"/>
        <v>0</v>
      </c>
      <c r="BS376" s="52">
        <f t="shared" si="215"/>
        <v>0</v>
      </c>
      <c r="BT376" s="52">
        <f t="shared" si="215"/>
        <v>0</v>
      </c>
      <c r="BU376" s="52">
        <f t="shared" si="215"/>
        <v>0</v>
      </c>
      <c r="BV376" s="52">
        <f t="shared" si="215"/>
        <v>-159.09312999999383</v>
      </c>
      <c r="BW376" s="52">
        <f t="shared" si="215"/>
        <v>0</v>
      </c>
      <c r="BX376" s="52">
        <f t="shared" si="215"/>
        <v>0</v>
      </c>
      <c r="BY376" s="52">
        <f t="shared" si="215"/>
        <v>0</v>
      </c>
      <c r="BZ376" s="52">
        <f t="shared" si="215"/>
        <v>0</v>
      </c>
      <c r="CA376" s="52">
        <f t="shared" si="215"/>
        <v>0</v>
      </c>
      <c r="CB376" s="52">
        <f t="shared" si="215"/>
        <v>0</v>
      </c>
      <c r="CC376" s="52">
        <f t="shared" si="215"/>
        <v>0</v>
      </c>
      <c r="CD376" s="52">
        <f t="shared" si="215"/>
        <v>0</v>
      </c>
      <c r="CE376" s="52">
        <f t="shared" si="215"/>
        <v>0</v>
      </c>
      <c r="CF376" s="52">
        <f t="shared" si="215"/>
        <v>0</v>
      </c>
      <c r="CG376" s="52">
        <f t="shared" si="215"/>
        <v>0</v>
      </c>
      <c r="CH376" s="52">
        <f t="shared" si="215"/>
        <v>0</v>
      </c>
      <c r="CI376" s="52">
        <f t="shared" si="215"/>
        <v>0</v>
      </c>
      <c r="CJ376" s="52">
        <f t="shared" si="215"/>
        <v>-159.09312999999383</v>
      </c>
      <c r="CK376" s="52">
        <f t="shared" si="215"/>
        <v>-2061.6108333333186</v>
      </c>
      <c r="CL376" s="52">
        <f t="shared" si="215"/>
        <v>-6362431</v>
      </c>
      <c r="CN376" s="44"/>
      <c r="CO376" s="44"/>
    </row>
    <row r="377" spans="1:93" ht="15.6" customHeight="1" x14ac:dyDescent="0.25">
      <c r="A377" s="25">
        <f t="shared" si="165"/>
        <v>368</v>
      </c>
      <c r="B377" s="297"/>
      <c r="C377" s="143" t="s">
        <v>396</v>
      </c>
      <c r="D377" s="131">
        <v>108</v>
      </c>
      <c r="E377" s="21">
        <v>-10508.181666666667</v>
      </c>
      <c r="F377" s="48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>
        <v>0</v>
      </c>
      <c r="Y377" s="21">
        <v>0</v>
      </c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>
        <f t="shared" ref="AU377:AU408" si="216">SUM(F377:AT377)</f>
        <v>0</v>
      </c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>
        <v>-607.69537499999933</v>
      </c>
      <c r="BW377" s="21">
        <v>0</v>
      </c>
      <c r="BX377" s="21">
        <v>0</v>
      </c>
      <c r="BY377" s="21">
        <v>0</v>
      </c>
      <c r="BZ377" s="21">
        <v>0</v>
      </c>
      <c r="CA377" s="21">
        <v>0</v>
      </c>
      <c r="CB377" s="21"/>
      <c r="CC377" s="21"/>
      <c r="CD377" s="21"/>
      <c r="CE377" s="21"/>
      <c r="CF377" s="21"/>
      <c r="CG377" s="21"/>
      <c r="CH377" s="21"/>
      <c r="CI377" s="21"/>
      <c r="CJ377" s="21">
        <f t="shared" ref="CJ377:CJ408" si="217">SUM(AV377:CI377)</f>
        <v>-607.69537499999933</v>
      </c>
      <c r="CK377" s="21">
        <f t="shared" si="191"/>
        <v>-607.69537499999933</v>
      </c>
      <c r="CL377" s="21">
        <f t="shared" ref="CL377:CL408" si="218">CK377+E377</f>
        <v>-11115.877041666667</v>
      </c>
      <c r="CN377" s="44"/>
      <c r="CO377" s="44"/>
    </row>
    <row r="378" spans="1:93" ht="15.6" customHeight="1" x14ac:dyDescent="0.25">
      <c r="A378" s="25">
        <f t="shared" si="165"/>
        <v>369</v>
      </c>
      <c r="B378" s="297"/>
      <c r="C378" s="143" t="s">
        <v>397</v>
      </c>
      <c r="D378" s="131">
        <v>108</v>
      </c>
      <c r="E378" s="21">
        <v>-691.92083333333346</v>
      </c>
      <c r="F378" s="48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48">
        <v>-617.59750000000031</v>
      </c>
      <c r="Y378" s="48">
        <v>-13.364625000000022</v>
      </c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>
        <f t="shared" si="216"/>
        <v>-630.96212500000036</v>
      </c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>
        <v>0</v>
      </c>
      <c r="BW378" s="21">
        <v>0</v>
      </c>
      <c r="BX378" s="21">
        <v>0</v>
      </c>
      <c r="BY378" s="21">
        <v>0</v>
      </c>
      <c r="BZ378" s="21">
        <v>0</v>
      </c>
      <c r="CA378" s="21">
        <v>0</v>
      </c>
      <c r="CB378" s="21"/>
      <c r="CC378" s="21"/>
      <c r="CD378" s="21"/>
      <c r="CE378" s="21"/>
      <c r="CF378" s="21"/>
      <c r="CG378" s="21"/>
      <c r="CH378" s="21"/>
      <c r="CI378" s="21"/>
      <c r="CJ378" s="21">
        <f t="shared" si="217"/>
        <v>0</v>
      </c>
      <c r="CK378" s="21">
        <f t="shared" si="191"/>
        <v>-630.96212500000036</v>
      </c>
      <c r="CL378" s="21">
        <f t="shared" si="218"/>
        <v>-1322.8829583333338</v>
      </c>
      <c r="CN378" s="44"/>
      <c r="CO378" s="44"/>
    </row>
    <row r="379" spans="1:93" ht="15.6" customHeight="1" x14ac:dyDescent="0.25">
      <c r="A379" s="25">
        <f t="shared" si="165"/>
        <v>370</v>
      </c>
      <c r="B379" s="297"/>
      <c r="C379" s="143" t="s">
        <v>398</v>
      </c>
      <c r="D379" s="131">
        <v>108</v>
      </c>
      <c r="E379" s="21">
        <v>-579279.42791666673</v>
      </c>
      <c r="F379" s="48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>
        <v>-15790.952083333279</v>
      </c>
      <c r="Y379" s="21">
        <v>-3974.6577699999993</v>
      </c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>
        <f t="shared" si="216"/>
        <v>-19765.609853333277</v>
      </c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>
        <v>0</v>
      </c>
      <c r="BW379" s="21">
        <v>0</v>
      </c>
      <c r="BX379" s="21">
        <v>0</v>
      </c>
      <c r="BY379" s="21">
        <v>0</v>
      </c>
      <c r="BZ379" s="21">
        <v>0</v>
      </c>
      <c r="CA379" s="21">
        <v>0</v>
      </c>
      <c r="CB379" s="21"/>
      <c r="CC379" s="21"/>
      <c r="CD379" s="21"/>
      <c r="CE379" s="21"/>
      <c r="CF379" s="21"/>
      <c r="CG379" s="21"/>
      <c r="CH379" s="21"/>
      <c r="CI379" s="21"/>
      <c r="CJ379" s="21">
        <f t="shared" si="217"/>
        <v>0</v>
      </c>
      <c r="CK379" s="21">
        <f t="shared" si="191"/>
        <v>-19765.609853333277</v>
      </c>
      <c r="CL379" s="21">
        <f t="shared" si="218"/>
        <v>-599045.03777000005</v>
      </c>
      <c r="CN379" s="44"/>
      <c r="CO379" s="44"/>
    </row>
    <row r="380" spans="1:93" ht="15.6" customHeight="1" x14ac:dyDescent="0.25">
      <c r="A380" s="25">
        <f t="shared" si="165"/>
        <v>371</v>
      </c>
      <c r="B380" s="297"/>
      <c r="C380" s="143" t="s">
        <v>399</v>
      </c>
      <c r="D380" s="131">
        <v>108</v>
      </c>
      <c r="E380" s="21">
        <v>-7757654.4887499986</v>
      </c>
      <c r="F380" s="48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>
        <v>-310098.11125000101</v>
      </c>
      <c r="Y380" s="21">
        <v>-206979.42981199993</v>
      </c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>
        <f t="shared" si="216"/>
        <v>-517077.54106200091</v>
      </c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>
        <v>-12978.282229999895</v>
      </c>
      <c r="BW380" s="21">
        <v>-5.83</v>
      </c>
      <c r="BX380" s="21">
        <v>0</v>
      </c>
      <c r="BY380" s="21">
        <v>0</v>
      </c>
      <c r="BZ380" s="21">
        <v>0</v>
      </c>
      <c r="CA380" s="21">
        <v>-105.50999999999999</v>
      </c>
      <c r="CB380" s="21"/>
      <c r="CC380" s="21"/>
      <c r="CD380" s="21"/>
      <c r="CE380" s="21"/>
      <c r="CF380" s="21"/>
      <c r="CG380" s="21"/>
      <c r="CH380" s="21"/>
      <c r="CI380" s="21"/>
      <c r="CJ380" s="21">
        <f t="shared" si="217"/>
        <v>-13089.622229999895</v>
      </c>
      <c r="CK380" s="21">
        <f t="shared" si="191"/>
        <v>-530167.16329200077</v>
      </c>
      <c r="CL380" s="21">
        <f t="shared" si="218"/>
        <v>-8287821.6520419996</v>
      </c>
      <c r="CN380" s="44"/>
      <c r="CO380" s="44"/>
    </row>
    <row r="381" spans="1:93" ht="15.6" customHeight="1" x14ac:dyDescent="0.25">
      <c r="A381" s="25">
        <f t="shared" ref="A381:A444" si="219">A380+1</f>
        <v>372</v>
      </c>
      <c r="B381" s="297"/>
      <c r="C381" s="143" t="s">
        <v>400</v>
      </c>
      <c r="D381" s="131">
        <v>108</v>
      </c>
      <c r="E381" s="21"/>
      <c r="F381" s="48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>
        <f t="shared" si="216"/>
        <v>0</v>
      </c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>
        <v>-206619.98381100036</v>
      </c>
      <c r="BW381" s="21">
        <v>0</v>
      </c>
      <c r="BX381" s="21">
        <v>0</v>
      </c>
      <c r="BY381" s="21">
        <v>0</v>
      </c>
      <c r="BZ381" s="21">
        <v>0</v>
      </c>
      <c r="CA381" s="21">
        <v>-2454.8000000000002</v>
      </c>
      <c r="CB381" s="21"/>
      <c r="CC381" s="21"/>
      <c r="CD381" s="21"/>
      <c r="CE381" s="21"/>
      <c r="CF381" s="21"/>
      <c r="CG381" s="21"/>
      <c r="CH381" s="21"/>
      <c r="CI381" s="21"/>
      <c r="CJ381" s="21">
        <f t="shared" si="217"/>
        <v>-209074.78381100035</v>
      </c>
      <c r="CK381" s="21">
        <f t="shared" si="191"/>
        <v>-209074.78381100035</v>
      </c>
      <c r="CL381" s="21">
        <f t="shared" si="218"/>
        <v>-209074.78381100035</v>
      </c>
      <c r="CN381" s="44"/>
      <c r="CO381" s="44"/>
    </row>
    <row r="382" spans="1:93" ht="15.6" customHeight="1" x14ac:dyDescent="0.25">
      <c r="A382" s="25">
        <f t="shared" si="219"/>
        <v>373</v>
      </c>
      <c r="B382" s="297"/>
      <c r="C382" s="143" t="s">
        <v>401</v>
      </c>
      <c r="D382" s="131">
        <v>108</v>
      </c>
      <c r="E382" s="21">
        <v>-1330761.1695833332</v>
      </c>
      <c r="F382" s="48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>
        <v>-12905.040416666772</v>
      </c>
      <c r="Y382" s="21">
        <v>278.27014399999825</v>
      </c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>
        <f t="shared" si="216"/>
        <v>-12626.770272666774</v>
      </c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>
        <v>0</v>
      </c>
      <c r="BW382" s="21">
        <v>0</v>
      </c>
      <c r="BX382" s="21">
        <v>0</v>
      </c>
      <c r="BY382" s="21">
        <v>0</v>
      </c>
      <c r="BZ382" s="21">
        <v>0</v>
      </c>
      <c r="CA382" s="21">
        <v>0</v>
      </c>
      <c r="CB382" s="21"/>
      <c r="CC382" s="21"/>
      <c r="CD382" s="21"/>
      <c r="CE382" s="21"/>
      <c r="CF382" s="21"/>
      <c r="CG382" s="21"/>
      <c r="CH382" s="21"/>
      <c r="CI382" s="21"/>
      <c r="CJ382" s="21">
        <f t="shared" si="217"/>
        <v>0</v>
      </c>
      <c r="CK382" s="21">
        <f t="shared" si="191"/>
        <v>-12626.770272666774</v>
      </c>
      <c r="CL382" s="21">
        <f t="shared" si="218"/>
        <v>-1343387.939856</v>
      </c>
      <c r="CN382" s="44"/>
      <c r="CO382" s="44"/>
    </row>
    <row r="383" spans="1:93" ht="15.6" customHeight="1" x14ac:dyDescent="0.25">
      <c r="A383" s="25">
        <f t="shared" si="219"/>
        <v>374</v>
      </c>
      <c r="B383" s="297"/>
      <c r="C383" s="143" t="s">
        <v>402</v>
      </c>
      <c r="D383" s="131">
        <v>108</v>
      </c>
      <c r="E383" s="21">
        <v>-2578318.1850000001</v>
      </c>
      <c r="F383" s="48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>
        <v>-39186.104999999981</v>
      </c>
      <c r="Y383" s="21">
        <v>209.26347899999564</v>
      </c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>
        <f t="shared" si="216"/>
        <v>-38976.841520999988</v>
      </c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>
        <v>0</v>
      </c>
      <c r="BW383" s="21">
        <v>0</v>
      </c>
      <c r="BX383" s="21">
        <v>0</v>
      </c>
      <c r="BY383" s="21">
        <v>0</v>
      </c>
      <c r="BZ383" s="21">
        <v>0</v>
      </c>
      <c r="CA383" s="21">
        <v>0</v>
      </c>
      <c r="CB383" s="21"/>
      <c r="CC383" s="21"/>
      <c r="CD383" s="21"/>
      <c r="CE383" s="21"/>
      <c r="CF383" s="21"/>
      <c r="CG383" s="21"/>
      <c r="CH383" s="21"/>
      <c r="CI383" s="21"/>
      <c r="CJ383" s="21">
        <f t="shared" si="217"/>
        <v>0</v>
      </c>
      <c r="CK383" s="21">
        <f t="shared" si="191"/>
        <v>-38976.841520999988</v>
      </c>
      <c r="CL383" s="21">
        <f t="shared" si="218"/>
        <v>-2617295.0265210001</v>
      </c>
      <c r="CN383" s="44"/>
      <c r="CO383" s="44"/>
    </row>
    <row r="384" spans="1:93" ht="15.6" customHeight="1" x14ac:dyDescent="0.25">
      <c r="A384" s="25">
        <f t="shared" si="219"/>
        <v>375</v>
      </c>
      <c r="B384" s="297"/>
      <c r="C384" s="143" t="s">
        <v>403</v>
      </c>
      <c r="D384" s="131">
        <v>108</v>
      </c>
      <c r="E384" s="21">
        <v>-2140259.2945833332</v>
      </c>
      <c r="F384" s="48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>
        <v>-44543.435416666791</v>
      </c>
      <c r="Y384" s="21">
        <v>-9963.1032699999942</v>
      </c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>
        <f t="shared" si="216"/>
        <v>-54506.538686666783</v>
      </c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>
        <v>-37160.176729999948</v>
      </c>
      <c r="BW384" s="21">
        <v>0</v>
      </c>
      <c r="BX384" s="21">
        <v>0</v>
      </c>
      <c r="BY384" s="21">
        <v>0</v>
      </c>
      <c r="BZ384" s="21">
        <v>0</v>
      </c>
      <c r="CA384" s="21">
        <v>-191.54</v>
      </c>
      <c r="CB384" s="21"/>
      <c r="CC384" s="21"/>
      <c r="CD384" s="21"/>
      <c r="CE384" s="21"/>
      <c r="CF384" s="21"/>
      <c r="CG384" s="21"/>
      <c r="CH384" s="21"/>
      <c r="CI384" s="21"/>
      <c r="CJ384" s="21">
        <f t="shared" si="217"/>
        <v>-37351.716729999949</v>
      </c>
      <c r="CK384" s="21">
        <f t="shared" si="191"/>
        <v>-91858.25541666674</v>
      </c>
      <c r="CL384" s="21">
        <f t="shared" si="218"/>
        <v>-2232117.5499999998</v>
      </c>
      <c r="CN384" s="44"/>
      <c r="CO384" s="44"/>
    </row>
    <row r="385" spans="1:93" ht="15.6" customHeight="1" x14ac:dyDescent="0.25">
      <c r="A385" s="25">
        <f t="shared" si="219"/>
        <v>376</v>
      </c>
      <c r="B385" s="297"/>
      <c r="C385" s="143" t="s">
        <v>404</v>
      </c>
      <c r="D385" s="131">
        <v>108</v>
      </c>
      <c r="E385" s="21">
        <v>-10179751.259583334</v>
      </c>
      <c r="F385" s="48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>
        <v>-396604.74041666649</v>
      </c>
      <c r="Y385" s="21">
        <v>-51877.394871999946</v>
      </c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>
        <f t="shared" si="216"/>
        <v>-448482.13528866647</v>
      </c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>
        <v>-358351.72512799874</v>
      </c>
      <c r="BW385" s="21">
        <v>0</v>
      </c>
      <c r="BX385" s="21">
        <v>0</v>
      </c>
      <c r="BY385" s="21">
        <v>0</v>
      </c>
      <c r="BZ385" s="21">
        <v>0</v>
      </c>
      <c r="CA385" s="21">
        <v>-2431.0300000000002</v>
      </c>
      <c r="CB385" s="21"/>
      <c r="CC385" s="21"/>
      <c r="CD385" s="21"/>
      <c r="CE385" s="21"/>
      <c r="CF385" s="21"/>
      <c r="CG385" s="21"/>
      <c r="CH385" s="21"/>
      <c r="CI385" s="21"/>
      <c r="CJ385" s="21">
        <f t="shared" si="217"/>
        <v>-360782.75512799877</v>
      </c>
      <c r="CK385" s="21">
        <f t="shared" si="191"/>
        <v>-809264.89041666524</v>
      </c>
      <c r="CL385" s="21">
        <f t="shared" si="218"/>
        <v>-10989016.149999999</v>
      </c>
      <c r="CN385" s="44"/>
      <c r="CO385" s="44"/>
    </row>
    <row r="386" spans="1:93" ht="15.6" customHeight="1" x14ac:dyDescent="0.25">
      <c r="A386" s="25">
        <f t="shared" si="219"/>
        <v>377</v>
      </c>
      <c r="B386" s="297"/>
      <c r="C386" s="143" t="s">
        <v>405</v>
      </c>
      <c r="D386" s="131">
        <v>108</v>
      </c>
      <c r="E386" s="21">
        <v>-518006.62416666659</v>
      </c>
      <c r="F386" s="48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>
        <v>-29696.355833333393</v>
      </c>
      <c r="Y386" s="21">
        <v>-2204.8432509999957</v>
      </c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>
        <f t="shared" si="216"/>
        <v>-31901.199084333388</v>
      </c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>
        <v>-28062.216749000014</v>
      </c>
      <c r="BW386" s="21">
        <v>0</v>
      </c>
      <c r="BX386" s="21">
        <v>0</v>
      </c>
      <c r="BY386" s="21">
        <v>0</v>
      </c>
      <c r="BZ386" s="21">
        <v>0</v>
      </c>
      <c r="CA386" s="21">
        <v>-552.25</v>
      </c>
      <c r="CB386" s="21"/>
      <c r="CC386" s="21"/>
      <c r="CD386" s="21"/>
      <c r="CE386" s="21"/>
      <c r="CF386" s="21"/>
      <c r="CG386" s="21"/>
      <c r="CH386" s="21"/>
      <c r="CI386" s="21"/>
      <c r="CJ386" s="21">
        <f t="shared" si="217"/>
        <v>-28614.466749000014</v>
      </c>
      <c r="CK386" s="21">
        <f t="shared" si="191"/>
        <v>-60515.665833333405</v>
      </c>
      <c r="CL386" s="21">
        <f t="shared" si="218"/>
        <v>-578522.29</v>
      </c>
      <c r="CN386" s="44"/>
      <c r="CO386" s="44"/>
    </row>
    <row r="387" spans="1:93" ht="15.6" customHeight="1" x14ac:dyDescent="0.25">
      <c r="A387" s="25">
        <f t="shared" si="219"/>
        <v>378</v>
      </c>
      <c r="B387" s="297"/>
      <c r="C387" s="143" t="s">
        <v>406</v>
      </c>
      <c r="D387" s="131">
        <v>108</v>
      </c>
      <c r="E387" s="21">
        <v>-1487979.3449999997</v>
      </c>
      <c r="F387" s="48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>
        <v>-40707.125000000233</v>
      </c>
      <c r="Y387" s="21">
        <v>-2731.3914879999847</v>
      </c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>
        <f t="shared" si="216"/>
        <v>-43438.516488000219</v>
      </c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>
        <v>-38640.768511999864</v>
      </c>
      <c r="BW387" s="21">
        <v>0</v>
      </c>
      <c r="BX387" s="21">
        <v>0</v>
      </c>
      <c r="BY387" s="21">
        <v>0</v>
      </c>
      <c r="BZ387" s="21">
        <v>0</v>
      </c>
      <c r="CA387" s="21">
        <v>-80.459999999999994</v>
      </c>
      <c r="CB387" s="21"/>
      <c r="CC387" s="21"/>
      <c r="CD387" s="21"/>
      <c r="CE387" s="21"/>
      <c r="CF387" s="21"/>
      <c r="CG387" s="21"/>
      <c r="CH387" s="21"/>
      <c r="CI387" s="21"/>
      <c r="CJ387" s="21">
        <f t="shared" si="217"/>
        <v>-38721.228511999863</v>
      </c>
      <c r="CK387" s="21">
        <f t="shared" si="191"/>
        <v>-82159.745000000083</v>
      </c>
      <c r="CL387" s="21">
        <f t="shared" si="218"/>
        <v>-1570139.0899999999</v>
      </c>
      <c r="CN387" s="44"/>
      <c r="CO387" s="44"/>
    </row>
    <row r="388" spans="1:93" ht="15.6" customHeight="1" x14ac:dyDescent="0.25">
      <c r="A388" s="25">
        <f t="shared" si="219"/>
        <v>379</v>
      </c>
      <c r="B388" s="297"/>
      <c r="C388" s="143" t="s">
        <v>407</v>
      </c>
      <c r="D388" s="131">
        <v>108</v>
      </c>
      <c r="E388" s="21">
        <v>-112817.96375</v>
      </c>
      <c r="F388" s="48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>
        <v>-5291.0762500000128</v>
      </c>
      <c r="Y388" s="21">
        <v>-2064.6658309999957</v>
      </c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>
        <f t="shared" si="216"/>
        <v>-7355.7420810000085</v>
      </c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>
        <v>-12976.614169000008</v>
      </c>
      <c r="BW388" s="21">
        <v>22.8</v>
      </c>
      <c r="BX388" s="21">
        <v>0</v>
      </c>
      <c r="BY388" s="21">
        <v>0</v>
      </c>
      <c r="BZ388" s="21">
        <v>0</v>
      </c>
      <c r="CA388" s="21">
        <v>-110.48</v>
      </c>
      <c r="CB388" s="21"/>
      <c r="CC388" s="21"/>
      <c r="CD388" s="21"/>
      <c r="CE388" s="21"/>
      <c r="CF388" s="21"/>
      <c r="CG388" s="21"/>
      <c r="CH388" s="21"/>
      <c r="CI388" s="21"/>
      <c r="CJ388" s="21">
        <f t="shared" si="217"/>
        <v>-13064.294169000008</v>
      </c>
      <c r="CK388" s="21">
        <f t="shared" si="191"/>
        <v>-20420.036250000016</v>
      </c>
      <c r="CL388" s="21">
        <f t="shared" si="218"/>
        <v>-133238</v>
      </c>
      <c r="CN388" s="44"/>
      <c r="CO388" s="44"/>
    </row>
    <row r="389" spans="1:93" ht="15.6" customHeight="1" x14ac:dyDescent="0.25">
      <c r="A389" s="25">
        <f t="shared" si="219"/>
        <v>380</v>
      </c>
      <c r="B389" s="297"/>
      <c r="C389" s="143" t="s">
        <v>408</v>
      </c>
      <c r="D389" s="131">
        <v>108</v>
      </c>
      <c r="E389" s="21"/>
      <c r="F389" s="48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>
        <f t="shared" si="216"/>
        <v>0</v>
      </c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>
        <f t="shared" si="217"/>
        <v>0</v>
      </c>
      <c r="CK389" s="21">
        <f t="shared" si="191"/>
        <v>0</v>
      </c>
      <c r="CL389" s="21">
        <f t="shared" si="218"/>
        <v>0</v>
      </c>
      <c r="CN389" s="44"/>
      <c r="CO389" s="44"/>
    </row>
    <row r="390" spans="1:93" ht="15.6" customHeight="1" x14ac:dyDescent="0.25">
      <c r="A390" s="25">
        <f t="shared" si="219"/>
        <v>381</v>
      </c>
      <c r="B390" s="297"/>
      <c r="C390" s="143" t="s">
        <v>409</v>
      </c>
      <c r="D390" s="131">
        <v>108</v>
      </c>
      <c r="E390" s="21"/>
      <c r="F390" s="48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>
        <v>0</v>
      </c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>
        <f t="shared" si="216"/>
        <v>0</v>
      </c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>
        <v>0</v>
      </c>
      <c r="BW390" s="21">
        <v>0</v>
      </c>
      <c r="BX390" s="21">
        <v>0</v>
      </c>
      <c r="BY390" s="21">
        <v>0</v>
      </c>
      <c r="BZ390" s="21">
        <v>0</v>
      </c>
      <c r="CA390" s="21">
        <v>0</v>
      </c>
      <c r="CB390" s="21"/>
      <c r="CC390" s="21"/>
      <c r="CD390" s="21"/>
      <c r="CE390" s="21"/>
      <c r="CF390" s="21"/>
      <c r="CG390" s="21"/>
      <c r="CH390" s="21"/>
      <c r="CI390" s="21"/>
      <c r="CJ390" s="21">
        <f t="shared" si="217"/>
        <v>0</v>
      </c>
      <c r="CK390" s="21">
        <f t="shared" si="191"/>
        <v>0</v>
      </c>
      <c r="CL390" s="21">
        <f t="shared" si="218"/>
        <v>0</v>
      </c>
      <c r="CN390" s="44"/>
      <c r="CO390" s="44"/>
    </row>
    <row r="391" spans="1:93" ht="15.6" customHeight="1" x14ac:dyDescent="0.25">
      <c r="A391" s="25">
        <f t="shared" si="219"/>
        <v>382</v>
      </c>
      <c r="B391" s="297"/>
      <c r="C391" s="143" t="s">
        <v>410</v>
      </c>
      <c r="D391" s="131">
        <v>108</v>
      </c>
      <c r="E391" s="21">
        <v>-3851243.8970833337</v>
      </c>
      <c r="F391" s="48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>
        <v>-1036562.5629166672</v>
      </c>
      <c r="Y391" s="21">
        <v>-3878.6168160000052</v>
      </c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>
        <f t="shared" si="216"/>
        <v>-1040441.1797326672</v>
      </c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>
        <v>-51806.42318399949</v>
      </c>
      <c r="BW391" s="21">
        <v>0</v>
      </c>
      <c r="BX391" s="21">
        <v>0</v>
      </c>
      <c r="BY391" s="21">
        <v>0</v>
      </c>
      <c r="BZ391" s="21">
        <v>0</v>
      </c>
      <c r="CA391" s="21">
        <v>0</v>
      </c>
      <c r="CB391" s="21"/>
      <c r="CC391" s="21"/>
      <c r="CD391" s="21"/>
      <c r="CE391" s="21"/>
      <c r="CF391" s="21"/>
      <c r="CG391" s="21">
        <v>3074652.6472721254</v>
      </c>
      <c r="CH391" s="21"/>
      <c r="CI391" s="21"/>
      <c r="CJ391" s="21">
        <f t="shared" si="217"/>
        <v>3022846.2240881259</v>
      </c>
      <c r="CK391" s="21">
        <f t="shared" si="191"/>
        <v>1982405.0443554586</v>
      </c>
      <c r="CL391" s="21">
        <f t="shared" si="218"/>
        <v>-1868838.8527278751</v>
      </c>
      <c r="CN391" s="44"/>
      <c r="CO391" s="44"/>
    </row>
    <row r="392" spans="1:93" ht="15.6" customHeight="1" x14ac:dyDescent="0.25">
      <c r="A392" s="25">
        <f t="shared" si="219"/>
        <v>383</v>
      </c>
      <c r="B392" s="297"/>
      <c r="C392" s="143" t="s">
        <v>411</v>
      </c>
      <c r="D392" s="131">
        <v>108</v>
      </c>
      <c r="E392" s="21">
        <v>-4471774.2529166667</v>
      </c>
      <c r="F392" s="48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>
        <v>-1395392.2770833336</v>
      </c>
      <c r="Y392" s="21">
        <v>19582.445944999999</v>
      </c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>
        <f t="shared" si="216"/>
        <v>-1375809.8311383335</v>
      </c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>
        <v>-64701.905945000239</v>
      </c>
      <c r="BW392" s="21">
        <v>0</v>
      </c>
      <c r="BX392" s="21">
        <v>0</v>
      </c>
      <c r="BY392" s="21">
        <v>0</v>
      </c>
      <c r="BZ392" s="21">
        <v>0</v>
      </c>
      <c r="CA392" s="21">
        <v>-5380.46</v>
      </c>
      <c r="CB392" s="21"/>
      <c r="CC392" s="21"/>
      <c r="CD392" s="21"/>
      <c r="CE392" s="21"/>
      <c r="CF392" s="21"/>
      <c r="CG392" s="21">
        <v>3395563.6736528738</v>
      </c>
      <c r="CH392" s="21"/>
      <c r="CI392" s="21"/>
      <c r="CJ392" s="21">
        <f t="shared" si="217"/>
        <v>3325481.3077078736</v>
      </c>
      <c r="CK392" s="21">
        <f t="shared" si="191"/>
        <v>1949671.4765695401</v>
      </c>
      <c r="CL392" s="21">
        <f t="shared" si="218"/>
        <v>-2522102.7763471268</v>
      </c>
      <c r="CN392" s="44"/>
      <c r="CO392" s="44"/>
    </row>
    <row r="393" spans="1:93" ht="15.6" customHeight="1" x14ac:dyDescent="0.25">
      <c r="A393" s="25">
        <f t="shared" si="219"/>
        <v>384</v>
      </c>
      <c r="B393" s="297"/>
      <c r="C393" s="143" t="s">
        <v>412</v>
      </c>
      <c r="D393" s="131">
        <v>108</v>
      </c>
      <c r="E393" s="21">
        <v>-2546620.6354166665</v>
      </c>
      <c r="F393" s="48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>
        <v>-131086.7345833336</v>
      </c>
      <c r="Y393" s="21">
        <v>2456.7828570000001</v>
      </c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>
        <f t="shared" si="216"/>
        <v>-128629.9517263336</v>
      </c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>
        <v>-52456.462856999598</v>
      </c>
      <c r="BW393" s="21">
        <v>0</v>
      </c>
      <c r="BX393" s="21">
        <v>0</v>
      </c>
      <c r="BY393" s="21">
        <v>0</v>
      </c>
      <c r="BZ393" s="21">
        <v>0</v>
      </c>
      <c r="CA393" s="21">
        <v>0</v>
      </c>
      <c r="CB393" s="21"/>
      <c r="CC393" s="21"/>
      <c r="CD393" s="21"/>
      <c r="CE393" s="21"/>
      <c r="CF393" s="21"/>
      <c r="CG393" s="21">
        <v>234594.59366599997</v>
      </c>
      <c r="CH393" s="21"/>
      <c r="CI393" s="21"/>
      <c r="CJ393" s="21">
        <f t="shared" si="217"/>
        <v>182138.13080900037</v>
      </c>
      <c r="CK393" s="21">
        <f t="shared" si="191"/>
        <v>53508.179082666771</v>
      </c>
      <c r="CL393" s="21">
        <f t="shared" si="218"/>
        <v>-2493112.4563339995</v>
      </c>
      <c r="CN393" s="44"/>
      <c r="CO393" s="44"/>
    </row>
    <row r="394" spans="1:93" ht="15.6" customHeight="1" x14ac:dyDescent="0.25">
      <c r="A394" s="25">
        <f t="shared" si="219"/>
        <v>385</v>
      </c>
      <c r="B394" s="297"/>
      <c r="C394" s="143" t="s">
        <v>413</v>
      </c>
      <c r="D394" s="131">
        <v>108</v>
      </c>
      <c r="E394" s="21">
        <v>-182238.05374999999</v>
      </c>
      <c r="F394" s="48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>
        <v>-104195.38625000001</v>
      </c>
      <c r="Y394" s="21">
        <v>0</v>
      </c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>
        <f t="shared" si="216"/>
        <v>-104195.38625000001</v>
      </c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>
        <v>0</v>
      </c>
      <c r="BW394" s="21">
        <v>0</v>
      </c>
      <c r="BX394" s="21">
        <v>0</v>
      </c>
      <c r="BY394" s="21">
        <v>0</v>
      </c>
      <c r="BZ394" s="21">
        <v>0</v>
      </c>
      <c r="CA394" s="21">
        <v>0</v>
      </c>
      <c r="CB394" s="21"/>
      <c r="CC394" s="21"/>
      <c r="CD394" s="21"/>
      <c r="CE394" s="21"/>
      <c r="CF394" s="21"/>
      <c r="CG394" s="21">
        <v>303800.850664375</v>
      </c>
      <c r="CH394" s="21"/>
      <c r="CI394" s="21"/>
      <c r="CJ394" s="21">
        <f t="shared" si="217"/>
        <v>303800.850664375</v>
      </c>
      <c r="CK394" s="21">
        <f t="shared" si="191"/>
        <v>199605.46441437499</v>
      </c>
      <c r="CL394" s="21">
        <f t="shared" si="218"/>
        <v>17367.410664374998</v>
      </c>
      <c r="CN394" s="44"/>
      <c r="CO394" s="44"/>
    </row>
    <row r="395" spans="1:93" ht="15.6" customHeight="1" x14ac:dyDescent="0.25">
      <c r="A395" s="25">
        <f t="shared" si="219"/>
        <v>386</v>
      </c>
      <c r="B395" s="297"/>
      <c r="C395" s="143" t="s">
        <v>414</v>
      </c>
      <c r="D395" s="131">
        <v>108</v>
      </c>
      <c r="E395" s="21">
        <v>-514755.16875000001</v>
      </c>
      <c r="F395" s="48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>
        <v>-294306.10125000001</v>
      </c>
      <c r="Y395" s="21">
        <v>0</v>
      </c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>
        <f t="shared" si="216"/>
        <v>-294306.10125000001</v>
      </c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>
        <v>0</v>
      </c>
      <c r="BW395" s="21">
        <v>0</v>
      </c>
      <c r="BX395" s="21">
        <v>0</v>
      </c>
      <c r="BY395" s="21">
        <v>0</v>
      </c>
      <c r="BZ395" s="21">
        <v>0</v>
      </c>
      <c r="CA395" s="21">
        <v>0</v>
      </c>
      <c r="CB395" s="21"/>
      <c r="CC395" s="21"/>
      <c r="CD395" s="21"/>
      <c r="CE395" s="21"/>
      <c r="CF395" s="21"/>
      <c r="CG395" s="21">
        <v>858116.33920750022</v>
      </c>
      <c r="CH395" s="21"/>
      <c r="CI395" s="21"/>
      <c r="CJ395" s="21">
        <f t="shared" si="217"/>
        <v>858116.33920750022</v>
      </c>
      <c r="CK395" s="21">
        <f t="shared" si="191"/>
        <v>563810.23795750015</v>
      </c>
      <c r="CL395" s="21">
        <f t="shared" si="218"/>
        <v>49055.069207500143</v>
      </c>
      <c r="CN395" s="44"/>
      <c r="CO395" s="44"/>
    </row>
    <row r="396" spans="1:93" ht="15.6" customHeight="1" x14ac:dyDescent="0.25">
      <c r="A396" s="25">
        <f t="shared" si="219"/>
        <v>387</v>
      </c>
      <c r="B396" s="297"/>
      <c r="C396" s="143" t="s">
        <v>415</v>
      </c>
      <c r="D396" s="131">
        <v>108</v>
      </c>
      <c r="E396" s="21">
        <v>-81920.993333333332</v>
      </c>
      <c r="F396" s="48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>
        <v>-46832.096666666665</v>
      </c>
      <c r="Y396" s="21">
        <v>0</v>
      </c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>
        <f t="shared" si="216"/>
        <v>-46832.096666666665</v>
      </c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>
        <v>0</v>
      </c>
      <c r="BW396" s="21">
        <v>0</v>
      </c>
      <c r="BX396" s="21">
        <v>0</v>
      </c>
      <c r="BY396" s="21">
        <v>0</v>
      </c>
      <c r="BZ396" s="21">
        <v>0</v>
      </c>
      <c r="CA396" s="21">
        <v>0</v>
      </c>
      <c r="CB396" s="21"/>
      <c r="CC396" s="21"/>
      <c r="CD396" s="21"/>
      <c r="CE396" s="21"/>
      <c r="CF396" s="21"/>
      <c r="CG396" s="21">
        <v>136558.9242515417</v>
      </c>
      <c r="CH396" s="21"/>
      <c r="CI396" s="21"/>
      <c r="CJ396" s="21">
        <f t="shared" si="217"/>
        <v>136558.9242515417</v>
      </c>
      <c r="CK396" s="21">
        <f t="shared" si="191"/>
        <v>89726.827584875035</v>
      </c>
      <c r="CL396" s="21">
        <f t="shared" si="218"/>
        <v>7805.8342515417025</v>
      </c>
      <c r="CN396" s="44"/>
      <c r="CO396" s="44"/>
    </row>
    <row r="397" spans="1:93" ht="15.6" customHeight="1" x14ac:dyDescent="0.25">
      <c r="A397" s="25">
        <f t="shared" si="219"/>
        <v>388</v>
      </c>
      <c r="B397" s="297"/>
      <c r="C397" s="143" t="s">
        <v>416</v>
      </c>
      <c r="D397" s="131">
        <v>108</v>
      </c>
      <c r="E397" s="21"/>
      <c r="F397" s="48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>
        <f t="shared" si="216"/>
        <v>0</v>
      </c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>
        <f t="shared" si="217"/>
        <v>0</v>
      </c>
      <c r="CK397" s="21">
        <f t="shared" si="191"/>
        <v>0</v>
      </c>
      <c r="CL397" s="21">
        <f t="shared" si="218"/>
        <v>0</v>
      </c>
      <c r="CN397" s="44"/>
      <c r="CO397" s="44"/>
    </row>
    <row r="398" spans="1:93" ht="15.6" customHeight="1" x14ac:dyDescent="0.25">
      <c r="A398" s="25">
        <f t="shared" si="219"/>
        <v>389</v>
      </c>
      <c r="B398" s="297"/>
      <c r="C398" s="143" t="s">
        <v>417</v>
      </c>
      <c r="D398" s="131">
        <v>108</v>
      </c>
      <c r="E398" s="21">
        <v>-169836.13291666665</v>
      </c>
      <c r="F398" s="48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>
        <v>-97427.777083333378</v>
      </c>
      <c r="Y398" s="21">
        <v>0</v>
      </c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>
        <f t="shared" si="216"/>
        <v>-97427.777083333378</v>
      </c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>
        <v>0</v>
      </c>
      <c r="BW398" s="21">
        <v>0</v>
      </c>
      <c r="BX398" s="21">
        <v>0</v>
      </c>
      <c r="BY398" s="21">
        <v>0</v>
      </c>
      <c r="BZ398" s="21">
        <v>0</v>
      </c>
      <c r="CA398" s="21">
        <v>0</v>
      </c>
      <c r="CB398" s="21"/>
      <c r="CC398" s="21"/>
      <c r="CD398" s="21"/>
      <c r="CE398" s="21"/>
      <c r="CF398" s="21"/>
      <c r="CG398" s="21">
        <v>283516.79084166669</v>
      </c>
      <c r="CH398" s="21"/>
      <c r="CI398" s="21"/>
      <c r="CJ398" s="21">
        <f t="shared" si="217"/>
        <v>283516.79084166669</v>
      </c>
      <c r="CK398" s="21">
        <f t="shared" si="191"/>
        <v>186089.01375833331</v>
      </c>
      <c r="CL398" s="21">
        <f t="shared" si="218"/>
        <v>16252.880841666658</v>
      </c>
      <c r="CN398" s="44"/>
      <c r="CO398" s="44"/>
    </row>
    <row r="399" spans="1:93" ht="15.6" customHeight="1" x14ac:dyDescent="0.25">
      <c r="A399" s="25">
        <f t="shared" si="219"/>
        <v>390</v>
      </c>
      <c r="B399" s="297"/>
      <c r="C399" s="143" t="s">
        <v>418</v>
      </c>
      <c r="D399" s="131">
        <v>108</v>
      </c>
      <c r="E399" s="21"/>
      <c r="F399" s="48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>
        <f t="shared" si="216"/>
        <v>0</v>
      </c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>
        <f t="shared" si="217"/>
        <v>0</v>
      </c>
      <c r="CK399" s="21">
        <f t="shared" si="191"/>
        <v>0</v>
      </c>
      <c r="CL399" s="21">
        <f t="shared" si="218"/>
        <v>0</v>
      </c>
      <c r="CN399" s="44"/>
      <c r="CO399" s="44"/>
    </row>
    <row r="400" spans="1:93" ht="15.6" customHeight="1" x14ac:dyDescent="0.25">
      <c r="A400" s="25">
        <f t="shared" si="219"/>
        <v>391</v>
      </c>
      <c r="B400" s="297"/>
      <c r="C400" s="122" t="s">
        <v>419</v>
      </c>
      <c r="D400" s="115">
        <v>108</v>
      </c>
      <c r="E400" s="21"/>
      <c r="F400" s="48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>
        <f t="shared" si="216"/>
        <v>0</v>
      </c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>
        <f t="shared" si="217"/>
        <v>0</v>
      </c>
      <c r="CK400" s="21">
        <f t="shared" si="191"/>
        <v>0</v>
      </c>
      <c r="CL400" s="21">
        <f t="shared" si="218"/>
        <v>0</v>
      </c>
      <c r="CN400" s="44"/>
      <c r="CO400" s="44"/>
    </row>
    <row r="401" spans="1:93" ht="15.6" customHeight="1" x14ac:dyDescent="0.25">
      <c r="A401" s="25">
        <f t="shared" si="219"/>
        <v>392</v>
      </c>
      <c r="B401" s="297"/>
      <c r="C401" s="122" t="s">
        <v>420</v>
      </c>
      <c r="D401" s="115">
        <v>108</v>
      </c>
      <c r="E401" s="21"/>
      <c r="F401" s="48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>
        <f t="shared" si="216"/>
        <v>0</v>
      </c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>
        <f t="shared" si="217"/>
        <v>0</v>
      </c>
      <c r="CK401" s="21">
        <f t="shared" si="191"/>
        <v>0</v>
      </c>
      <c r="CL401" s="21">
        <f t="shared" si="218"/>
        <v>0</v>
      </c>
      <c r="CN401" s="44"/>
      <c r="CO401" s="44"/>
    </row>
    <row r="402" spans="1:93" ht="15.6" customHeight="1" x14ac:dyDescent="0.25">
      <c r="A402" s="25">
        <f t="shared" si="219"/>
        <v>393</v>
      </c>
      <c r="B402" s="297"/>
      <c r="C402" s="122" t="s">
        <v>421</v>
      </c>
      <c r="D402" s="115">
        <v>108</v>
      </c>
      <c r="E402" s="21">
        <v>-89362.635000000009</v>
      </c>
      <c r="F402" s="48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>
        <v>-52536.744999999995</v>
      </c>
      <c r="Y402" s="21">
        <v>0</v>
      </c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>
        <f t="shared" si="216"/>
        <v>-52536.744999999995</v>
      </c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>
        <v>0</v>
      </c>
      <c r="BW402" s="21">
        <v>0</v>
      </c>
      <c r="BX402" s="21">
        <v>0</v>
      </c>
      <c r="BY402" s="21">
        <v>0</v>
      </c>
      <c r="BZ402" s="21">
        <v>0</v>
      </c>
      <c r="CA402" s="21">
        <v>0</v>
      </c>
      <c r="CB402" s="21"/>
      <c r="CC402" s="21"/>
      <c r="CD402" s="21"/>
      <c r="CE402" s="21"/>
      <c r="CF402" s="21"/>
      <c r="CG402" s="21">
        <v>151447.82193333335</v>
      </c>
      <c r="CH402" s="21"/>
      <c r="CI402" s="21"/>
      <c r="CJ402" s="21">
        <f t="shared" si="217"/>
        <v>151447.82193333335</v>
      </c>
      <c r="CK402" s="21">
        <f t="shared" si="191"/>
        <v>98911.076933333359</v>
      </c>
      <c r="CL402" s="21">
        <f t="shared" si="218"/>
        <v>9548.4419333333499</v>
      </c>
      <c r="CN402" s="44"/>
      <c r="CO402" s="44"/>
    </row>
    <row r="403" spans="1:93" ht="15.6" customHeight="1" x14ac:dyDescent="0.25">
      <c r="A403" s="25">
        <f t="shared" si="219"/>
        <v>394</v>
      </c>
      <c r="B403" s="297"/>
      <c r="C403" s="122" t="s">
        <v>422</v>
      </c>
      <c r="D403" s="115">
        <v>108</v>
      </c>
      <c r="E403" s="21">
        <v>-749284.19708333316</v>
      </c>
      <c r="F403" s="48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>
        <v>-27069.262916666805</v>
      </c>
      <c r="Y403" s="21">
        <v>0</v>
      </c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>
        <f t="shared" si="216"/>
        <v>-27069.262916666805</v>
      </c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>
        <v>549261.9099999998</v>
      </c>
      <c r="BW403" s="21">
        <v>0</v>
      </c>
      <c r="BX403" s="21">
        <v>0</v>
      </c>
      <c r="BY403" s="21">
        <v>0</v>
      </c>
      <c r="BZ403" s="21">
        <v>0</v>
      </c>
      <c r="CA403" s="21">
        <v>0</v>
      </c>
      <c r="CB403" s="21"/>
      <c r="CC403" s="21"/>
      <c r="CD403" s="21"/>
      <c r="CE403" s="21"/>
      <c r="CF403" s="21"/>
      <c r="CG403" s="21"/>
      <c r="CH403" s="21"/>
      <c r="CI403" s="21"/>
      <c r="CJ403" s="21">
        <f t="shared" si="217"/>
        <v>549261.9099999998</v>
      </c>
      <c r="CK403" s="21">
        <f t="shared" ref="CK403:CK465" si="220">CJ403+AU403</f>
        <v>522192.64708333299</v>
      </c>
      <c r="CL403" s="21">
        <f t="shared" si="218"/>
        <v>-227091.55000000016</v>
      </c>
      <c r="CN403" s="44"/>
      <c r="CO403" s="44"/>
    </row>
    <row r="404" spans="1:93" ht="15.6" customHeight="1" x14ac:dyDescent="0.25">
      <c r="A404" s="25">
        <f t="shared" si="219"/>
        <v>395</v>
      </c>
      <c r="B404" s="297"/>
      <c r="C404" s="122" t="s">
        <v>423</v>
      </c>
      <c r="D404" s="115">
        <v>108</v>
      </c>
      <c r="E404" s="21">
        <v>-45921.675833333342</v>
      </c>
      <c r="F404" s="48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>
        <v>-26340.094166666662</v>
      </c>
      <c r="Y404" s="21">
        <v>0</v>
      </c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>
        <f t="shared" si="216"/>
        <v>-26340.094166666662</v>
      </c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>
        <v>0</v>
      </c>
      <c r="BW404" s="21">
        <v>0</v>
      </c>
      <c r="BX404" s="21">
        <v>0</v>
      </c>
      <c r="BY404" s="21">
        <v>0</v>
      </c>
      <c r="BZ404" s="21">
        <v>0</v>
      </c>
      <c r="CA404" s="21">
        <v>0</v>
      </c>
      <c r="CB404" s="21"/>
      <c r="CC404" s="21"/>
      <c r="CD404" s="21"/>
      <c r="CE404" s="21"/>
      <c r="CF404" s="21"/>
      <c r="CG404" s="21">
        <v>76655.644846666677</v>
      </c>
      <c r="CH404" s="21"/>
      <c r="CI404" s="21"/>
      <c r="CJ404" s="21">
        <f t="shared" si="217"/>
        <v>76655.644846666677</v>
      </c>
      <c r="CK404" s="21">
        <f t="shared" si="220"/>
        <v>50315.550680000015</v>
      </c>
      <c r="CL404" s="21">
        <f t="shared" si="218"/>
        <v>4393.874846666673</v>
      </c>
      <c r="CN404" s="44"/>
      <c r="CO404" s="44"/>
    </row>
    <row r="405" spans="1:93" ht="15.6" customHeight="1" x14ac:dyDescent="0.25">
      <c r="A405" s="25">
        <f t="shared" si="219"/>
        <v>396</v>
      </c>
      <c r="B405" s="297"/>
      <c r="C405" s="122" t="s">
        <v>424</v>
      </c>
      <c r="D405" s="115">
        <v>108</v>
      </c>
      <c r="E405" s="21">
        <v>-23157.785416666669</v>
      </c>
      <c r="F405" s="48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>
        <v>-13290.714583333331</v>
      </c>
      <c r="Y405" s="21">
        <v>0</v>
      </c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>
        <f t="shared" si="216"/>
        <v>-13290.714583333331</v>
      </c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>
        <v>0</v>
      </c>
      <c r="BW405" s="21">
        <v>0</v>
      </c>
      <c r="BX405" s="21">
        <v>0</v>
      </c>
      <c r="BY405" s="21">
        <v>0</v>
      </c>
      <c r="BZ405" s="21">
        <v>0</v>
      </c>
      <c r="CA405" s="21">
        <v>0</v>
      </c>
      <c r="CB405" s="21"/>
      <c r="CC405" s="21"/>
      <c r="CD405" s="21"/>
      <c r="CE405" s="21"/>
      <c r="CF405" s="21"/>
      <c r="CG405" s="21">
        <v>38665.730145999994</v>
      </c>
      <c r="CH405" s="21"/>
      <c r="CI405" s="21"/>
      <c r="CJ405" s="21">
        <f t="shared" si="217"/>
        <v>38665.730145999994</v>
      </c>
      <c r="CK405" s="21">
        <f t="shared" si="220"/>
        <v>25375.015562666664</v>
      </c>
      <c r="CL405" s="21">
        <f t="shared" si="218"/>
        <v>2217.2301459999944</v>
      </c>
      <c r="CN405" s="44"/>
      <c r="CO405" s="44"/>
    </row>
    <row r="406" spans="1:93" ht="15.6" customHeight="1" x14ac:dyDescent="0.25">
      <c r="A406" s="25">
        <f t="shared" si="219"/>
        <v>397</v>
      </c>
      <c r="B406" s="297"/>
      <c r="C406" s="122" t="s">
        <v>425</v>
      </c>
      <c r="D406" s="115">
        <v>108</v>
      </c>
      <c r="E406" s="21"/>
      <c r="F406" s="48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>
        <f t="shared" si="216"/>
        <v>0</v>
      </c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>
        <f t="shared" si="217"/>
        <v>0</v>
      </c>
      <c r="CK406" s="21">
        <f t="shared" si="220"/>
        <v>0</v>
      </c>
      <c r="CL406" s="21">
        <f t="shared" si="218"/>
        <v>0</v>
      </c>
      <c r="CN406" s="44"/>
      <c r="CO406" s="44"/>
    </row>
    <row r="407" spans="1:93" ht="15.6" customHeight="1" x14ac:dyDescent="0.25">
      <c r="A407" s="25">
        <f t="shared" si="219"/>
        <v>398</v>
      </c>
      <c r="B407" s="297"/>
      <c r="C407" s="122" t="s">
        <v>426</v>
      </c>
      <c r="D407" s="115">
        <v>108</v>
      </c>
      <c r="E407" s="21"/>
      <c r="F407" s="48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>
        <v>0</v>
      </c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>
        <f t="shared" si="216"/>
        <v>0</v>
      </c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>
        <f t="shared" si="217"/>
        <v>0</v>
      </c>
      <c r="CK407" s="21">
        <f t="shared" si="220"/>
        <v>0</v>
      </c>
      <c r="CL407" s="21">
        <f t="shared" si="218"/>
        <v>0</v>
      </c>
      <c r="CN407" s="44"/>
      <c r="CO407" s="44"/>
    </row>
    <row r="408" spans="1:93" ht="15.6" customHeight="1" x14ac:dyDescent="0.25">
      <c r="A408" s="25">
        <f t="shared" si="219"/>
        <v>399</v>
      </c>
      <c r="B408" s="297"/>
      <c r="C408" s="122" t="s">
        <v>427</v>
      </c>
      <c r="D408" s="115">
        <v>108</v>
      </c>
      <c r="E408" s="21">
        <v>-61185.104583333334</v>
      </c>
      <c r="F408" s="48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>
        <v>-33373.685416666674</v>
      </c>
      <c r="Y408" s="21">
        <v>227091.55</v>
      </c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>
        <f t="shared" si="216"/>
        <v>193717.86458333331</v>
      </c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>
        <v>0</v>
      </c>
      <c r="BW408" s="21">
        <v>0</v>
      </c>
      <c r="BX408" s="21">
        <v>0</v>
      </c>
      <c r="BY408" s="21">
        <v>0</v>
      </c>
      <c r="BZ408" s="21">
        <v>0</v>
      </c>
      <c r="CA408" s="21">
        <v>0</v>
      </c>
      <c r="CB408" s="21"/>
      <c r="CC408" s="21"/>
      <c r="CD408" s="21"/>
      <c r="CE408" s="21"/>
      <c r="CF408" s="21"/>
      <c r="CG408" s="21"/>
      <c r="CH408" s="21"/>
      <c r="CI408" s="21"/>
      <c r="CJ408" s="21">
        <f t="shared" si="217"/>
        <v>0</v>
      </c>
      <c r="CK408" s="21">
        <f t="shared" si="220"/>
        <v>193717.86458333331</v>
      </c>
      <c r="CL408" s="21">
        <f t="shared" si="218"/>
        <v>132532.75999999998</v>
      </c>
      <c r="CN408" s="44"/>
      <c r="CO408" s="44"/>
    </row>
    <row r="409" spans="1:93" ht="15.6" customHeight="1" x14ac:dyDescent="0.25">
      <c r="A409" s="25">
        <f t="shared" si="219"/>
        <v>400</v>
      </c>
      <c r="B409" s="297"/>
      <c r="C409" s="294" t="s">
        <v>428</v>
      </c>
      <c r="D409" s="295"/>
      <c r="E409" s="52">
        <f t="shared" ref="E409:CL409" si="221">SUM(E377:E408)</f>
        <v>-39483328.392916672</v>
      </c>
      <c r="F409" s="52">
        <f t="shared" si="221"/>
        <v>0</v>
      </c>
      <c r="G409" s="52">
        <f t="shared" si="221"/>
        <v>0</v>
      </c>
      <c r="H409" s="52">
        <f t="shared" si="221"/>
        <v>0</v>
      </c>
      <c r="I409" s="52">
        <f t="shared" si="221"/>
        <v>0</v>
      </c>
      <c r="J409" s="52">
        <f t="shared" si="221"/>
        <v>0</v>
      </c>
      <c r="K409" s="52">
        <f t="shared" si="221"/>
        <v>0</v>
      </c>
      <c r="L409" s="52">
        <f t="shared" si="221"/>
        <v>0</v>
      </c>
      <c r="M409" s="52">
        <f t="shared" si="221"/>
        <v>0</v>
      </c>
      <c r="N409" s="52">
        <f t="shared" si="221"/>
        <v>0</v>
      </c>
      <c r="O409" s="52">
        <f t="shared" si="221"/>
        <v>0</v>
      </c>
      <c r="P409" s="52">
        <f t="shared" si="221"/>
        <v>0</v>
      </c>
      <c r="Q409" s="52">
        <f t="shared" si="221"/>
        <v>0</v>
      </c>
      <c r="R409" s="52">
        <f t="shared" si="221"/>
        <v>0</v>
      </c>
      <c r="S409" s="52">
        <f t="shared" si="221"/>
        <v>0</v>
      </c>
      <c r="T409" s="52">
        <f t="shared" si="221"/>
        <v>0</v>
      </c>
      <c r="U409" s="52">
        <f t="shared" si="221"/>
        <v>0</v>
      </c>
      <c r="V409" s="52">
        <f t="shared" si="221"/>
        <v>0</v>
      </c>
      <c r="W409" s="52">
        <f t="shared" si="221"/>
        <v>0</v>
      </c>
      <c r="X409" s="124">
        <f t="shared" si="221"/>
        <v>-4153853.9770833361</v>
      </c>
      <c r="Y409" s="124">
        <f t="shared" si="221"/>
        <v>-34069.155309999944</v>
      </c>
      <c r="Z409" s="52">
        <f t="shared" si="221"/>
        <v>0</v>
      </c>
      <c r="AA409" s="52">
        <f t="shared" si="221"/>
        <v>0</v>
      </c>
      <c r="AB409" s="52">
        <f t="shared" si="221"/>
        <v>0</v>
      </c>
      <c r="AC409" s="52">
        <f t="shared" si="221"/>
        <v>0</v>
      </c>
      <c r="AD409" s="52">
        <f t="shared" si="221"/>
        <v>0</v>
      </c>
      <c r="AE409" s="52">
        <f t="shared" si="221"/>
        <v>0</v>
      </c>
      <c r="AF409" s="52">
        <f t="shared" si="221"/>
        <v>0</v>
      </c>
      <c r="AG409" s="52">
        <f t="shared" ref="AG409" si="222">SUM(AG377:AG408)</f>
        <v>0</v>
      </c>
      <c r="AH409" s="52">
        <f t="shared" si="221"/>
        <v>0</v>
      </c>
      <c r="AI409" s="52">
        <f t="shared" si="221"/>
        <v>0</v>
      </c>
      <c r="AJ409" s="52">
        <f t="shared" si="221"/>
        <v>0</v>
      </c>
      <c r="AK409" s="52">
        <f t="shared" ref="AK409:AS409" si="223">SUM(AK377:AK408)</f>
        <v>0</v>
      </c>
      <c r="AL409" s="52">
        <f t="shared" si="223"/>
        <v>0</v>
      </c>
      <c r="AM409" s="52">
        <f t="shared" si="223"/>
        <v>0</v>
      </c>
      <c r="AN409" s="52">
        <f t="shared" si="223"/>
        <v>0</v>
      </c>
      <c r="AO409" s="52">
        <f t="shared" si="223"/>
        <v>0</v>
      </c>
      <c r="AP409" s="52"/>
      <c r="AQ409" s="52">
        <f t="shared" si="223"/>
        <v>0</v>
      </c>
      <c r="AR409" s="52">
        <f t="shared" si="223"/>
        <v>0</v>
      </c>
      <c r="AS409" s="52">
        <f t="shared" si="223"/>
        <v>0</v>
      </c>
      <c r="AT409" s="52">
        <f t="shared" si="221"/>
        <v>0</v>
      </c>
      <c r="AU409" s="52">
        <f>SUM(AU377:AU408)</f>
        <v>-4187923.1323933345</v>
      </c>
      <c r="AV409" s="52">
        <f t="shared" si="221"/>
        <v>0</v>
      </c>
      <c r="AW409" s="52">
        <f t="shared" si="221"/>
        <v>0</v>
      </c>
      <c r="AX409" s="52">
        <f t="shared" si="221"/>
        <v>0</v>
      </c>
      <c r="AY409" s="52">
        <f t="shared" si="221"/>
        <v>0</v>
      </c>
      <c r="AZ409" s="52">
        <f t="shared" si="221"/>
        <v>0</v>
      </c>
      <c r="BA409" s="52">
        <f t="shared" si="221"/>
        <v>0</v>
      </c>
      <c r="BB409" s="52">
        <f t="shared" si="221"/>
        <v>0</v>
      </c>
      <c r="BC409" s="52">
        <f t="shared" si="221"/>
        <v>0</v>
      </c>
      <c r="BD409" s="52">
        <f t="shared" si="221"/>
        <v>0</v>
      </c>
      <c r="BE409" s="52">
        <f t="shared" si="221"/>
        <v>0</v>
      </c>
      <c r="BF409" s="52">
        <f t="shared" si="221"/>
        <v>0</v>
      </c>
      <c r="BG409" s="52">
        <f t="shared" si="221"/>
        <v>0</v>
      </c>
      <c r="BH409" s="52">
        <f t="shared" si="221"/>
        <v>0</v>
      </c>
      <c r="BI409" s="52">
        <f t="shared" si="221"/>
        <v>0</v>
      </c>
      <c r="BJ409" s="52">
        <f t="shared" si="221"/>
        <v>0</v>
      </c>
      <c r="BK409" s="52">
        <f t="shared" si="221"/>
        <v>0</v>
      </c>
      <c r="BL409" s="52">
        <f t="shared" si="221"/>
        <v>0</v>
      </c>
      <c r="BM409" s="52">
        <f t="shared" si="221"/>
        <v>0</v>
      </c>
      <c r="BN409" s="52">
        <f t="shared" si="221"/>
        <v>0</v>
      </c>
      <c r="BO409" s="52">
        <f t="shared" si="221"/>
        <v>0</v>
      </c>
      <c r="BP409" s="52">
        <f t="shared" si="221"/>
        <v>0</v>
      </c>
      <c r="BQ409" s="52">
        <f t="shared" si="221"/>
        <v>0</v>
      </c>
      <c r="BR409" s="52">
        <f t="shared" si="221"/>
        <v>0</v>
      </c>
      <c r="BS409" s="52">
        <f t="shared" ref="BS409" si="224">SUM(BS377:BS408)</f>
        <v>0</v>
      </c>
      <c r="BT409" s="52">
        <f t="shared" si="221"/>
        <v>0</v>
      </c>
      <c r="BU409" s="52">
        <f t="shared" si="221"/>
        <v>0</v>
      </c>
      <c r="BV409" s="52">
        <f t="shared" si="221"/>
        <v>-315100.34468999843</v>
      </c>
      <c r="BW409" s="52">
        <f t="shared" si="221"/>
        <v>16.97</v>
      </c>
      <c r="BX409" s="52">
        <f t="shared" si="221"/>
        <v>0</v>
      </c>
      <c r="BY409" s="52">
        <f t="shared" ref="BY409:CA409" si="225">SUM(BY377:BY408)</f>
        <v>0</v>
      </c>
      <c r="BZ409" s="52">
        <f t="shared" si="225"/>
        <v>0</v>
      </c>
      <c r="CA409" s="52">
        <f t="shared" si="225"/>
        <v>-11306.53</v>
      </c>
      <c r="CB409" s="52">
        <f t="shared" si="221"/>
        <v>0</v>
      </c>
      <c r="CC409" s="52">
        <f t="shared" ref="CC409" si="226">SUM(CC377:CC408)</f>
        <v>0</v>
      </c>
      <c r="CD409" s="52">
        <f t="shared" si="221"/>
        <v>0</v>
      </c>
      <c r="CE409" s="52">
        <f t="shared" si="221"/>
        <v>0</v>
      </c>
      <c r="CF409" s="52">
        <f t="shared" ref="CF409" si="227">SUM(CF377:CF408)</f>
        <v>0</v>
      </c>
      <c r="CG409" s="52">
        <f t="shared" si="221"/>
        <v>8553573.0164820831</v>
      </c>
      <c r="CH409" s="52">
        <f t="shared" ref="CH409" si="228">SUM(CH377:CH408)</f>
        <v>0</v>
      </c>
      <c r="CI409" s="52">
        <f t="shared" si="221"/>
        <v>0</v>
      </c>
      <c r="CJ409" s="52">
        <f t="shared" si="221"/>
        <v>8227183.1117920857</v>
      </c>
      <c r="CK409" s="52">
        <f t="shared" si="221"/>
        <v>4039259.9793987479</v>
      </c>
      <c r="CL409" s="52">
        <f t="shared" si="221"/>
        <v>-35444068.413517922</v>
      </c>
      <c r="CN409" s="44"/>
      <c r="CO409" s="44"/>
    </row>
    <row r="410" spans="1:93" ht="15.6" customHeight="1" x14ac:dyDescent="0.25">
      <c r="A410" s="25">
        <f t="shared" si="219"/>
        <v>401</v>
      </c>
      <c r="B410" s="297"/>
      <c r="C410" s="122" t="s">
        <v>429</v>
      </c>
      <c r="D410" s="115">
        <v>108</v>
      </c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>
        <f t="shared" ref="AU410:AU418" si="229">SUM(F410:AT410)</f>
        <v>0</v>
      </c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>
        <f t="shared" ref="CJ410:CJ418" si="230">SUM(AV410:CI410)</f>
        <v>0</v>
      </c>
      <c r="CK410" s="21">
        <f t="shared" si="220"/>
        <v>0</v>
      </c>
      <c r="CL410" s="21">
        <f t="shared" ref="CL410:CL418" si="231">CK410+E410</f>
        <v>0</v>
      </c>
      <c r="CN410" s="44"/>
      <c r="CO410" s="44"/>
    </row>
    <row r="411" spans="1:93" ht="15.6" customHeight="1" x14ac:dyDescent="0.25">
      <c r="A411" s="25">
        <f t="shared" si="219"/>
        <v>402</v>
      </c>
      <c r="B411" s="297"/>
      <c r="C411" s="122" t="s">
        <v>430</v>
      </c>
      <c r="D411" s="115">
        <v>108</v>
      </c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>
        <f t="shared" si="229"/>
        <v>0</v>
      </c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>
        <f t="shared" si="230"/>
        <v>0</v>
      </c>
      <c r="CK411" s="21">
        <f t="shared" si="220"/>
        <v>0</v>
      </c>
      <c r="CL411" s="21">
        <f t="shared" si="231"/>
        <v>0</v>
      </c>
      <c r="CN411" s="44"/>
      <c r="CO411" s="44"/>
    </row>
    <row r="412" spans="1:93" ht="15.6" customHeight="1" x14ac:dyDescent="0.25">
      <c r="A412" s="25">
        <f t="shared" si="219"/>
        <v>403</v>
      </c>
      <c r="B412" s="297"/>
      <c r="C412" s="122" t="s">
        <v>431</v>
      </c>
      <c r="D412" s="115">
        <v>108</v>
      </c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>
        <f t="shared" si="229"/>
        <v>0</v>
      </c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>
        <f t="shared" si="230"/>
        <v>0</v>
      </c>
      <c r="CK412" s="21">
        <f t="shared" si="220"/>
        <v>0</v>
      </c>
      <c r="CL412" s="21">
        <f t="shared" si="231"/>
        <v>0</v>
      </c>
      <c r="CN412" s="44"/>
      <c r="CO412" s="44"/>
    </row>
    <row r="413" spans="1:93" ht="15.6" customHeight="1" x14ac:dyDescent="0.25">
      <c r="A413" s="25">
        <f t="shared" si="219"/>
        <v>404</v>
      </c>
      <c r="B413" s="297"/>
      <c r="C413" s="122" t="s">
        <v>432</v>
      </c>
      <c r="D413" s="115">
        <v>108</v>
      </c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>
        <f t="shared" si="229"/>
        <v>0</v>
      </c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>
        <f t="shared" si="230"/>
        <v>0</v>
      </c>
      <c r="CK413" s="21">
        <f t="shared" si="220"/>
        <v>0</v>
      </c>
      <c r="CL413" s="21">
        <f t="shared" si="231"/>
        <v>0</v>
      </c>
      <c r="CN413" s="44"/>
      <c r="CO413" s="44"/>
    </row>
    <row r="414" spans="1:93" ht="15.6" customHeight="1" x14ac:dyDescent="0.25">
      <c r="A414" s="25">
        <f t="shared" si="219"/>
        <v>405</v>
      </c>
      <c r="B414" s="297"/>
      <c r="C414" s="122" t="s">
        <v>433</v>
      </c>
      <c r="D414" s="115">
        <v>108</v>
      </c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>
        <f t="shared" si="229"/>
        <v>0</v>
      </c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>
        <f t="shared" si="230"/>
        <v>0</v>
      </c>
      <c r="CK414" s="21">
        <f t="shared" si="220"/>
        <v>0</v>
      </c>
      <c r="CL414" s="21">
        <f t="shared" si="231"/>
        <v>0</v>
      </c>
      <c r="CN414" s="44"/>
      <c r="CO414" s="44"/>
    </row>
    <row r="415" spans="1:93" ht="15.6" customHeight="1" x14ac:dyDescent="0.25">
      <c r="A415" s="25">
        <f t="shared" si="219"/>
        <v>406</v>
      </c>
      <c r="B415" s="297"/>
      <c r="C415" s="122" t="s">
        <v>434</v>
      </c>
      <c r="D415" s="115">
        <v>108</v>
      </c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>
        <f t="shared" si="229"/>
        <v>0</v>
      </c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>
        <f t="shared" si="230"/>
        <v>0</v>
      </c>
      <c r="CK415" s="21">
        <f t="shared" si="220"/>
        <v>0</v>
      </c>
      <c r="CL415" s="21">
        <f t="shared" si="231"/>
        <v>0</v>
      </c>
      <c r="CN415" s="44"/>
      <c r="CO415" s="44"/>
    </row>
    <row r="416" spans="1:93" ht="15.6" customHeight="1" x14ac:dyDescent="0.25">
      <c r="A416" s="25">
        <f t="shared" si="219"/>
        <v>407</v>
      </c>
      <c r="B416" s="297"/>
      <c r="C416" s="122" t="s">
        <v>435</v>
      </c>
      <c r="D416" s="115">
        <v>108</v>
      </c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>
        <f t="shared" si="229"/>
        <v>0</v>
      </c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>
        <f t="shared" si="230"/>
        <v>0</v>
      </c>
      <c r="CK416" s="21">
        <f t="shared" si="220"/>
        <v>0</v>
      </c>
      <c r="CL416" s="21">
        <f t="shared" si="231"/>
        <v>0</v>
      </c>
      <c r="CN416" s="44"/>
      <c r="CO416" s="44"/>
    </row>
    <row r="417" spans="1:93" ht="15.6" customHeight="1" x14ac:dyDescent="0.25">
      <c r="A417" s="25">
        <f t="shared" si="219"/>
        <v>408</v>
      </c>
      <c r="B417" s="297"/>
      <c r="C417" s="122" t="s">
        <v>436</v>
      </c>
      <c r="D417" s="115">
        <v>108</v>
      </c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>
        <f t="shared" si="229"/>
        <v>0</v>
      </c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>
        <f t="shared" si="230"/>
        <v>0</v>
      </c>
      <c r="CK417" s="21">
        <f t="shared" si="220"/>
        <v>0</v>
      </c>
      <c r="CL417" s="21">
        <f t="shared" si="231"/>
        <v>0</v>
      </c>
      <c r="CN417" s="44"/>
      <c r="CO417" s="44"/>
    </row>
    <row r="418" spans="1:93" ht="15.6" customHeight="1" x14ac:dyDescent="0.25">
      <c r="A418" s="25">
        <f t="shared" si="219"/>
        <v>409</v>
      </c>
      <c r="B418" s="297"/>
      <c r="C418" s="122" t="s">
        <v>437</v>
      </c>
      <c r="D418" s="115">
        <v>108</v>
      </c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>
        <f t="shared" si="229"/>
        <v>0</v>
      </c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>
        <f t="shared" si="230"/>
        <v>0</v>
      </c>
      <c r="CK418" s="21">
        <f t="shared" si="220"/>
        <v>0</v>
      </c>
      <c r="CL418" s="21">
        <f t="shared" si="231"/>
        <v>0</v>
      </c>
      <c r="CN418" s="44"/>
      <c r="CO418" s="44"/>
    </row>
    <row r="419" spans="1:93" ht="15.6" customHeight="1" x14ac:dyDescent="0.25">
      <c r="A419" s="25">
        <f t="shared" si="219"/>
        <v>410</v>
      </c>
      <c r="B419" s="297"/>
      <c r="C419" s="294" t="s">
        <v>346</v>
      </c>
      <c r="D419" s="295"/>
      <c r="E419" s="52">
        <f t="shared" ref="E419:CL419" si="232">SUM(E410:E418)</f>
        <v>0</v>
      </c>
      <c r="F419" s="52">
        <f t="shared" si="232"/>
        <v>0</v>
      </c>
      <c r="G419" s="52">
        <f t="shared" si="232"/>
        <v>0</v>
      </c>
      <c r="H419" s="52">
        <f t="shared" si="232"/>
        <v>0</v>
      </c>
      <c r="I419" s="52">
        <f t="shared" si="232"/>
        <v>0</v>
      </c>
      <c r="J419" s="52">
        <f t="shared" si="232"/>
        <v>0</v>
      </c>
      <c r="K419" s="52">
        <f t="shared" si="232"/>
        <v>0</v>
      </c>
      <c r="L419" s="52">
        <f t="shared" si="232"/>
        <v>0</v>
      </c>
      <c r="M419" s="52">
        <f t="shared" si="232"/>
        <v>0</v>
      </c>
      <c r="N419" s="52">
        <f t="shared" si="232"/>
        <v>0</v>
      </c>
      <c r="O419" s="52">
        <f t="shared" si="232"/>
        <v>0</v>
      </c>
      <c r="P419" s="52">
        <f t="shared" si="232"/>
        <v>0</v>
      </c>
      <c r="Q419" s="52">
        <f t="shared" si="232"/>
        <v>0</v>
      </c>
      <c r="R419" s="52">
        <f t="shared" si="232"/>
        <v>0</v>
      </c>
      <c r="S419" s="52">
        <f t="shared" si="232"/>
        <v>0</v>
      </c>
      <c r="T419" s="52">
        <f t="shared" si="232"/>
        <v>0</v>
      </c>
      <c r="U419" s="52">
        <f t="shared" si="232"/>
        <v>0</v>
      </c>
      <c r="V419" s="52">
        <f t="shared" si="232"/>
        <v>0</v>
      </c>
      <c r="W419" s="52">
        <f t="shared" si="232"/>
        <v>0</v>
      </c>
      <c r="X419" s="52">
        <f t="shared" si="232"/>
        <v>0</v>
      </c>
      <c r="Y419" s="52">
        <f t="shared" si="232"/>
        <v>0</v>
      </c>
      <c r="Z419" s="52">
        <f t="shared" si="232"/>
        <v>0</v>
      </c>
      <c r="AA419" s="52">
        <f t="shared" si="232"/>
        <v>0</v>
      </c>
      <c r="AB419" s="52">
        <f t="shared" si="232"/>
        <v>0</v>
      </c>
      <c r="AC419" s="52">
        <f t="shared" si="232"/>
        <v>0</v>
      </c>
      <c r="AD419" s="52">
        <f t="shared" si="232"/>
        <v>0</v>
      </c>
      <c r="AE419" s="52">
        <f t="shared" si="232"/>
        <v>0</v>
      </c>
      <c r="AF419" s="52">
        <f t="shared" si="232"/>
        <v>0</v>
      </c>
      <c r="AG419" s="52">
        <f t="shared" si="232"/>
        <v>0</v>
      </c>
      <c r="AH419" s="52">
        <f t="shared" si="232"/>
        <v>0</v>
      </c>
      <c r="AI419" s="52">
        <f t="shared" si="232"/>
        <v>0</v>
      </c>
      <c r="AJ419" s="52">
        <f t="shared" si="232"/>
        <v>0</v>
      </c>
      <c r="AK419" s="52">
        <f t="shared" si="232"/>
        <v>0</v>
      </c>
      <c r="AL419" s="52">
        <f t="shared" si="232"/>
        <v>0</v>
      </c>
      <c r="AM419" s="52">
        <f t="shared" si="232"/>
        <v>0</v>
      </c>
      <c r="AN419" s="52">
        <f t="shared" si="232"/>
        <v>0</v>
      </c>
      <c r="AO419" s="52">
        <f t="shared" si="232"/>
        <v>0</v>
      </c>
      <c r="AP419" s="52"/>
      <c r="AQ419" s="52">
        <f t="shared" si="232"/>
        <v>0</v>
      </c>
      <c r="AR419" s="52">
        <f t="shared" si="232"/>
        <v>0</v>
      </c>
      <c r="AS419" s="52">
        <f t="shared" si="232"/>
        <v>0</v>
      </c>
      <c r="AT419" s="52">
        <f t="shared" si="232"/>
        <v>0</v>
      </c>
      <c r="AU419" s="52">
        <f t="shared" si="232"/>
        <v>0</v>
      </c>
      <c r="AV419" s="52">
        <f t="shared" si="232"/>
        <v>0</v>
      </c>
      <c r="AW419" s="52">
        <f t="shared" si="232"/>
        <v>0</v>
      </c>
      <c r="AX419" s="52">
        <f t="shared" si="232"/>
        <v>0</v>
      </c>
      <c r="AY419" s="52">
        <f t="shared" si="232"/>
        <v>0</v>
      </c>
      <c r="AZ419" s="52">
        <f t="shared" si="232"/>
        <v>0</v>
      </c>
      <c r="BA419" s="52">
        <f t="shared" si="232"/>
        <v>0</v>
      </c>
      <c r="BB419" s="52">
        <f t="shared" si="232"/>
        <v>0</v>
      </c>
      <c r="BC419" s="52">
        <f t="shared" si="232"/>
        <v>0</v>
      </c>
      <c r="BD419" s="52">
        <f t="shared" si="232"/>
        <v>0</v>
      </c>
      <c r="BE419" s="52">
        <f t="shared" si="232"/>
        <v>0</v>
      </c>
      <c r="BF419" s="52">
        <f t="shared" si="232"/>
        <v>0</v>
      </c>
      <c r="BG419" s="52">
        <f t="shared" si="232"/>
        <v>0</v>
      </c>
      <c r="BH419" s="52">
        <f t="shared" si="232"/>
        <v>0</v>
      </c>
      <c r="BI419" s="52">
        <f t="shared" si="232"/>
        <v>0</v>
      </c>
      <c r="BJ419" s="52">
        <f t="shared" si="232"/>
        <v>0</v>
      </c>
      <c r="BK419" s="52">
        <f t="shared" si="232"/>
        <v>0</v>
      </c>
      <c r="BL419" s="52">
        <f t="shared" si="232"/>
        <v>0</v>
      </c>
      <c r="BM419" s="52">
        <f t="shared" si="232"/>
        <v>0</v>
      </c>
      <c r="BN419" s="52">
        <f t="shared" si="232"/>
        <v>0</v>
      </c>
      <c r="BO419" s="52">
        <f t="shared" si="232"/>
        <v>0</v>
      </c>
      <c r="BP419" s="52">
        <f t="shared" si="232"/>
        <v>0</v>
      </c>
      <c r="BQ419" s="52">
        <f t="shared" si="232"/>
        <v>0</v>
      </c>
      <c r="BR419" s="52">
        <f t="shared" si="232"/>
        <v>0</v>
      </c>
      <c r="BS419" s="52">
        <f t="shared" si="232"/>
        <v>0</v>
      </c>
      <c r="BT419" s="52">
        <f t="shared" si="232"/>
        <v>0</v>
      </c>
      <c r="BU419" s="52">
        <f t="shared" si="232"/>
        <v>0</v>
      </c>
      <c r="BV419" s="52">
        <f t="shared" si="232"/>
        <v>0</v>
      </c>
      <c r="BW419" s="52">
        <f t="shared" si="232"/>
        <v>0</v>
      </c>
      <c r="BX419" s="52">
        <f t="shared" si="232"/>
        <v>0</v>
      </c>
      <c r="BY419" s="52">
        <f t="shared" si="232"/>
        <v>0</v>
      </c>
      <c r="BZ419" s="52">
        <f t="shared" si="232"/>
        <v>0</v>
      </c>
      <c r="CA419" s="52">
        <f t="shared" si="232"/>
        <v>0</v>
      </c>
      <c r="CB419" s="52">
        <f t="shared" si="232"/>
        <v>0</v>
      </c>
      <c r="CC419" s="52">
        <f t="shared" si="232"/>
        <v>0</v>
      </c>
      <c r="CD419" s="52">
        <f t="shared" si="232"/>
        <v>0</v>
      </c>
      <c r="CE419" s="52">
        <f t="shared" si="232"/>
        <v>0</v>
      </c>
      <c r="CF419" s="52">
        <f t="shared" si="232"/>
        <v>0</v>
      </c>
      <c r="CG419" s="52">
        <f t="shared" si="232"/>
        <v>0</v>
      </c>
      <c r="CH419" s="52">
        <f t="shared" si="232"/>
        <v>0</v>
      </c>
      <c r="CI419" s="52">
        <f t="shared" si="232"/>
        <v>0</v>
      </c>
      <c r="CJ419" s="52">
        <f t="shared" si="232"/>
        <v>0</v>
      </c>
      <c r="CK419" s="52">
        <f t="shared" si="232"/>
        <v>0</v>
      </c>
      <c r="CL419" s="52">
        <f t="shared" si="232"/>
        <v>0</v>
      </c>
      <c r="CN419" s="44"/>
      <c r="CO419" s="44"/>
    </row>
    <row r="420" spans="1:93" ht="15.6" customHeight="1" x14ac:dyDescent="0.25">
      <c r="A420" s="25">
        <f t="shared" si="219"/>
        <v>411</v>
      </c>
      <c r="B420" s="297"/>
      <c r="C420" s="122" t="s">
        <v>438</v>
      </c>
      <c r="D420" s="115">
        <v>108</v>
      </c>
      <c r="E420" s="21">
        <v>-3228544.3879166665</v>
      </c>
      <c r="F420" s="48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>
        <v>-99131.22208333388</v>
      </c>
      <c r="Y420" s="21">
        <v>8049.5969580000101</v>
      </c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>
        <f t="shared" ref="AU420:AU434" si="233">SUM(F420:AT420)</f>
        <v>-91081.625125333871</v>
      </c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>
        <v>-105022.61695799977</v>
      </c>
      <c r="BW420" s="21">
        <v>0</v>
      </c>
      <c r="BX420" s="21">
        <v>0</v>
      </c>
      <c r="BY420" s="21">
        <v>0</v>
      </c>
      <c r="BZ420" s="21">
        <v>0</v>
      </c>
      <c r="CA420" s="21">
        <v>-15.14</v>
      </c>
      <c r="CB420" s="21"/>
      <c r="CC420" s="21"/>
      <c r="CD420" s="21"/>
      <c r="CE420" s="21"/>
      <c r="CF420" s="21"/>
      <c r="CG420" s="21"/>
      <c r="CH420" s="21"/>
      <c r="CI420" s="21"/>
      <c r="CJ420" s="21">
        <f t="shared" ref="CJ420:CJ434" si="234">SUM(AV420:CI420)</f>
        <v>-105037.75695799977</v>
      </c>
      <c r="CK420" s="21">
        <f t="shared" si="220"/>
        <v>-196119.38208333362</v>
      </c>
      <c r="CL420" s="21">
        <f t="shared" ref="CL420:CL434" si="235">CK420+E420</f>
        <v>-3424663.77</v>
      </c>
      <c r="CN420" s="44"/>
      <c r="CO420" s="44"/>
    </row>
    <row r="421" spans="1:93" ht="15.6" customHeight="1" x14ac:dyDescent="0.25">
      <c r="A421" s="25">
        <f t="shared" si="219"/>
        <v>412</v>
      </c>
      <c r="B421" s="297"/>
      <c r="C421" s="122" t="s">
        <v>439</v>
      </c>
      <c r="D421" s="115">
        <v>108</v>
      </c>
      <c r="E421" s="21">
        <v>-5998499.105833333</v>
      </c>
      <c r="F421" s="48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>
        <v>-223698.4541666666</v>
      </c>
      <c r="Y421" s="21">
        <v>41331.381828000092</v>
      </c>
      <c r="Z421" s="21"/>
      <c r="AA421" s="21"/>
      <c r="AB421" s="21"/>
      <c r="AC421" s="21">
        <v>4030.2474301675984</v>
      </c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>
        <f t="shared" si="233"/>
        <v>-178336.82490849891</v>
      </c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>
        <v>-4030.2474301675984</v>
      </c>
      <c r="BT421" s="21"/>
      <c r="BU421" s="21"/>
      <c r="BV421" s="21">
        <v>-254307.74182800017</v>
      </c>
      <c r="BW421" s="21">
        <v>0</v>
      </c>
      <c r="BX421" s="21">
        <v>-45.87</v>
      </c>
      <c r="BY421" s="21">
        <v>0</v>
      </c>
      <c r="BZ421" s="21">
        <v>0</v>
      </c>
      <c r="CA421" s="21">
        <v>-39.42</v>
      </c>
      <c r="CB421" s="21"/>
      <c r="CC421" s="21"/>
      <c r="CD421" s="21"/>
      <c r="CE421" s="21"/>
      <c r="CF421" s="21"/>
      <c r="CG421" s="21"/>
      <c r="CH421" s="21"/>
      <c r="CI421" s="21"/>
      <c r="CJ421" s="21">
        <f t="shared" si="234"/>
        <v>-258423.27925816778</v>
      </c>
      <c r="CK421" s="21">
        <f t="shared" si="220"/>
        <v>-436760.10416666669</v>
      </c>
      <c r="CL421" s="21">
        <f t="shared" si="235"/>
        <v>-6435259.21</v>
      </c>
      <c r="CN421" s="44"/>
      <c r="CO421" s="44"/>
    </row>
    <row r="422" spans="1:93" ht="15.6" customHeight="1" x14ac:dyDescent="0.25">
      <c r="A422" s="25">
        <f t="shared" si="219"/>
        <v>413</v>
      </c>
      <c r="B422" s="297"/>
      <c r="C422" s="122" t="s">
        <v>440</v>
      </c>
      <c r="D422" s="115">
        <v>108</v>
      </c>
      <c r="E422" s="21">
        <v>-920449479.11541665</v>
      </c>
      <c r="F422" s="48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>
        <v>-29029071.03458333</v>
      </c>
      <c r="Y422" s="21">
        <v>-4753055.5788709968</v>
      </c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>
        <f t="shared" si="233"/>
        <v>-33782126.613454327</v>
      </c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>
        <v>-28584959.821129084</v>
      </c>
      <c r="BW422" s="21">
        <v>8972.94</v>
      </c>
      <c r="BX422" s="21">
        <v>-124892.36</v>
      </c>
      <c r="BY422" s="21">
        <v>-161620.23000000001</v>
      </c>
      <c r="BZ422" s="21">
        <v>-617.78</v>
      </c>
      <c r="CA422" s="21">
        <v>-26045.7</v>
      </c>
      <c r="CB422" s="21"/>
      <c r="CC422" s="21"/>
      <c r="CD422" s="21"/>
      <c r="CE422" s="21"/>
      <c r="CF422" s="21"/>
      <c r="CG422" s="21"/>
      <c r="CH422" s="21"/>
      <c r="CI422" s="21"/>
      <c r="CJ422" s="21">
        <f t="shared" si="234"/>
        <v>-28889162.951129083</v>
      </c>
      <c r="CK422" s="21">
        <f t="shared" si="220"/>
        <v>-62671289.564583406</v>
      </c>
      <c r="CL422" s="21">
        <f t="shared" si="235"/>
        <v>-983120768.68000007</v>
      </c>
      <c r="CN422" s="44"/>
      <c r="CO422" s="44"/>
    </row>
    <row r="423" spans="1:93" ht="15.6" customHeight="1" x14ac:dyDescent="0.25">
      <c r="A423" s="25">
        <f t="shared" si="219"/>
        <v>414</v>
      </c>
      <c r="B423" s="297"/>
      <c r="C423" s="122" t="s">
        <v>441</v>
      </c>
      <c r="D423" s="115">
        <v>108</v>
      </c>
      <c r="E423" s="21"/>
      <c r="F423" s="48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>
        <f t="shared" si="233"/>
        <v>0</v>
      </c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>
        <f t="shared" si="234"/>
        <v>0</v>
      </c>
      <c r="CK423" s="21">
        <f t="shared" si="220"/>
        <v>0</v>
      </c>
      <c r="CL423" s="21">
        <f t="shared" si="235"/>
        <v>0</v>
      </c>
      <c r="CN423" s="44"/>
      <c r="CO423" s="44"/>
    </row>
    <row r="424" spans="1:93" ht="15.6" customHeight="1" x14ac:dyDescent="0.25">
      <c r="A424" s="25">
        <f t="shared" si="219"/>
        <v>415</v>
      </c>
      <c r="B424" s="297"/>
      <c r="C424" s="122" t="s">
        <v>442</v>
      </c>
      <c r="D424" s="115">
        <v>108</v>
      </c>
      <c r="E424" s="21">
        <v>-63590798.035833329</v>
      </c>
      <c r="F424" s="48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>
        <v>-2665314.8341666758</v>
      </c>
      <c r="Y424" s="21">
        <v>321604.65333600057</v>
      </c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>
        <f t="shared" si="233"/>
        <v>-2343710.1808306752</v>
      </c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>
        <v>-2951277.4533360004</v>
      </c>
      <c r="BW424" s="21">
        <v>0</v>
      </c>
      <c r="BX424" s="21">
        <v>-5280.72</v>
      </c>
      <c r="BY424" s="21">
        <v>-4020.67</v>
      </c>
      <c r="BZ424" s="21">
        <v>0</v>
      </c>
      <c r="CA424" s="21">
        <v>-606.45000000000005</v>
      </c>
      <c r="CB424" s="21"/>
      <c r="CC424" s="21"/>
      <c r="CD424" s="21"/>
      <c r="CE424" s="21"/>
      <c r="CF424" s="21"/>
      <c r="CG424" s="21"/>
      <c r="CH424" s="21"/>
      <c r="CI424" s="21"/>
      <c r="CJ424" s="21">
        <f t="shared" si="234"/>
        <v>-2961185.2933360008</v>
      </c>
      <c r="CK424" s="21">
        <f t="shared" si="220"/>
        <v>-5304895.4741666764</v>
      </c>
      <c r="CL424" s="21">
        <f t="shared" si="235"/>
        <v>-68895693.510000005</v>
      </c>
      <c r="CN424" s="44"/>
      <c r="CO424" s="44"/>
    </row>
    <row r="425" spans="1:93" ht="15.6" customHeight="1" x14ac:dyDescent="0.25">
      <c r="A425" s="25">
        <f t="shared" si="219"/>
        <v>416</v>
      </c>
      <c r="B425" s="297"/>
      <c r="C425" s="122" t="s">
        <v>443</v>
      </c>
      <c r="D425" s="115">
        <v>108</v>
      </c>
      <c r="E425" s="21"/>
      <c r="F425" s="48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>
        <f t="shared" si="233"/>
        <v>0</v>
      </c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>
        <f t="shared" si="234"/>
        <v>0</v>
      </c>
      <c r="CK425" s="21">
        <f t="shared" si="220"/>
        <v>0</v>
      </c>
      <c r="CL425" s="21">
        <f t="shared" si="235"/>
        <v>0</v>
      </c>
      <c r="CN425" s="44"/>
      <c r="CO425" s="44"/>
    </row>
    <row r="426" spans="1:93" ht="15.6" customHeight="1" x14ac:dyDescent="0.25">
      <c r="A426" s="25">
        <f t="shared" si="219"/>
        <v>417</v>
      </c>
      <c r="B426" s="297"/>
      <c r="C426" s="122" t="s">
        <v>444</v>
      </c>
      <c r="D426" s="115">
        <v>108</v>
      </c>
      <c r="E426" s="21">
        <v>-696512060.28500009</v>
      </c>
      <c r="F426" s="48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>
        <v>-20987641.904999852</v>
      </c>
      <c r="Y426" s="21">
        <v>-8174424.638964002</v>
      </c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>
        <f t="shared" si="233"/>
        <v>-29162066.543963853</v>
      </c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>
        <v>-22921254.141035914</v>
      </c>
      <c r="BW426" s="21">
        <v>20280.600000000002</v>
      </c>
      <c r="BX426" s="21">
        <v>-228792.05</v>
      </c>
      <c r="BY426" s="21">
        <v>-191826.58</v>
      </c>
      <c r="BZ426" s="21">
        <v>0</v>
      </c>
      <c r="CA426" s="21">
        <v>-23117.489999999998</v>
      </c>
      <c r="CB426" s="21"/>
      <c r="CC426" s="21"/>
      <c r="CD426" s="21"/>
      <c r="CE426" s="21"/>
      <c r="CF426" s="21"/>
      <c r="CG426" s="21"/>
      <c r="CH426" s="21"/>
      <c r="CI426" s="21"/>
      <c r="CJ426" s="21">
        <f t="shared" si="234"/>
        <v>-23344709.66103591</v>
      </c>
      <c r="CK426" s="21">
        <f t="shared" si="220"/>
        <v>-52506776.20499976</v>
      </c>
      <c r="CL426" s="21">
        <f t="shared" si="235"/>
        <v>-749018836.48999989</v>
      </c>
      <c r="CN426" s="44"/>
      <c r="CO426" s="44"/>
    </row>
    <row r="427" spans="1:93" ht="15.6" customHeight="1" x14ac:dyDescent="0.25">
      <c r="A427" s="25">
        <f t="shared" si="219"/>
        <v>418</v>
      </c>
      <c r="B427" s="297"/>
      <c r="C427" s="122" t="s">
        <v>445</v>
      </c>
      <c r="D427" s="115">
        <v>108</v>
      </c>
      <c r="E427" s="21">
        <v>-46092027.340833329</v>
      </c>
      <c r="F427" s="48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>
        <v>-3698903.2491666749</v>
      </c>
      <c r="Y427" s="21">
        <v>178640.40251999992</v>
      </c>
      <c r="Z427" s="21"/>
      <c r="AA427" s="21"/>
      <c r="AB427" s="21">
        <v>0</v>
      </c>
      <c r="AC427" s="21">
        <v>5058098.9851037422</v>
      </c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>
        <f t="shared" si="233"/>
        <v>1537836.1384570673</v>
      </c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>
        <v>3944498.7701000003</v>
      </c>
      <c r="BS427" s="21">
        <v>-5058098.9851037422</v>
      </c>
      <c r="BT427" s="21"/>
      <c r="BU427" s="21"/>
      <c r="BV427" s="21">
        <v>-3754796.1025199965</v>
      </c>
      <c r="BW427" s="21">
        <v>8124.71</v>
      </c>
      <c r="BX427" s="21">
        <v>-98.15</v>
      </c>
      <c r="BY427" s="21">
        <v>-1134.74</v>
      </c>
      <c r="BZ427" s="21">
        <v>0</v>
      </c>
      <c r="CA427" s="21">
        <v>-34838.85</v>
      </c>
      <c r="CB427" s="21"/>
      <c r="CC427" s="21"/>
      <c r="CD427" s="21"/>
      <c r="CE427" s="21"/>
      <c r="CF427" s="21"/>
      <c r="CG427" s="21"/>
      <c r="CH427" s="21"/>
      <c r="CI427" s="21"/>
      <c r="CJ427" s="21">
        <f t="shared" si="234"/>
        <v>-4896343.3475237386</v>
      </c>
      <c r="CK427" s="21">
        <f t="shared" si="220"/>
        <v>-3358507.2090666713</v>
      </c>
      <c r="CL427" s="21">
        <f t="shared" si="235"/>
        <v>-49450534.549900003</v>
      </c>
      <c r="CN427" s="44"/>
      <c r="CO427" s="44"/>
    </row>
    <row r="428" spans="1:93" ht="15.6" customHeight="1" x14ac:dyDescent="0.25">
      <c r="A428" s="25">
        <f t="shared" si="219"/>
        <v>419</v>
      </c>
      <c r="B428" s="297"/>
      <c r="C428" s="122" t="s">
        <v>446</v>
      </c>
      <c r="D428" s="115">
        <v>108</v>
      </c>
      <c r="E428" s="21">
        <v>-68242751.286666662</v>
      </c>
      <c r="F428" s="48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>
        <v>-3818114.8333333433</v>
      </c>
      <c r="Y428" s="21">
        <v>-1574030.9588090004</v>
      </c>
      <c r="Z428" s="21"/>
      <c r="AA428" s="21"/>
      <c r="AB428" s="21">
        <v>0</v>
      </c>
      <c r="AC428" s="21">
        <v>600227.98696158058</v>
      </c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>
        <f t="shared" si="233"/>
        <v>-4791917.8051807629</v>
      </c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>
        <v>-1271571.7707</v>
      </c>
      <c r="BS428" s="21">
        <v>-600227.98696158058</v>
      </c>
      <c r="BT428" s="21"/>
      <c r="BU428" s="21"/>
      <c r="BV428" s="21">
        <v>-2492391.9411909878</v>
      </c>
      <c r="BW428" s="21">
        <v>4295.54</v>
      </c>
      <c r="BX428" s="21">
        <v>-6476.8</v>
      </c>
      <c r="BY428" s="21">
        <v>-32956.03</v>
      </c>
      <c r="BZ428" s="21">
        <v>0</v>
      </c>
      <c r="CA428" s="21">
        <v>-1133.4699999999998</v>
      </c>
      <c r="CB428" s="21"/>
      <c r="CC428" s="21"/>
      <c r="CD428" s="21"/>
      <c r="CE428" s="21"/>
      <c r="CF428" s="21"/>
      <c r="CG428" s="21"/>
      <c r="CH428" s="21"/>
      <c r="CI428" s="21"/>
      <c r="CJ428" s="21">
        <f t="shared" si="234"/>
        <v>-4400462.4588525686</v>
      </c>
      <c r="CK428" s="21">
        <f t="shared" si="220"/>
        <v>-9192380.2640333325</v>
      </c>
      <c r="CL428" s="21">
        <f t="shared" si="235"/>
        <v>-77435131.550699994</v>
      </c>
      <c r="CN428" s="44"/>
      <c r="CO428" s="44"/>
    </row>
    <row r="429" spans="1:93" ht="15.6" customHeight="1" x14ac:dyDescent="0.25">
      <c r="A429" s="25">
        <f t="shared" si="219"/>
        <v>420</v>
      </c>
      <c r="B429" s="297"/>
      <c r="C429" s="122" t="s">
        <v>447</v>
      </c>
      <c r="D429" s="115">
        <v>108</v>
      </c>
      <c r="E429" s="21">
        <v>-7357966.1529166661</v>
      </c>
      <c r="F429" s="48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>
        <v>-19046.057083333842</v>
      </c>
      <c r="Y429" s="21">
        <v>-60630.359922000047</v>
      </c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>
        <f t="shared" si="233"/>
        <v>-79676.417005333889</v>
      </c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>
        <v>-147849.00007800013</v>
      </c>
      <c r="BW429" s="21">
        <v>867.18</v>
      </c>
      <c r="BX429" s="21">
        <v>-13.74</v>
      </c>
      <c r="BY429" s="21">
        <v>-159.05000000000001</v>
      </c>
      <c r="BZ429" s="21">
        <v>0</v>
      </c>
      <c r="CA429" s="21">
        <v>-720.33</v>
      </c>
      <c r="CB429" s="21"/>
      <c r="CC429" s="21"/>
      <c r="CD429" s="21"/>
      <c r="CE429" s="21"/>
      <c r="CF429" s="21"/>
      <c r="CG429" s="21"/>
      <c r="CH429" s="21"/>
      <c r="CI429" s="21"/>
      <c r="CJ429" s="21">
        <f t="shared" si="234"/>
        <v>-147874.9400780001</v>
      </c>
      <c r="CK429" s="21">
        <f t="shared" si="220"/>
        <v>-227551.35708333401</v>
      </c>
      <c r="CL429" s="21">
        <f t="shared" si="235"/>
        <v>-7585517.5099999998</v>
      </c>
      <c r="CN429" s="44"/>
      <c r="CO429" s="44"/>
    </row>
    <row r="430" spans="1:93" ht="15.6" customHeight="1" x14ac:dyDescent="0.25">
      <c r="A430" s="25">
        <f t="shared" si="219"/>
        <v>421</v>
      </c>
      <c r="B430" s="297"/>
      <c r="C430" s="122" t="s">
        <v>448</v>
      </c>
      <c r="D430" s="115">
        <v>108</v>
      </c>
      <c r="E430" s="21">
        <v>-35423957.158750005</v>
      </c>
      <c r="F430" s="48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>
        <v>-759738.87124999613</v>
      </c>
      <c r="Y430" s="21">
        <v>-53268.528111999898</v>
      </c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>
        <f t="shared" si="233"/>
        <v>-813007.39936199598</v>
      </c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>
        <v>-755864.2318879962</v>
      </c>
      <c r="BW430" s="21">
        <v>74.14</v>
      </c>
      <c r="BX430" s="21">
        <v>-276.85000000000002</v>
      </c>
      <c r="BY430" s="21">
        <v>-155.12</v>
      </c>
      <c r="BZ430" s="21">
        <v>0</v>
      </c>
      <c r="CA430" s="21">
        <v>-0.18</v>
      </c>
      <c r="CB430" s="21"/>
      <c r="CC430" s="21"/>
      <c r="CD430" s="21"/>
      <c r="CE430" s="21"/>
      <c r="CF430" s="21"/>
      <c r="CG430" s="21"/>
      <c r="CH430" s="21"/>
      <c r="CI430" s="21"/>
      <c r="CJ430" s="21">
        <f t="shared" si="234"/>
        <v>-756222.24188799621</v>
      </c>
      <c r="CK430" s="21">
        <f t="shared" si="220"/>
        <v>-1569229.6412499922</v>
      </c>
      <c r="CL430" s="21">
        <f t="shared" si="235"/>
        <v>-36993186.799999997</v>
      </c>
      <c r="CN430" s="44"/>
      <c r="CO430" s="44"/>
    </row>
    <row r="431" spans="1:93" ht="15.6" customHeight="1" x14ac:dyDescent="0.25">
      <c r="A431" s="25">
        <f t="shared" si="219"/>
        <v>422</v>
      </c>
      <c r="B431" s="297"/>
      <c r="C431" s="122" t="s">
        <v>449</v>
      </c>
      <c r="D431" s="115">
        <v>108</v>
      </c>
      <c r="E431" s="21">
        <v>-16802965.975416664</v>
      </c>
      <c r="F431" s="48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>
        <v>-1497600.7145833373</v>
      </c>
      <c r="Y431" s="21">
        <v>412167.36651199951</v>
      </c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>
        <f t="shared" si="233"/>
        <v>-1085433.3480713377</v>
      </c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>
        <v>-1805431.7465119995</v>
      </c>
      <c r="BW431" s="21">
        <v>0</v>
      </c>
      <c r="BX431" s="21">
        <v>-7123.05</v>
      </c>
      <c r="BY431" s="21">
        <v>-11879.28</v>
      </c>
      <c r="BZ431" s="21">
        <v>0</v>
      </c>
      <c r="CA431" s="21">
        <v>-2245.19</v>
      </c>
      <c r="CB431" s="21"/>
      <c r="CC431" s="21"/>
      <c r="CD431" s="21"/>
      <c r="CE431" s="21"/>
      <c r="CF431" s="21"/>
      <c r="CG431" s="21"/>
      <c r="CH431" s="21"/>
      <c r="CI431" s="21"/>
      <c r="CJ431" s="21">
        <f t="shared" si="234"/>
        <v>-1826679.2665119995</v>
      </c>
      <c r="CK431" s="21">
        <f t="shared" si="220"/>
        <v>-2912112.6145833372</v>
      </c>
      <c r="CL431" s="21">
        <f t="shared" si="235"/>
        <v>-19715078.59</v>
      </c>
      <c r="CN431" s="44"/>
      <c r="CO431" s="44"/>
    </row>
    <row r="432" spans="1:93" ht="15.6" customHeight="1" x14ac:dyDescent="0.25">
      <c r="A432" s="25">
        <f t="shared" si="219"/>
        <v>423</v>
      </c>
      <c r="B432" s="297"/>
      <c r="C432" s="122" t="s">
        <v>450</v>
      </c>
      <c r="D432" s="115">
        <v>108</v>
      </c>
      <c r="E432" s="21">
        <v>-587671.38749999995</v>
      </c>
      <c r="F432" s="48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>
        <v>-47201.792500000098</v>
      </c>
      <c r="Y432" s="21">
        <v>41897.599249999999</v>
      </c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>
        <f t="shared" si="233"/>
        <v>-5304.1932500000985</v>
      </c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>
        <v>-89432.249249999877</v>
      </c>
      <c r="BW432" s="21">
        <v>0</v>
      </c>
      <c r="BX432" s="21">
        <v>0</v>
      </c>
      <c r="BY432" s="21">
        <v>0</v>
      </c>
      <c r="BZ432" s="21">
        <v>0</v>
      </c>
      <c r="CA432" s="21">
        <v>0</v>
      </c>
      <c r="CB432" s="21"/>
      <c r="CC432" s="21"/>
      <c r="CD432" s="21"/>
      <c r="CE432" s="21"/>
      <c r="CF432" s="21"/>
      <c r="CG432" s="21"/>
      <c r="CH432" s="21"/>
      <c r="CI432" s="21"/>
      <c r="CJ432" s="21">
        <f t="shared" si="234"/>
        <v>-89432.249249999877</v>
      </c>
      <c r="CK432" s="21">
        <f t="shared" si="220"/>
        <v>-94736.442499999976</v>
      </c>
      <c r="CL432" s="21">
        <f t="shared" si="235"/>
        <v>-682407.83</v>
      </c>
      <c r="CN432" s="44"/>
      <c r="CO432" s="44"/>
    </row>
    <row r="433" spans="1:93" ht="15.6" customHeight="1" x14ac:dyDescent="0.25">
      <c r="A433" s="25">
        <f t="shared" si="219"/>
        <v>424</v>
      </c>
      <c r="B433" s="297"/>
      <c r="C433" s="122" t="s">
        <v>451</v>
      </c>
      <c r="D433" s="115">
        <v>108</v>
      </c>
      <c r="E433" s="21">
        <v>-2782974.8775000004</v>
      </c>
      <c r="F433" s="48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>
        <v>-290386.91249999963</v>
      </c>
      <c r="Y433" s="21">
        <v>54066.347979999962</v>
      </c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>
        <f t="shared" si="233"/>
        <v>-236320.56451999967</v>
      </c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>
        <v>-330445.96798000019</v>
      </c>
      <c r="BW433" s="21">
        <v>0</v>
      </c>
      <c r="BX433" s="21">
        <v>-18.89</v>
      </c>
      <c r="BY433" s="21">
        <v>0</v>
      </c>
      <c r="BZ433" s="21">
        <v>0</v>
      </c>
      <c r="CA433" s="21">
        <v>0</v>
      </c>
      <c r="CB433" s="21"/>
      <c r="CC433" s="21"/>
      <c r="CD433" s="21"/>
      <c r="CE433" s="21"/>
      <c r="CF433" s="21"/>
      <c r="CG433" s="21"/>
      <c r="CH433" s="21"/>
      <c r="CI433" s="21"/>
      <c r="CJ433" s="21">
        <f t="shared" si="234"/>
        <v>-330464.8579800002</v>
      </c>
      <c r="CK433" s="21">
        <f t="shared" si="220"/>
        <v>-566785.42249999987</v>
      </c>
      <c r="CL433" s="21">
        <f t="shared" si="235"/>
        <v>-3349760.3000000003</v>
      </c>
      <c r="CN433" s="44"/>
      <c r="CO433" s="44"/>
    </row>
    <row r="434" spans="1:93" ht="15.6" customHeight="1" x14ac:dyDescent="0.25">
      <c r="A434" s="25">
        <f t="shared" si="219"/>
        <v>425</v>
      </c>
      <c r="B434" s="297"/>
      <c r="C434" s="122" t="s">
        <v>452</v>
      </c>
      <c r="D434" s="115">
        <v>108</v>
      </c>
      <c r="E434" s="21">
        <v>-1735048.4966666664</v>
      </c>
      <c r="F434" s="48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>
        <v>-116237.80333333369</v>
      </c>
      <c r="Y434" s="21">
        <v>332974.44</v>
      </c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>
        <f t="shared" si="233"/>
        <v>216736.63666666631</v>
      </c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>
        <v>-332974.43999999994</v>
      </c>
      <c r="BW434" s="21">
        <v>0</v>
      </c>
      <c r="BX434" s="21">
        <v>0</v>
      </c>
      <c r="BY434" s="21">
        <v>0</v>
      </c>
      <c r="BZ434" s="21">
        <v>0</v>
      </c>
      <c r="CA434" s="21">
        <v>0</v>
      </c>
      <c r="CB434" s="21"/>
      <c r="CC434" s="21"/>
      <c r="CD434" s="21"/>
      <c r="CE434" s="21"/>
      <c r="CF434" s="21"/>
      <c r="CG434" s="21"/>
      <c r="CH434" s="21"/>
      <c r="CI434" s="21"/>
      <c r="CJ434" s="21">
        <f t="shared" si="234"/>
        <v>-332974.43999999994</v>
      </c>
      <c r="CK434" s="21">
        <f t="shared" si="220"/>
        <v>-116237.80333333364</v>
      </c>
      <c r="CL434" s="21">
        <f t="shared" si="235"/>
        <v>-1851286.3</v>
      </c>
      <c r="CN434" s="44"/>
      <c r="CO434" s="44"/>
    </row>
    <row r="435" spans="1:93" ht="15.6" customHeight="1" x14ac:dyDescent="0.25">
      <c r="A435" s="25">
        <f t="shared" si="219"/>
        <v>426</v>
      </c>
      <c r="B435" s="297"/>
      <c r="C435" s="294" t="s">
        <v>358</v>
      </c>
      <c r="D435" s="295"/>
      <c r="E435" s="52">
        <f t="shared" ref="E435:CL435" si="236">SUM(E420:E434)</f>
        <v>-1868804743.6062503</v>
      </c>
      <c r="F435" s="52">
        <f t="shared" si="236"/>
        <v>0</v>
      </c>
      <c r="G435" s="52">
        <f t="shared" si="236"/>
        <v>0</v>
      </c>
      <c r="H435" s="52">
        <f t="shared" si="236"/>
        <v>0</v>
      </c>
      <c r="I435" s="52">
        <f t="shared" si="236"/>
        <v>0</v>
      </c>
      <c r="J435" s="52">
        <f t="shared" si="236"/>
        <v>0</v>
      </c>
      <c r="K435" s="52">
        <f t="shared" si="236"/>
        <v>0</v>
      </c>
      <c r="L435" s="52">
        <f t="shared" si="236"/>
        <v>0</v>
      </c>
      <c r="M435" s="52">
        <f t="shared" si="236"/>
        <v>0</v>
      </c>
      <c r="N435" s="52">
        <f t="shared" si="236"/>
        <v>0</v>
      </c>
      <c r="O435" s="52">
        <f t="shared" si="236"/>
        <v>0</v>
      </c>
      <c r="P435" s="52">
        <f t="shared" si="236"/>
        <v>0</v>
      </c>
      <c r="Q435" s="52">
        <f t="shared" si="236"/>
        <v>0</v>
      </c>
      <c r="R435" s="52">
        <f t="shared" si="236"/>
        <v>0</v>
      </c>
      <c r="S435" s="52">
        <f t="shared" si="236"/>
        <v>0</v>
      </c>
      <c r="T435" s="52">
        <f t="shared" si="236"/>
        <v>0</v>
      </c>
      <c r="U435" s="52">
        <f t="shared" si="236"/>
        <v>0</v>
      </c>
      <c r="V435" s="52">
        <f t="shared" si="236"/>
        <v>0</v>
      </c>
      <c r="W435" s="52">
        <f t="shared" si="236"/>
        <v>0</v>
      </c>
      <c r="X435" s="52">
        <f t="shared" si="236"/>
        <v>-63252087.683749869</v>
      </c>
      <c r="Y435" s="124">
        <f t="shared" si="236"/>
        <v>-13224678.276294002</v>
      </c>
      <c r="Z435" s="52">
        <f t="shared" si="236"/>
        <v>0</v>
      </c>
      <c r="AA435" s="52">
        <f t="shared" si="236"/>
        <v>0</v>
      </c>
      <c r="AB435" s="52">
        <f t="shared" si="236"/>
        <v>0</v>
      </c>
      <c r="AC435" s="52">
        <f t="shared" si="236"/>
        <v>5662357.2194954902</v>
      </c>
      <c r="AD435" s="52">
        <f t="shared" si="236"/>
        <v>0</v>
      </c>
      <c r="AE435" s="52">
        <f t="shared" si="236"/>
        <v>0</v>
      </c>
      <c r="AF435" s="52">
        <f t="shared" si="236"/>
        <v>0</v>
      </c>
      <c r="AG435" s="52">
        <f t="shared" ref="AG435" si="237">SUM(AG420:AG434)</f>
        <v>0</v>
      </c>
      <c r="AH435" s="52">
        <f t="shared" si="236"/>
        <v>0</v>
      </c>
      <c r="AI435" s="52">
        <f t="shared" si="236"/>
        <v>0</v>
      </c>
      <c r="AJ435" s="52">
        <f t="shared" si="236"/>
        <v>0</v>
      </c>
      <c r="AK435" s="52">
        <f t="shared" ref="AK435:AS435" si="238">SUM(AK420:AK434)</f>
        <v>0</v>
      </c>
      <c r="AL435" s="52">
        <f t="shared" si="238"/>
        <v>0</v>
      </c>
      <c r="AM435" s="52">
        <f t="shared" si="238"/>
        <v>0</v>
      </c>
      <c r="AN435" s="52">
        <f t="shared" si="238"/>
        <v>0</v>
      </c>
      <c r="AO435" s="52">
        <f t="shared" si="238"/>
        <v>0</v>
      </c>
      <c r="AP435" s="52"/>
      <c r="AQ435" s="52">
        <f t="shared" si="238"/>
        <v>0</v>
      </c>
      <c r="AR435" s="52">
        <f t="shared" si="238"/>
        <v>0</v>
      </c>
      <c r="AS435" s="52">
        <f t="shared" si="238"/>
        <v>0</v>
      </c>
      <c r="AT435" s="52">
        <f t="shared" si="236"/>
        <v>0</v>
      </c>
      <c r="AU435" s="52">
        <f t="shared" si="236"/>
        <v>-70814408.740548387</v>
      </c>
      <c r="AV435" s="52">
        <f t="shared" si="236"/>
        <v>0</v>
      </c>
      <c r="AW435" s="52">
        <f t="shared" si="236"/>
        <v>0</v>
      </c>
      <c r="AX435" s="52">
        <f t="shared" si="236"/>
        <v>0</v>
      </c>
      <c r="AY435" s="52">
        <f t="shared" si="236"/>
        <v>0</v>
      </c>
      <c r="AZ435" s="52">
        <f t="shared" si="236"/>
        <v>0</v>
      </c>
      <c r="BA435" s="52">
        <f t="shared" si="236"/>
        <v>0</v>
      </c>
      <c r="BB435" s="52">
        <f t="shared" si="236"/>
        <v>0</v>
      </c>
      <c r="BC435" s="52">
        <f t="shared" si="236"/>
        <v>0</v>
      </c>
      <c r="BD435" s="52">
        <f t="shared" si="236"/>
        <v>0</v>
      </c>
      <c r="BE435" s="52">
        <f t="shared" si="236"/>
        <v>0</v>
      </c>
      <c r="BF435" s="52">
        <f t="shared" si="236"/>
        <v>0</v>
      </c>
      <c r="BG435" s="52">
        <f t="shared" si="236"/>
        <v>0</v>
      </c>
      <c r="BH435" s="52">
        <f t="shared" si="236"/>
        <v>0</v>
      </c>
      <c r="BI435" s="52">
        <f t="shared" si="236"/>
        <v>0</v>
      </c>
      <c r="BJ435" s="52">
        <f t="shared" si="236"/>
        <v>0</v>
      </c>
      <c r="BK435" s="52">
        <f t="shared" si="236"/>
        <v>0</v>
      </c>
      <c r="BL435" s="52">
        <f t="shared" si="236"/>
        <v>0</v>
      </c>
      <c r="BM435" s="52">
        <f t="shared" si="236"/>
        <v>0</v>
      </c>
      <c r="BN435" s="52">
        <f t="shared" si="236"/>
        <v>0</v>
      </c>
      <c r="BO435" s="52">
        <f t="shared" si="236"/>
        <v>0</v>
      </c>
      <c r="BP435" s="52">
        <f t="shared" si="236"/>
        <v>0</v>
      </c>
      <c r="BQ435" s="52">
        <f t="shared" si="236"/>
        <v>0</v>
      </c>
      <c r="BR435" s="52">
        <f t="shared" si="236"/>
        <v>2672926.9994000001</v>
      </c>
      <c r="BS435" s="52">
        <f t="shared" ref="BS435" si="239">SUM(BS420:BS434)</f>
        <v>-5662357.2194954902</v>
      </c>
      <c r="BT435" s="52">
        <f t="shared" si="236"/>
        <v>0</v>
      </c>
      <c r="BU435" s="52">
        <f t="shared" si="236"/>
        <v>0</v>
      </c>
      <c r="BV435" s="52">
        <f>SUM(BV420:BV434)</f>
        <v>-64526007.453705974</v>
      </c>
      <c r="BW435" s="52">
        <f t="shared" si="236"/>
        <v>42615.11</v>
      </c>
      <c r="BX435" s="52">
        <f t="shared" si="236"/>
        <v>-373018.48</v>
      </c>
      <c r="BY435" s="52">
        <f t="shared" ref="BY435:CA435" si="240">SUM(BY420:BY434)</f>
        <v>-403751.7</v>
      </c>
      <c r="BZ435" s="52">
        <f t="shared" si="240"/>
        <v>-617.78</v>
      </c>
      <c r="CA435" s="52">
        <f t="shared" si="240"/>
        <v>-88762.219999999987</v>
      </c>
      <c r="CB435" s="52">
        <f t="shared" si="236"/>
        <v>0</v>
      </c>
      <c r="CC435" s="52">
        <f t="shared" ref="CC435" si="241">SUM(CC420:CC434)</f>
        <v>0</v>
      </c>
      <c r="CD435" s="52">
        <f t="shared" si="236"/>
        <v>0</v>
      </c>
      <c r="CE435" s="52">
        <f t="shared" si="236"/>
        <v>0</v>
      </c>
      <c r="CF435" s="52">
        <f t="shared" ref="CF435" si="242">SUM(CF420:CF434)</f>
        <v>0</v>
      </c>
      <c r="CG435" s="52">
        <f t="shared" si="236"/>
        <v>0</v>
      </c>
      <c r="CH435" s="52">
        <f t="shared" ref="CH435" si="243">SUM(CH420:CH434)</f>
        <v>0</v>
      </c>
      <c r="CI435" s="52">
        <f t="shared" si="236"/>
        <v>0</v>
      </c>
      <c r="CJ435" s="52">
        <f t="shared" si="236"/>
        <v>-68338972.74380146</v>
      </c>
      <c r="CK435" s="52">
        <f t="shared" si="236"/>
        <v>-139153381.48434988</v>
      </c>
      <c r="CL435" s="52">
        <f t="shared" si="236"/>
        <v>-2007958125.0905995</v>
      </c>
      <c r="CN435" s="44"/>
      <c r="CO435" s="44"/>
    </row>
    <row r="436" spans="1:93" ht="15.6" customHeight="1" x14ac:dyDescent="0.25">
      <c r="A436" s="25">
        <f t="shared" si="219"/>
        <v>427</v>
      </c>
      <c r="B436" s="297"/>
      <c r="C436" s="122" t="s">
        <v>453</v>
      </c>
      <c r="D436" s="115">
        <v>108</v>
      </c>
      <c r="E436" s="21">
        <v>-6991091.739531667</v>
      </c>
      <c r="F436" s="48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>
        <v>-166643.4487333321</v>
      </c>
      <c r="Y436" s="21">
        <v>243.2844082039943</v>
      </c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>
        <f t="shared" ref="AU436:AU447" si="244">SUM(F436:AT436)</f>
        <v>-166400.16432512811</v>
      </c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>
        <v>-40140.615548203932</v>
      </c>
      <c r="BW436" s="21">
        <v>0</v>
      </c>
      <c r="BX436" s="21">
        <v>0</v>
      </c>
      <c r="BY436" s="21">
        <v>0</v>
      </c>
      <c r="BZ436" s="21">
        <v>0</v>
      </c>
      <c r="CA436" s="21">
        <v>0</v>
      </c>
      <c r="CB436" s="21"/>
      <c r="CC436" s="21"/>
      <c r="CD436" s="21"/>
      <c r="CE436" s="21"/>
      <c r="CF436" s="21"/>
      <c r="CG436" s="21"/>
      <c r="CH436" s="21"/>
      <c r="CI436" s="21"/>
      <c r="CJ436" s="21">
        <f t="shared" ref="CJ436:CJ447" si="245">SUM(AV436:CI436)</f>
        <v>-40140.615548203932</v>
      </c>
      <c r="CK436" s="21">
        <f t="shared" si="220"/>
        <v>-206540.77987333204</v>
      </c>
      <c r="CL436" s="21">
        <f t="shared" ref="CL436:CL447" si="246">CK436+E436</f>
        <v>-7197632.519404999</v>
      </c>
      <c r="CN436" s="44"/>
      <c r="CO436" s="44"/>
    </row>
    <row r="437" spans="1:93" ht="15.6" customHeight="1" x14ac:dyDescent="0.25">
      <c r="A437" s="25">
        <f t="shared" si="219"/>
        <v>428</v>
      </c>
      <c r="B437" s="297"/>
      <c r="C437" s="122" t="s">
        <v>454</v>
      </c>
      <c r="D437" s="115">
        <v>108</v>
      </c>
      <c r="E437" s="21">
        <v>-20443899.201649163</v>
      </c>
      <c r="F437" s="48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>
        <v>-743814.53693459369</v>
      </c>
      <c r="Y437" s="21">
        <v>55274.600926623025</v>
      </c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>
        <f t="shared" si="244"/>
        <v>-688539.93600797071</v>
      </c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>
        <v>-959612.64646662306</v>
      </c>
      <c r="BW437" s="21">
        <v>0</v>
      </c>
      <c r="BX437" s="21">
        <v>-73.121619999999993</v>
      </c>
      <c r="BY437" s="21">
        <v>0</v>
      </c>
      <c r="BZ437" s="21">
        <v>0</v>
      </c>
      <c r="CA437" s="21">
        <v>-646.29798499999993</v>
      </c>
      <c r="CB437" s="21"/>
      <c r="CC437" s="21"/>
      <c r="CD437" s="21"/>
      <c r="CE437" s="21"/>
      <c r="CF437" s="21"/>
      <c r="CG437" s="21"/>
      <c r="CH437" s="21"/>
      <c r="CI437" s="21"/>
      <c r="CJ437" s="21">
        <f t="shared" si="245"/>
        <v>-960332.066071623</v>
      </c>
      <c r="CK437" s="21">
        <f t="shared" si="220"/>
        <v>-1648872.0020795937</v>
      </c>
      <c r="CL437" s="21">
        <f t="shared" si="246"/>
        <v>-22092771.203728758</v>
      </c>
      <c r="CN437" s="44"/>
      <c r="CO437" s="44"/>
    </row>
    <row r="438" spans="1:93" ht="15.6" customHeight="1" x14ac:dyDescent="0.25">
      <c r="A438" s="25">
        <f t="shared" si="219"/>
        <v>429</v>
      </c>
      <c r="B438" s="297"/>
      <c r="C438" s="122" t="s">
        <v>455</v>
      </c>
      <c r="D438" s="115">
        <v>108</v>
      </c>
      <c r="E438" s="21">
        <v>-19304508.585481666</v>
      </c>
      <c r="F438" s="48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>
        <v>4347843.513081667</v>
      </c>
      <c r="Y438" s="21">
        <v>939894.34701299877</v>
      </c>
      <c r="Z438" s="21"/>
      <c r="AA438" s="21"/>
      <c r="AB438" s="21"/>
      <c r="AC438" s="21">
        <v>1898.5538128491621</v>
      </c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>
        <f t="shared" si="244"/>
        <v>5289636.4139075149</v>
      </c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>
        <v>-1898.5538128491621</v>
      </c>
      <c r="BT438" s="21"/>
      <c r="BU438" s="21"/>
      <c r="BV438" s="21">
        <v>-3722573.1402330012</v>
      </c>
      <c r="BW438" s="21">
        <v>0</v>
      </c>
      <c r="BX438" s="21">
        <v>-51072.55098</v>
      </c>
      <c r="BY438" s="21">
        <v>0</v>
      </c>
      <c r="BZ438" s="21">
        <v>0</v>
      </c>
      <c r="CA438" s="21">
        <v>-6664.2358299999996</v>
      </c>
      <c r="CB438" s="21"/>
      <c r="CC438" s="21"/>
      <c r="CD438" s="21"/>
      <c r="CE438" s="21"/>
      <c r="CF438" s="21"/>
      <c r="CG438" s="21">
        <v>100629.85899999997</v>
      </c>
      <c r="CH438" s="21"/>
      <c r="CI438" s="21"/>
      <c r="CJ438" s="21">
        <f t="shared" si="245"/>
        <v>-3681578.6218558503</v>
      </c>
      <c r="CK438" s="21">
        <f t="shared" si="220"/>
        <v>1608057.7920516646</v>
      </c>
      <c r="CL438" s="21">
        <f t="shared" si="246"/>
        <v>-17696450.793430001</v>
      </c>
      <c r="CN438" s="44"/>
      <c r="CO438" s="44"/>
    </row>
    <row r="439" spans="1:93" ht="15.6" customHeight="1" x14ac:dyDescent="0.25">
      <c r="A439" s="25">
        <f t="shared" si="219"/>
        <v>430</v>
      </c>
      <c r="B439" s="297"/>
      <c r="C439" s="122" t="s">
        <v>456</v>
      </c>
      <c r="D439" s="115">
        <v>108</v>
      </c>
      <c r="E439" s="21">
        <v>364726.62069854164</v>
      </c>
      <c r="F439" s="48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>
        <v>342380.16445645841</v>
      </c>
      <c r="Y439" s="21">
        <v>-17573.816608298999</v>
      </c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>
        <f t="shared" si="244"/>
        <v>324806.34784815944</v>
      </c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>
        <v>-43376.153251701093</v>
      </c>
      <c r="BW439" s="21">
        <v>0</v>
      </c>
      <c r="BX439" s="21">
        <v>0</v>
      </c>
      <c r="BY439" s="21">
        <v>0</v>
      </c>
      <c r="BZ439" s="21">
        <v>0</v>
      </c>
      <c r="CA439" s="21">
        <v>-1234.6690699999999</v>
      </c>
      <c r="CB439" s="21"/>
      <c r="CC439" s="21"/>
      <c r="CD439" s="21"/>
      <c r="CE439" s="21"/>
      <c r="CF439" s="21"/>
      <c r="CG439" s="21"/>
      <c r="CH439" s="21"/>
      <c r="CI439" s="21"/>
      <c r="CJ439" s="21">
        <f t="shared" si="245"/>
        <v>-44610.822321701096</v>
      </c>
      <c r="CK439" s="21">
        <f t="shared" si="220"/>
        <v>280195.52552645834</v>
      </c>
      <c r="CL439" s="21">
        <f t="shared" si="246"/>
        <v>644922.14622500003</v>
      </c>
      <c r="CN439" s="44"/>
      <c r="CO439" s="44"/>
    </row>
    <row r="440" spans="1:93" ht="15.6" customHeight="1" x14ac:dyDescent="0.25">
      <c r="A440" s="25">
        <f t="shared" si="219"/>
        <v>431</v>
      </c>
      <c r="B440" s="297"/>
      <c r="C440" s="122" t="s">
        <v>457</v>
      </c>
      <c r="D440" s="115">
        <v>108</v>
      </c>
      <c r="E440" s="21">
        <v>-15262.294172500002</v>
      </c>
      <c r="F440" s="48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>
        <v>-1083.2209974999969</v>
      </c>
      <c r="Y440" s="21">
        <v>1883.3601532499997</v>
      </c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>
        <f t="shared" si="244"/>
        <v>800.13915575000283</v>
      </c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>
        <v>-2682.9784432500028</v>
      </c>
      <c r="BW440" s="21">
        <v>0</v>
      </c>
      <c r="BX440" s="21">
        <v>0</v>
      </c>
      <c r="BY440" s="21">
        <v>0</v>
      </c>
      <c r="BZ440" s="21">
        <v>0</v>
      </c>
      <c r="CA440" s="21">
        <v>0</v>
      </c>
      <c r="CB440" s="21"/>
      <c r="CC440" s="21"/>
      <c r="CD440" s="21"/>
      <c r="CE440" s="21"/>
      <c r="CF440" s="21"/>
      <c r="CG440" s="21"/>
      <c r="CH440" s="21"/>
      <c r="CI440" s="21"/>
      <c r="CJ440" s="21">
        <f t="shared" si="245"/>
        <v>-2682.9784432500028</v>
      </c>
      <c r="CK440" s="21">
        <f t="shared" si="220"/>
        <v>-1882.8392875</v>
      </c>
      <c r="CL440" s="21">
        <f t="shared" si="246"/>
        <v>-17145.133460000001</v>
      </c>
      <c r="CN440" s="44"/>
      <c r="CO440" s="44"/>
    </row>
    <row r="441" spans="1:93" ht="15.6" customHeight="1" x14ac:dyDescent="0.25">
      <c r="A441" s="25">
        <f t="shared" si="219"/>
        <v>432</v>
      </c>
      <c r="B441" s="297"/>
      <c r="C441" s="122" t="s">
        <v>458</v>
      </c>
      <c r="D441" s="115">
        <v>108</v>
      </c>
      <c r="E441" s="21">
        <v>-1655660.3021141663</v>
      </c>
      <c r="F441" s="48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>
        <v>-142446.14082583366</v>
      </c>
      <c r="Y441" s="21">
        <v>-32327.778170250018</v>
      </c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>
        <f t="shared" si="244"/>
        <v>-174773.91899608367</v>
      </c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>
        <v>-214065.20751975011</v>
      </c>
      <c r="BW441" s="21">
        <v>0</v>
      </c>
      <c r="BX441" s="21">
        <v>0</v>
      </c>
      <c r="BY441" s="21">
        <v>0</v>
      </c>
      <c r="BZ441" s="21">
        <v>0</v>
      </c>
      <c r="CA441" s="21">
        <v>-9906.6565599999994</v>
      </c>
      <c r="CB441" s="21"/>
      <c r="CC441" s="21"/>
      <c r="CD441" s="21"/>
      <c r="CE441" s="21"/>
      <c r="CF441" s="21"/>
      <c r="CG441" s="21"/>
      <c r="CH441" s="21"/>
      <c r="CI441" s="21"/>
      <c r="CJ441" s="21">
        <f t="shared" si="245"/>
        <v>-223971.86407975011</v>
      </c>
      <c r="CK441" s="21">
        <f t="shared" si="220"/>
        <v>-398745.78307583381</v>
      </c>
      <c r="CL441" s="21">
        <f t="shared" si="246"/>
        <v>-2054406.08519</v>
      </c>
      <c r="CN441" s="44"/>
      <c r="CO441" s="44"/>
    </row>
    <row r="442" spans="1:93" ht="15.6" customHeight="1" x14ac:dyDescent="0.25">
      <c r="A442" s="25">
        <f t="shared" si="219"/>
        <v>433</v>
      </c>
      <c r="B442" s="297"/>
      <c r="C442" s="122" t="s">
        <v>459</v>
      </c>
      <c r="D442" s="115">
        <v>108</v>
      </c>
      <c r="E442" s="21">
        <v>-669994.97499999998</v>
      </c>
      <c r="F442" s="48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>
        <v>-32770.035000000033</v>
      </c>
      <c r="Y442" s="21">
        <v>2.2999999971943907E-2</v>
      </c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>
        <f t="shared" si="244"/>
        <v>-32770.012000000061</v>
      </c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>
        <v>-65962.462999999872</v>
      </c>
      <c r="BW442" s="21">
        <v>0</v>
      </c>
      <c r="BX442" s="21">
        <v>0</v>
      </c>
      <c r="BY442" s="21">
        <v>0</v>
      </c>
      <c r="BZ442" s="21">
        <v>0</v>
      </c>
      <c r="CA442" s="21">
        <v>0</v>
      </c>
      <c r="CB442" s="21"/>
      <c r="CC442" s="21"/>
      <c r="CD442" s="21"/>
      <c r="CE442" s="21"/>
      <c r="CF442" s="21"/>
      <c r="CG442" s="21"/>
      <c r="CH442" s="21"/>
      <c r="CI442" s="21"/>
      <c r="CJ442" s="21">
        <f t="shared" si="245"/>
        <v>-65962.462999999872</v>
      </c>
      <c r="CK442" s="21">
        <f t="shared" si="220"/>
        <v>-98732.474999999933</v>
      </c>
      <c r="CL442" s="21">
        <f t="shared" si="246"/>
        <v>-768727.45</v>
      </c>
      <c r="CN442" s="44"/>
      <c r="CO442" s="44"/>
    </row>
    <row r="443" spans="1:93" ht="15.6" customHeight="1" x14ac:dyDescent="0.25">
      <c r="A443" s="25">
        <f t="shared" si="219"/>
        <v>434</v>
      </c>
      <c r="B443" s="297"/>
      <c r="C443" s="122" t="s">
        <v>460</v>
      </c>
      <c r="D443" s="115">
        <v>108</v>
      </c>
      <c r="E443" s="21">
        <v>-149273.80763812497</v>
      </c>
      <c r="F443" s="48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>
        <v>16049.456113124994</v>
      </c>
      <c r="Y443" s="21">
        <v>-13379.084449354004</v>
      </c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>
        <f t="shared" si="244"/>
        <v>2670.3716637709895</v>
      </c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>
        <v>-2445.6025606460025</v>
      </c>
      <c r="BW443" s="21">
        <v>0</v>
      </c>
      <c r="BX443" s="21">
        <v>0</v>
      </c>
      <c r="BY443" s="21">
        <v>0</v>
      </c>
      <c r="BZ443" s="21">
        <v>0</v>
      </c>
      <c r="CA443" s="21">
        <v>-64.745490000000004</v>
      </c>
      <c r="CB443" s="21"/>
      <c r="CC443" s="21"/>
      <c r="CD443" s="21"/>
      <c r="CE443" s="21"/>
      <c r="CF443" s="21"/>
      <c r="CG443" s="21"/>
      <c r="CH443" s="21"/>
      <c r="CI443" s="21"/>
      <c r="CJ443" s="21">
        <f t="shared" si="245"/>
        <v>-2510.3480506460023</v>
      </c>
      <c r="CK443" s="21">
        <f t="shared" si="220"/>
        <v>160.02361312498715</v>
      </c>
      <c r="CL443" s="21">
        <f t="shared" si="246"/>
        <v>-149113.78402499997</v>
      </c>
      <c r="CN443" s="44"/>
      <c r="CO443" s="44"/>
    </row>
    <row r="444" spans="1:93" ht="15.6" customHeight="1" x14ac:dyDescent="0.25">
      <c r="A444" s="25">
        <f t="shared" si="219"/>
        <v>435</v>
      </c>
      <c r="B444" s="297"/>
      <c r="C444" s="122" t="s">
        <v>461</v>
      </c>
      <c r="D444" s="115">
        <v>108</v>
      </c>
      <c r="E444" s="21">
        <v>-15607362.299961664</v>
      </c>
      <c r="F444" s="48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>
        <v>-1682315.9302983321</v>
      </c>
      <c r="Y444" s="21">
        <v>-65888.869198253902</v>
      </c>
      <c r="Z444" s="21"/>
      <c r="AA444" s="21"/>
      <c r="AB444" s="21"/>
      <c r="AC444" s="21">
        <v>1997361.5606301101</v>
      </c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>
        <f t="shared" si="244"/>
        <v>249156.76113352412</v>
      </c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>
        <v>-1997361.5606301101</v>
      </c>
      <c r="BT444" s="21"/>
      <c r="BU444" s="21"/>
      <c r="BV444" s="21">
        <v>-1747474.4004917473</v>
      </c>
      <c r="BW444" s="21">
        <v>0</v>
      </c>
      <c r="BX444" s="21">
        <v>-1240.67695</v>
      </c>
      <c r="BY444" s="21">
        <v>0</v>
      </c>
      <c r="BZ444" s="21">
        <v>0</v>
      </c>
      <c r="CA444" s="21">
        <v>-5601.8834699999998</v>
      </c>
      <c r="CB444" s="21"/>
      <c r="CC444" s="21"/>
      <c r="CD444" s="21"/>
      <c r="CE444" s="21"/>
      <c r="CF444" s="21"/>
      <c r="CG444" s="21">
        <v>15635.398875874998</v>
      </c>
      <c r="CH444" s="21"/>
      <c r="CI444" s="21"/>
      <c r="CJ444" s="21">
        <f t="shared" si="245"/>
        <v>-3736043.1226659822</v>
      </c>
      <c r="CK444" s="21">
        <f t="shared" si="220"/>
        <v>-3486886.3615324581</v>
      </c>
      <c r="CL444" s="21">
        <f t="shared" si="246"/>
        <v>-19094248.661494121</v>
      </c>
      <c r="CN444" s="44"/>
      <c r="CO444" s="44"/>
    </row>
    <row r="445" spans="1:93" ht="15.6" customHeight="1" x14ac:dyDescent="0.25">
      <c r="A445" s="25">
        <f t="shared" ref="A445:A472" si="247">A444+1</f>
        <v>436</v>
      </c>
      <c r="B445" s="297"/>
      <c r="C445" s="122" t="s">
        <v>462</v>
      </c>
      <c r="D445" s="115">
        <v>108</v>
      </c>
      <c r="E445" s="21">
        <v>-670883.28578479169</v>
      </c>
      <c r="F445" s="48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>
        <v>-299349.66544520832</v>
      </c>
      <c r="Y445" s="21">
        <v>30.470782740502042</v>
      </c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>
        <f t="shared" si="244"/>
        <v>-299319.19466246781</v>
      </c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>
        <v>624830.43266225955</v>
      </c>
      <c r="BW445" s="21">
        <v>0</v>
      </c>
      <c r="BX445" s="21">
        <v>0</v>
      </c>
      <c r="BY445" s="21">
        <v>0</v>
      </c>
      <c r="BZ445" s="21">
        <v>0</v>
      </c>
      <c r="CA445" s="21">
        <v>0</v>
      </c>
      <c r="CB445" s="21"/>
      <c r="CC445" s="21"/>
      <c r="CD445" s="21"/>
      <c r="CE445" s="21"/>
      <c r="CF445" s="21"/>
      <c r="CG445" s="21"/>
      <c r="CH445" s="21"/>
      <c r="CI445" s="21"/>
      <c r="CJ445" s="21">
        <f t="shared" si="245"/>
        <v>624830.43266225955</v>
      </c>
      <c r="CK445" s="21">
        <f t="shared" si="220"/>
        <v>325511.23799979175</v>
      </c>
      <c r="CL445" s="21">
        <f t="shared" si="246"/>
        <v>-345372.04778499994</v>
      </c>
      <c r="CN445" s="44"/>
      <c r="CO445" s="44"/>
    </row>
    <row r="446" spans="1:93" ht="15.6" customHeight="1" x14ac:dyDescent="0.25">
      <c r="A446" s="25">
        <f t="shared" si="247"/>
        <v>437</v>
      </c>
      <c r="B446" s="297"/>
      <c r="C446" s="122" t="s">
        <v>463</v>
      </c>
      <c r="D446" s="115">
        <v>108</v>
      </c>
      <c r="E446" s="21">
        <v>-111976.11812499999</v>
      </c>
      <c r="F446" s="48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>
        <v>-27671.813639999993</v>
      </c>
      <c r="Y446" s="21">
        <v>65512.314179999979</v>
      </c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>
        <f t="shared" si="244"/>
        <v>37840.500539999986</v>
      </c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>
        <v>-65512.314179999972</v>
      </c>
      <c r="BW446" s="21">
        <v>0</v>
      </c>
      <c r="BX446" s="21">
        <v>0</v>
      </c>
      <c r="BY446" s="21">
        <v>0</v>
      </c>
      <c r="BZ446" s="21">
        <v>0</v>
      </c>
      <c r="CA446" s="21">
        <v>0</v>
      </c>
      <c r="CB446" s="21"/>
      <c r="CC446" s="21"/>
      <c r="CD446" s="21"/>
      <c r="CE446" s="21"/>
      <c r="CF446" s="21"/>
      <c r="CG446" s="21"/>
      <c r="CH446" s="21"/>
      <c r="CI446" s="21"/>
      <c r="CJ446" s="21">
        <f t="shared" si="245"/>
        <v>-65512.314179999972</v>
      </c>
      <c r="CK446" s="21">
        <f t="shared" si="220"/>
        <v>-27671.813639999986</v>
      </c>
      <c r="CL446" s="21">
        <f t="shared" si="246"/>
        <v>-139647.93176499999</v>
      </c>
      <c r="CN446" s="44"/>
      <c r="CO446" s="44"/>
    </row>
    <row r="447" spans="1:93" ht="15.6" customHeight="1" x14ac:dyDescent="0.25">
      <c r="A447" s="25">
        <f t="shared" si="247"/>
        <v>438</v>
      </c>
      <c r="B447" s="297"/>
      <c r="C447" s="122" t="s">
        <v>464</v>
      </c>
      <c r="D447" s="115">
        <v>108</v>
      </c>
      <c r="E447" s="21"/>
      <c r="F447" s="48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>
        <f t="shared" si="244"/>
        <v>0</v>
      </c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>
        <f t="shared" si="245"/>
        <v>0</v>
      </c>
      <c r="CK447" s="21">
        <f t="shared" si="220"/>
        <v>0</v>
      </c>
      <c r="CL447" s="21">
        <f t="shared" si="246"/>
        <v>0</v>
      </c>
      <c r="CN447" s="44"/>
      <c r="CO447" s="44"/>
    </row>
    <row r="448" spans="1:93" ht="15.6" customHeight="1" x14ac:dyDescent="0.25">
      <c r="A448" s="25">
        <f t="shared" si="247"/>
        <v>439</v>
      </c>
      <c r="B448" s="297"/>
      <c r="C448" s="294" t="s">
        <v>369</v>
      </c>
      <c r="D448" s="295"/>
      <c r="E448" s="52">
        <f t="shared" ref="E448:CL448" si="248">SUM(E436:E447)</f>
        <v>-65255185.988760203</v>
      </c>
      <c r="F448" s="52">
        <f t="shared" si="248"/>
        <v>0</v>
      </c>
      <c r="G448" s="52">
        <f t="shared" si="248"/>
        <v>0</v>
      </c>
      <c r="H448" s="52">
        <f t="shared" si="248"/>
        <v>0</v>
      </c>
      <c r="I448" s="52">
        <f t="shared" si="248"/>
        <v>0</v>
      </c>
      <c r="J448" s="52">
        <f t="shared" si="248"/>
        <v>0</v>
      </c>
      <c r="K448" s="52">
        <f t="shared" si="248"/>
        <v>0</v>
      </c>
      <c r="L448" s="52">
        <f t="shared" si="248"/>
        <v>0</v>
      </c>
      <c r="M448" s="52">
        <f t="shared" si="248"/>
        <v>0</v>
      </c>
      <c r="N448" s="52">
        <f t="shared" si="248"/>
        <v>0</v>
      </c>
      <c r="O448" s="52">
        <f t="shared" si="248"/>
        <v>0</v>
      </c>
      <c r="P448" s="52">
        <f t="shared" si="248"/>
        <v>0</v>
      </c>
      <c r="Q448" s="52">
        <f t="shared" si="248"/>
        <v>0</v>
      </c>
      <c r="R448" s="52">
        <f t="shared" si="248"/>
        <v>0</v>
      </c>
      <c r="S448" s="52">
        <f t="shared" si="248"/>
        <v>0</v>
      </c>
      <c r="T448" s="52">
        <f t="shared" si="248"/>
        <v>0</v>
      </c>
      <c r="U448" s="52">
        <f t="shared" si="248"/>
        <v>0</v>
      </c>
      <c r="V448" s="52">
        <f t="shared" si="248"/>
        <v>0</v>
      </c>
      <c r="W448" s="52">
        <f t="shared" si="248"/>
        <v>0</v>
      </c>
      <c r="X448" s="52">
        <f t="shared" si="248"/>
        <v>1610178.3417764506</v>
      </c>
      <c r="Y448" s="124">
        <f t="shared" si="248"/>
        <v>933668.85203765938</v>
      </c>
      <c r="Z448" s="52">
        <f t="shared" si="248"/>
        <v>0</v>
      </c>
      <c r="AA448" s="52">
        <f t="shared" si="248"/>
        <v>0</v>
      </c>
      <c r="AB448" s="52">
        <f t="shared" si="248"/>
        <v>0</v>
      </c>
      <c r="AC448" s="52">
        <f t="shared" si="248"/>
        <v>1999260.1144429592</v>
      </c>
      <c r="AD448" s="52">
        <f t="shared" si="248"/>
        <v>0</v>
      </c>
      <c r="AE448" s="52">
        <f t="shared" si="248"/>
        <v>0</v>
      </c>
      <c r="AF448" s="52">
        <f t="shared" si="248"/>
        <v>0</v>
      </c>
      <c r="AG448" s="52">
        <f t="shared" ref="AG448" si="249">SUM(AG436:AG447)</f>
        <v>0</v>
      </c>
      <c r="AH448" s="52">
        <f t="shared" si="248"/>
        <v>0</v>
      </c>
      <c r="AI448" s="52">
        <f t="shared" si="248"/>
        <v>0</v>
      </c>
      <c r="AJ448" s="52">
        <f t="shared" si="248"/>
        <v>0</v>
      </c>
      <c r="AK448" s="52">
        <f t="shared" ref="AK448:AS448" si="250">SUM(AK436:AK447)</f>
        <v>0</v>
      </c>
      <c r="AL448" s="52">
        <f t="shared" si="250"/>
        <v>0</v>
      </c>
      <c r="AM448" s="52">
        <f t="shared" si="250"/>
        <v>0</v>
      </c>
      <c r="AN448" s="52">
        <f t="shared" si="250"/>
        <v>0</v>
      </c>
      <c r="AO448" s="52">
        <f t="shared" si="250"/>
        <v>0</v>
      </c>
      <c r="AP448" s="52"/>
      <c r="AQ448" s="52">
        <f t="shared" si="250"/>
        <v>0</v>
      </c>
      <c r="AR448" s="52">
        <f t="shared" si="250"/>
        <v>0</v>
      </c>
      <c r="AS448" s="52">
        <f t="shared" si="250"/>
        <v>0</v>
      </c>
      <c r="AT448" s="52">
        <f t="shared" si="248"/>
        <v>0</v>
      </c>
      <c r="AU448" s="52">
        <f t="shared" si="248"/>
        <v>4543107.3082570694</v>
      </c>
      <c r="AV448" s="52">
        <f t="shared" si="248"/>
        <v>0</v>
      </c>
      <c r="AW448" s="52">
        <f t="shared" si="248"/>
        <v>0</v>
      </c>
      <c r="AX448" s="52">
        <f t="shared" si="248"/>
        <v>0</v>
      </c>
      <c r="AY448" s="52">
        <f t="shared" si="248"/>
        <v>0</v>
      </c>
      <c r="AZ448" s="52">
        <f t="shared" si="248"/>
        <v>0</v>
      </c>
      <c r="BA448" s="52">
        <f t="shared" si="248"/>
        <v>0</v>
      </c>
      <c r="BB448" s="52">
        <f t="shared" si="248"/>
        <v>0</v>
      </c>
      <c r="BC448" s="52">
        <f t="shared" si="248"/>
        <v>0</v>
      </c>
      <c r="BD448" s="52">
        <f t="shared" si="248"/>
        <v>0</v>
      </c>
      <c r="BE448" s="52">
        <f t="shared" si="248"/>
        <v>0</v>
      </c>
      <c r="BF448" s="52">
        <f t="shared" si="248"/>
        <v>0</v>
      </c>
      <c r="BG448" s="52">
        <f t="shared" si="248"/>
        <v>0</v>
      </c>
      <c r="BH448" s="52">
        <f t="shared" si="248"/>
        <v>0</v>
      </c>
      <c r="BI448" s="52">
        <f t="shared" si="248"/>
        <v>0</v>
      </c>
      <c r="BJ448" s="52">
        <f t="shared" si="248"/>
        <v>0</v>
      </c>
      <c r="BK448" s="52">
        <f t="shared" si="248"/>
        <v>0</v>
      </c>
      <c r="BL448" s="52">
        <f t="shared" si="248"/>
        <v>0</v>
      </c>
      <c r="BM448" s="52">
        <f t="shared" si="248"/>
        <v>0</v>
      </c>
      <c r="BN448" s="52">
        <f t="shared" si="248"/>
        <v>0</v>
      </c>
      <c r="BO448" s="52">
        <f t="shared" si="248"/>
        <v>0</v>
      </c>
      <c r="BP448" s="52">
        <f t="shared" si="248"/>
        <v>0</v>
      </c>
      <c r="BQ448" s="52">
        <f t="shared" si="248"/>
        <v>0</v>
      </c>
      <c r="BR448" s="52">
        <f t="shared" si="248"/>
        <v>0</v>
      </c>
      <c r="BS448" s="52">
        <f t="shared" ref="BS448" si="251">SUM(BS436:BS447)</f>
        <v>-1999260.1144429592</v>
      </c>
      <c r="BT448" s="52">
        <f t="shared" si="248"/>
        <v>0</v>
      </c>
      <c r="BU448" s="52">
        <f t="shared" si="248"/>
        <v>0</v>
      </c>
      <c r="BV448" s="52">
        <f t="shared" si="248"/>
        <v>-6239015.0890326621</v>
      </c>
      <c r="BW448" s="52">
        <f t="shared" si="248"/>
        <v>0</v>
      </c>
      <c r="BX448" s="52">
        <f t="shared" si="248"/>
        <v>-52386.349549999999</v>
      </c>
      <c r="BY448" s="52">
        <f t="shared" ref="BY448:CA448" si="252">SUM(BY436:BY447)</f>
        <v>0</v>
      </c>
      <c r="BZ448" s="52">
        <f t="shared" si="252"/>
        <v>0</v>
      </c>
      <c r="CA448" s="52">
        <f t="shared" si="252"/>
        <v>-24118.488405</v>
      </c>
      <c r="CB448" s="52">
        <f t="shared" si="248"/>
        <v>0</v>
      </c>
      <c r="CC448" s="52">
        <f t="shared" ref="CC448" si="253">SUM(CC436:CC447)</f>
        <v>0</v>
      </c>
      <c r="CD448" s="52">
        <f t="shared" si="248"/>
        <v>0</v>
      </c>
      <c r="CE448" s="52">
        <f t="shared" si="248"/>
        <v>0</v>
      </c>
      <c r="CF448" s="52">
        <f t="shared" ref="CF448" si="254">SUM(CF436:CF447)</f>
        <v>0</v>
      </c>
      <c r="CG448" s="52">
        <f t="shared" si="248"/>
        <v>116265.25787587496</v>
      </c>
      <c r="CH448" s="52">
        <f t="shared" ref="CH448" si="255">SUM(CH436:CH447)</f>
        <v>0</v>
      </c>
      <c r="CI448" s="52">
        <f t="shared" si="248"/>
        <v>0</v>
      </c>
      <c r="CJ448" s="52">
        <f t="shared" si="248"/>
        <v>-8198514.7835547458</v>
      </c>
      <c r="CK448" s="52">
        <f t="shared" si="248"/>
        <v>-3655407.4752976778</v>
      </c>
      <c r="CL448" s="52">
        <f t="shared" si="248"/>
        <v>-68910593.464057893</v>
      </c>
      <c r="CN448" s="44"/>
      <c r="CO448" s="44"/>
    </row>
    <row r="449" spans="1:93" ht="15.6" customHeight="1" x14ac:dyDescent="0.25">
      <c r="A449" s="25">
        <f t="shared" si="247"/>
        <v>440</v>
      </c>
      <c r="B449" s="298"/>
      <c r="C449" s="143" t="s">
        <v>465</v>
      </c>
      <c r="D449" s="131">
        <v>108</v>
      </c>
      <c r="E449" s="21">
        <v>19743511.987932499</v>
      </c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48">
        <v>4533507.2907275027</v>
      </c>
      <c r="Y449" s="21">
        <v>0</v>
      </c>
      <c r="Z449" s="21"/>
      <c r="AA449" s="21"/>
      <c r="AB449" s="21"/>
      <c r="AC449" s="48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>
        <f>SUM(F449:AT449)</f>
        <v>4533507.2907275027</v>
      </c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48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>
        <f>SUM(AV449:CI449)</f>
        <v>0</v>
      </c>
      <c r="CK449" s="21">
        <f t="shared" si="220"/>
        <v>4533507.2907275027</v>
      </c>
      <c r="CL449" s="21">
        <f>CK449+E449</f>
        <v>24277019.278660003</v>
      </c>
      <c r="CN449" s="44"/>
      <c r="CO449" s="44"/>
    </row>
    <row r="450" spans="1:93" ht="16.5" thickBot="1" x14ac:dyDescent="0.3">
      <c r="A450" s="25">
        <f t="shared" si="247"/>
        <v>441</v>
      </c>
      <c r="B450" s="288" t="s">
        <v>466</v>
      </c>
      <c r="C450" s="289"/>
      <c r="D450" s="290"/>
      <c r="E450" s="127">
        <f>E449+E448+E435+E419+E409+E376</f>
        <v>-1960160115.3891613</v>
      </c>
      <c r="F450" s="127">
        <f t="shared" ref="F450:BQ450" si="256">F449+F448+F435+F419+F409+F376</f>
        <v>0</v>
      </c>
      <c r="G450" s="127">
        <f t="shared" si="256"/>
        <v>0</v>
      </c>
      <c r="H450" s="127">
        <f t="shared" si="256"/>
        <v>0</v>
      </c>
      <c r="I450" s="127">
        <f t="shared" si="256"/>
        <v>0</v>
      </c>
      <c r="J450" s="127">
        <f t="shared" si="256"/>
        <v>0</v>
      </c>
      <c r="K450" s="127">
        <f t="shared" si="256"/>
        <v>0</v>
      </c>
      <c r="L450" s="127">
        <f t="shared" si="256"/>
        <v>0</v>
      </c>
      <c r="M450" s="127">
        <f t="shared" si="256"/>
        <v>0</v>
      </c>
      <c r="N450" s="127">
        <f t="shared" si="256"/>
        <v>0</v>
      </c>
      <c r="O450" s="127">
        <f t="shared" si="256"/>
        <v>0</v>
      </c>
      <c r="P450" s="127">
        <f t="shared" si="256"/>
        <v>0</v>
      </c>
      <c r="Q450" s="127">
        <f t="shared" si="256"/>
        <v>0</v>
      </c>
      <c r="R450" s="127">
        <f t="shared" si="256"/>
        <v>0</v>
      </c>
      <c r="S450" s="127">
        <f t="shared" si="256"/>
        <v>0</v>
      </c>
      <c r="T450" s="127">
        <f t="shared" si="256"/>
        <v>0</v>
      </c>
      <c r="U450" s="127">
        <f t="shared" si="256"/>
        <v>0</v>
      </c>
      <c r="V450" s="127">
        <f t="shared" si="256"/>
        <v>0</v>
      </c>
      <c r="W450" s="127">
        <f t="shared" si="256"/>
        <v>0</v>
      </c>
      <c r="X450" s="127">
        <f t="shared" si="256"/>
        <v>-61262408.499162577</v>
      </c>
      <c r="Y450" s="127">
        <f t="shared" si="256"/>
        <v>-12326828.626436343</v>
      </c>
      <c r="Z450" s="127">
        <f t="shared" si="256"/>
        <v>0</v>
      </c>
      <c r="AA450" s="127">
        <f t="shared" si="256"/>
        <v>0</v>
      </c>
      <c r="AB450" s="127">
        <f t="shared" si="256"/>
        <v>0</v>
      </c>
      <c r="AC450" s="127">
        <f t="shared" si="256"/>
        <v>7661617.3339384496</v>
      </c>
      <c r="AD450" s="127">
        <f t="shared" si="256"/>
        <v>0</v>
      </c>
      <c r="AE450" s="127">
        <f t="shared" si="256"/>
        <v>0</v>
      </c>
      <c r="AF450" s="127">
        <f t="shared" si="256"/>
        <v>0</v>
      </c>
      <c r="AG450" s="127">
        <f t="shared" si="256"/>
        <v>0</v>
      </c>
      <c r="AH450" s="127">
        <f t="shared" si="256"/>
        <v>0</v>
      </c>
      <c r="AI450" s="127">
        <f t="shared" si="256"/>
        <v>0</v>
      </c>
      <c r="AJ450" s="127">
        <f t="shared" si="256"/>
        <v>0</v>
      </c>
      <c r="AK450" s="127">
        <f t="shared" si="256"/>
        <v>0</v>
      </c>
      <c r="AL450" s="127">
        <f t="shared" si="256"/>
        <v>0</v>
      </c>
      <c r="AM450" s="127">
        <f t="shared" si="256"/>
        <v>0</v>
      </c>
      <c r="AN450" s="127">
        <f t="shared" si="256"/>
        <v>0</v>
      </c>
      <c r="AO450" s="127">
        <f t="shared" si="256"/>
        <v>0</v>
      </c>
      <c r="AP450" s="127"/>
      <c r="AQ450" s="127">
        <f t="shared" si="256"/>
        <v>0</v>
      </c>
      <c r="AR450" s="127">
        <f t="shared" si="256"/>
        <v>0</v>
      </c>
      <c r="AS450" s="127">
        <f t="shared" si="256"/>
        <v>0</v>
      </c>
      <c r="AT450" s="127">
        <f t="shared" si="256"/>
        <v>0</v>
      </c>
      <c r="AU450" s="127">
        <f>AU449+AU448+AU435+AU419+AU409+AU376</f>
        <v>-65927619.791660488</v>
      </c>
      <c r="AV450" s="127">
        <f t="shared" si="256"/>
        <v>0</v>
      </c>
      <c r="AW450" s="127">
        <f t="shared" si="256"/>
        <v>0</v>
      </c>
      <c r="AX450" s="127">
        <f t="shared" si="256"/>
        <v>0</v>
      </c>
      <c r="AY450" s="127">
        <f t="shared" si="256"/>
        <v>0</v>
      </c>
      <c r="AZ450" s="127">
        <f t="shared" si="256"/>
        <v>0</v>
      </c>
      <c r="BA450" s="127">
        <f t="shared" si="256"/>
        <v>0</v>
      </c>
      <c r="BB450" s="127">
        <f t="shared" si="256"/>
        <v>0</v>
      </c>
      <c r="BC450" s="127">
        <f t="shared" si="256"/>
        <v>0</v>
      </c>
      <c r="BD450" s="127">
        <f t="shared" si="256"/>
        <v>0</v>
      </c>
      <c r="BE450" s="127">
        <f t="shared" si="256"/>
        <v>0</v>
      </c>
      <c r="BF450" s="127">
        <f t="shared" si="256"/>
        <v>0</v>
      </c>
      <c r="BG450" s="127">
        <f t="shared" si="256"/>
        <v>0</v>
      </c>
      <c r="BH450" s="127">
        <f t="shared" si="256"/>
        <v>0</v>
      </c>
      <c r="BI450" s="127">
        <f t="shared" si="256"/>
        <v>0</v>
      </c>
      <c r="BJ450" s="127">
        <f t="shared" si="256"/>
        <v>0</v>
      </c>
      <c r="BK450" s="127">
        <f t="shared" si="256"/>
        <v>0</v>
      </c>
      <c r="BL450" s="127">
        <f t="shared" si="256"/>
        <v>0</v>
      </c>
      <c r="BM450" s="127">
        <f t="shared" si="256"/>
        <v>0</v>
      </c>
      <c r="BN450" s="127">
        <f t="shared" si="256"/>
        <v>0</v>
      </c>
      <c r="BO450" s="127">
        <f t="shared" si="256"/>
        <v>0</v>
      </c>
      <c r="BP450" s="127">
        <f t="shared" si="256"/>
        <v>0</v>
      </c>
      <c r="BQ450" s="127">
        <f t="shared" si="256"/>
        <v>0</v>
      </c>
      <c r="BR450" s="127">
        <f t="shared" ref="BR450:CL450" si="257">BR449+BR448+BR435+BR419+BR409+BR376</f>
        <v>2672926.9994000001</v>
      </c>
      <c r="BS450" s="127">
        <f t="shared" si="257"/>
        <v>-7661617.3339384496</v>
      </c>
      <c r="BT450" s="127">
        <f t="shared" si="257"/>
        <v>0</v>
      </c>
      <c r="BU450" s="127">
        <f t="shared" si="257"/>
        <v>0</v>
      </c>
      <c r="BV450" s="127">
        <f t="shared" si="257"/>
        <v>-71080281.980558634</v>
      </c>
      <c r="BW450" s="127">
        <f t="shared" si="257"/>
        <v>42632.08</v>
      </c>
      <c r="BX450" s="127">
        <f t="shared" si="257"/>
        <v>-425404.82954999997</v>
      </c>
      <c r="BY450" s="127">
        <f t="shared" si="257"/>
        <v>-403751.7</v>
      </c>
      <c r="BZ450" s="127">
        <f t="shared" si="257"/>
        <v>-617.78</v>
      </c>
      <c r="CA450" s="127">
        <f t="shared" si="257"/>
        <v>-124187.23840499998</v>
      </c>
      <c r="CB450" s="127">
        <f t="shared" si="257"/>
        <v>0</v>
      </c>
      <c r="CC450" s="127">
        <f t="shared" si="257"/>
        <v>0</v>
      </c>
      <c r="CD450" s="127">
        <f t="shared" si="257"/>
        <v>0</v>
      </c>
      <c r="CE450" s="127">
        <f t="shared" si="257"/>
        <v>0</v>
      </c>
      <c r="CF450" s="127">
        <f t="shared" si="257"/>
        <v>0</v>
      </c>
      <c r="CG450" s="127">
        <f t="shared" si="257"/>
        <v>8669838.2743579578</v>
      </c>
      <c r="CH450" s="127">
        <f t="shared" si="257"/>
        <v>0</v>
      </c>
      <c r="CI450" s="127">
        <f t="shared" si="257"/>
        <v>0</v>
      </c>
      <c r="CJ450" s="127">
        <f t="shared" si="257"/>
        <v>-68310463.508694127</v>
      </c>
      <c r="CK450" s="127">
        <f t="shared" si="257"/>
        <v>-134238083.30035463</v>
      </c>
      <c r="CL450" s="127">
        <f t="shared" si="257"/>
        <v>-2094398198.6895154</v>
      </c>
      <c r="CN450" s="44"/>
      <c r="CO450" s="44"/>
    </row>
    <row r="451" spans="1:93" ht="15.6" customHeight="1" x14ac:dyDescent="0.25">
      <c r="A451" s="25">
        <f t="shared" si="247"/>
        <v>442</v>
      </c>
      <c r="B451" s="296" t="s">
        <v>467</v>
      </c>
      <c r="C451" s="143" t="s">
        <v>372</v>
      </c>
      <c r="D451" s="131">
        <v>111</v>
      </c>
      <c r="E451" s="21">
        <v>-109247356.68807188</v>
      </c>
      <c r="F451" s="48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48">
        <v>24221601.846621875</v>
      </c>
      <c r="Y451" s="21">
        <v>3688410.083829998</v>
      </c>
      <c r="Z451" s="21"/>
      <c r="AA451" s="21"/>
      <c r="AB451" s="21"/>
      <c r="AC451" s="21">
        <v>1571859.2689869136</v>
      </c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>
        <f t="shared" ref="AU451:AU456" si="258">SUM(F451:AT451)</f>
        <v>29481871.199438788</v>
      </c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>
        <v>-1571859.2689869136</v>
      </c>
      <c r="BT451" s="21"/>
      <c r="BU451" s="21"/>
      <c r="BV451" s="21">
        <v>-15985910.801119998</v>
      </c>
      <c r="BW451" s="21">
        <v>0</v>
      </c>
      <c r="BX451" s="21">
        <v>-185866.22726000001</v>
      </c>
      <c r="BY451" s="21">
        <v>0</v>
      </c>
      <c r="BZ451" s="21">
        <v>0</v>
      </c>
      <c r="CA451" s="21">
        <v>-256323.57136499998</v>
      </c>
      <c r="CB451" s="21"/>
      <c r="CC451" s="21"/>
      <c r="CD451" s="21"/>
      <c r="CE451" s="21"/>
      <c r="CF451" s="21"/>
      <c r="CG451" s="21"/>
      <c r="CH451" s="21"/>
      <c r="CI451" s="21"/>
      <c r="CJ451" s="21">
        <f t="shared" ref="CJ451:CJ456" si="259">SUM(AV451:CI451)</f>
        <v>-17999959.868731912</v>
      </c>
      <c r="CK451" s="21">
        <f t="shared" si="220"/>
        <v>11481911.330706876</v>
      </c>
      <c r="CL451" s="21">
        <f t="shared" ref="CL451:CL456" si="260">CK451+E451</f>
        <v>-97765445.357364997</v>
      </c>
      <c r="CN451" s="44"/>
      <c r="CO451" s="44"/>
    </row>
    <row r="452" spans="1:93" ht="15.6" customHeight="1" x14ac:dyDescent="0.25">
      <c r="A452" s="25">
        <f t="shared" si="247"/>
        <v>443</v>
      </c>
      <c r="B452" s="297"/>
      <c r="C452" s="130" t="s">
        <v>382</v>
      </c>
      <c r="D452" s="131">
        <v>111</v>
      </c>
      <c r="E452" s="21"/>
      <c r="F452" s="48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>
        <f t="shared" si="258"/>
        <v>0</v>
      </c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>
        <f t="shared" si="259"/>
        <v>0</v>
      </c>
      <c r="CK452" s="21">
        <f t="shared" si="220"/>
        <v>0</v>
      </c>
      <c r="CL452" s="21">
        <f t="shared" si="260"/>
        <v>0</v>
      </c>
      <c r="CN452" s="44"/>
      <c r="CO452" s="44"/>
    </row>
    <row r="453" spans="1:93" x14ac:dyDescent="0.25">
      <c r="A453" s="25">
        <f t="shared" si="247"/>
        <v>444</v>
      </c>
      <c r="B453" s="297"/>
      <c r="C453" s="130" t="s">
        <v>374</v>
      </c>
      <c r="D453" s="131">
        <v>111</v>
      </c>
      <c r="E453" s="21"/>
      <c r="F453" s="48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>
        <f t="shared" si="258"/>
        <v>0</v>
      </c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>
        <f t="shared" si="259"/>
        <v>0</v>
      </c>
      <c r="CK453" s="21">
        <f t="shared" si="220"/>
        <v>0</v>
      </c>
      <c r="CL453" s="21">
        <f t="shared" si="260"/>
        <v>0</v>
      </c>
      <c r="CN453" s="44"/>
      <c r="CO453" s="44"/>
    </row>
    <row r="454" spans="1:93" x14ac:dyDescent="0.25">
      <c r="A454" s="25">
        <f t="shared" si="247"/>
        <v>445</v>
      </c>
      <c r="B454" s="297"/>
      <c r="C454" s="143" t="s">
        <v>375</v>
      </c>
      <c r="D454" s="131">
        <v>111</v>
      </c>
      <c r="E454" s="21"/>
      <c r="F454" s="48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>
        <f t="shared" si="258"/>
        <v>0</v>
      </c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>
        <f t="shared" si="259"/>
        <v>0</v>
      </c>
      <c r="CK454" s="21">
        <f t="shared" si="220"/>
        <v>0</v>
      </c>
      <c r="CL454" s="21">
        <f t="shared" si="260"/>
        <v>0</v>
      </c>
      <c r="CN454" s="44"/>
      <c r="CO454" s="44"/>
    </row>
    <row r="455" spans="1:93" x14ac:dyDescent="0.25">
      <c r="A455" s="25">
        <f t="shared" si="247"/>
        <v>446</v>
      </c>
      <c r="B455" s="297"/>
      <c r="C455" s="143" t="s">
        <v>376</v>
      </c>
      <c r="D455" s="131">
        <v>111</v>
      </c>
      <c r="E455" s="21"/>
      <c r="F455" s="48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>
        <f t="shared" si="258"/>
        <v>0</v>
      </c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>
        <f t="shared" si="259"/>
        <v>0</v>
      </c>
      <c r="CK455" s="21">
        <f t="shared" si="220"/>
        <v>0</v>
      </c>
      <c r="CL455" s="21">
        <f t="shared" si="260"/>
        <v>0</v>
      </c>
      <c r="CN455" s="44"/>
      <c r="CO455" s="44"/>
    </row>
    <row r="456" spans="1:93" ht="15.6" customHeight="1" x14ac:dyDescent="0.25">
      <c r="A456" s="25">
        <f t="shared" si="247"/>
        <v>447</v>
      </c>
      <c r="B456" s="298"/>
      <c r="C456" s="143" t="s">
        <v>377</v>
      </c>
      <c r="D456" s="131">
        <v>111</v>
      </c>
      <c r="E456" s="21">
        <v>-12730957.050136248</v>
      </c>
      <c r="F456" s="48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>
        <f t="shared" si="258"/>
        <v>0</v>
      </c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>
        <f t="shared" si="259"/>
        <v>0</v>
      </c>
      <c r="CK456" s="21">
        <f t="shared" si="220"/>
        <v>0</v>
      </c>
      <c r="CL456" s="21">
        <f t="shared" si="260"/>
        <v>-12730957.050136248</v>
      </c>
      <c r="CN456" s="44"/>
      <c r="CO456" s="44"/>
    </row>
    <row r="457" spans="1:93" x14ac:dyDescent="0.25">
      <c r="A457" s="25">
        <f t="shared" si="247"/>
        <v>448</v>
      </c>
      <c r="B457" s="288" t="s">
        <v>466</v>
      </c>
      <c r="C457" s="289"/>
      <c r="D457" s="290"/>
      <c r="E457" s="52">
        <f t="shared" ref="E457:CL457" si="261">SUM(E451:E456)</f>
        <v>-121978313.73820813</v>
      </c>
      <c r="F457" s="52">
        <f t="shared" si="261"/>
        <v>0</v>
      </c>
      <c r="G457" s="52">
        <f t="shared" si="261"/>
        <v>0</v>
      </c>
      <c r="H457" s="52">
        <f t="shared" si="261"/>
        <v>0</v>
      </c>
      <c r="I457" s="52">
        <f t="shared" si="261"/>
        <v>0</v>
      </c>
      <c r="J457" s="52">
        <f t="shared" si="261"/>
        <v>0</v>
      </c>
      <c r="K457" s="52">
        <f t="shared" si="261"/>
        <v>0</v>
      </c>
      <c r="L457" s="52">
        <f t="shared" si="261"/>
        <v>0</v>
      </c>
      <c r="M457" s="52">
        <f t="shared" si="261"/>
        <v>0</v>
      </c>
      <c r="N457" s="52">
        <f t="shared" si="261"/>
        <v>0</v>
      </c>
      <c r="O457" s="52">
        <f t="shared" si="261"/>
        <v>0</v>
      </c>
      <c r="P457" s="52">
        <f t="shared" si="261"/>
        <v>0</v>
      </c>
      <c r="Q457" s="52">
        <f t="shared" si="261"/>
        <v>0</v>
      </c>
      <c r="R457" s="52">
        <f t="shared" si="261"/>
        <v>0</v>
      </c>
      <c r="S457" s="52">
        <f t="shared" si="261"/>
        <v>0</v>
      </c>
      <c r="T457" s="52">
        <f t="shared" si="261"/>
        <v>0</v>
      </c>
      <c r="U457" s="52">
        <f t="shared" si="261"/>
        <v>0</v>
      </c>
      <c r="V457" s="52">
        <f t="shared" si="261"/>
        <v>0</v>
      </c>
      <c r="W457" s="52">
        <f t="shared" si="261"/>
        <v>0</v>
      </c>
      <c r="X457" s="52">
        <f t="shared" si="261"/>
        <v>24221601.846621875</v>
      </c>
      <c r="Y457" s="52">
        <f t="shared" si="261"/>
        <v>3688410.083829998</v>
      </c>
      <c r="Z457" s="52">
        <f t="shared" si="261"/>
        <v>0</v>
      </c>
      <c r="AA457" s="52">
        <f t="shared" si="261"/>
        <v>0</v>
      </c>
      <c r="AB457" s="52">
        <f t="shared" si="261"/>
        <v>0</v>
      </c>
      <c r="AC457" s="52">
        <f t="shared" si="261"/>
        <v>1571859.2689869136</v>
      </c>
      <c r="AD457" s="52">
        <f t="shared" si="261"/>
        <v>0</v>
      </c>
      <c r="AE457" s="52">
        <f t="shared" si="261"/>
        <v>0</v>
      </c>
      <c r="AF457" s="52">
        <f t="shared" si="261"/>
        <v>0</v>
      </c>
      <c r="AG457" s="52">
        <f t="shared" si="261"/>
        <v>0</v>
      </c>
      <c r="AH457" s="52">
        <f t="shared" si="261"/>
        <v>0</v>
      </c>
      <c r="AI457" s="52">
        <f t="shared" si="261"/>
        <v>0</v>
      </c>
      <c r="AJ457" s="52">
        <f t="shared" si="261"/>
        <v>0</v>
      </c>
      <c r="AK457" s="52">
        <f t="shared" si="261"/>
        <v>0</v>
      </c>
      <c r="AL457" s="52">
        <f t="shared" si="261"/>
        <v>0</v>
      </c>
      <c r="AM457" s="52">
        <f t="shared" si="261"/>
        <v>0</v>
      </c>
      <c r="AN457" s="52">
        <f t="shared" si="261"/>
        <v>0</v>
      </c>
      <c r="AO457" s="52">
        <f t="shared" si="261"/>
        <v>0</v>
      </c>
      <c r="AP457" s="52"/>
      <c r="AQ457" s="52">
        <f t="shared" si="261"/>
        <v>0</v>
      </c>
      <c r="AR457" s="52">
        <f t="shared" si="261"/>
        <v>0</v>
      </c>
      <c r="AS457" s="52">
        <f t="shared" si="261"/>
        <v>0</v>
      </c>
      <c r="AT457" s="52">
        <f t="shared" si="261"/>
        <v>0</v>
      </c>
      <c r="AU457" s="52">
        <f t="shared" si="261"/>
        <v>29481871.199438788</v>
      </c>
      <c r="AV457" s="52">
        <f t="shared" si="261"/>
        <v>0</v>
      </c>
      <c r="AW457" s="52">
        <f t="shared" si="261"/>
        <v>0</v>
      </c>
      <c r="AX457" s="52">
        <f t="shared" si="261"/>
        <v>0</v>
      </c>
      <c r="AY457" s="52">
        <f t="shared" si="261"/>
        <v>0</v>
      </c>
      <c r="AZ457" s="52">
        <f t="shared" si="261"/>
        <v>0</v>
      </c>
      <c r="BA457" s="52">
        <f t="shared" si="261"/>
        <v>0</v>
      </c>
      <c r="BB457" s="52">
        <f t="shared" si="261"/>
        <v>0</v>
      </c>
      <c r="BC457" s="52">
        <f t="shared" si="261"/>
        <v>0</v>
      </c>
      <c r="BD457" s="52">
        <f t="shared" si="261"/>
        <v>0</v>
      </c>
      <c r="BE457" s="52">
        <f t="shared" si="261"/>
        <v>0</v>
      </c>
      <c r="BF457" s="52">
        <f t="shared" si="261"/>
        <v>0</v>
      </c>
      <c r="BG457" s="52">
        <f t="shared" si="261"/>
        <v>0</v>
      </c>
      <c r="BH457" s="52">
        <f t="shared" si="261"/>
        <v>0</v>
      </c>
      <c r="BI457" s="52">
        <f t="shared" si="261"/>
        <v>0</v>
      </c>
      <c r="BJ457" s="52">
        <f t="shared" si="261"/>
        <v>0</v>
      </c>
      <c r="BK457" s="52">
        <f t="shared" si="261"/>
        <v>0</v>
      </c>
      <c r="BL457" s="52">
        <f t="shared" si="261"/>
        <v>0</v>
      </c>
      <c r="BM457" s="52">
        <f t="shared" si="261"/>
        <v>0</v>
      </c>
      <c r="BN457" s="52">
        <f t="shared" si="261"/>
        <v>0</v>
      </c>
      <c r="BO457" s="52">
        <f t="shared" si="261"/>
        <v>0</v>
      </c>
      <c r="BP457" s="52">
        <f t="shared" si="261"/>
        <v>0</v>
      </c>
      <c r="BQ457" s="52">
        <f t="shared" si="261"/>
        <v>0</v>
      </c>
      <c r="BR457" s="52">
        <f t="shared" si="261"/>
        <v>0</v>
      </c>
      <c r="BS457" s="52">
        <f t="shared" si="261"/>
        <v>-1571859.2689869136</v>
      </c>
      <c r="BT457" s="52">
        <f t="shared" si="261"/>
        <v>0</v>
      </c>
      <c r="BU457" s="52">
        <f t="shared" si="261"/>
        <v>0</v>
      </c>
      <c r="BV457" s="52">
        <f t="shared" si="261"/>
        <v>-15985910.801119998</v>
      </c>
      <c r="BW457" s="52">
        <f t="shared" si="261"/>
        <v>0</v>
      </c>
      <c r="BX457" s="52">
        <f t="shared" si="261"/>
        <v>-185866.22726000001</v>
      </c>
      <c r="BY457" s="52">
        <f t="shared" si="261"/>
        <v>0</v>
      </c>
      <c r="BZ457" s="52">
        <f t="shared" si="261"/>
        <v>0</v>
      </c>
      <c r="CA457" s="52">
        <f t="shared" si="261"/>
        <v>-256323.57136499998</v>
      </c>
      <c r="CB457" s="52">
        <f t="shared" si="261"/>
        <v>0</v>
      </c>
      <c r="CC457" s="52">
        <f t="shared" si="261"/>
        <v>0</v>
      </c>
      <c r="CD457" s="52">
        <f t="shared" si="261"/>
        <v>0</v>
      </c>
      <c r="CE457" s="52">
        <f t="shared" si="261"/>
        <v>0</v>
      </c>
      <c r="CF457" s="52">
        <f t="shared" si="261"/>
        <v>0</v>
      </c>
      <c r="CG457" s="52">
        <f t="shared" si="261"/>
        <v>0</v>
      </c>
      <c r="CH457" s="52">
        <f t="shared" si="261"/>
        <v>0</v>
      </c>
      <c r="CI457" s="52">
        <f t="shared" si="261"/>
        <v>0</v>
      </c>
      <c r="CJ457" s="52">
        <f t="shared" si="261"/>
        <v>-17999959.868731912</v>
      </c>
      <c r="CK457" s="52">
        <f t="shared" si="261"/>
        <v>11481911.330706876</v>
      </c>
      <c r="CL457" s="52">
        <f t="shared" si="261"/>
        <v>-110496402.40750125</v>
      </c>
      <c r="CN457" s="44"/>
      <c r="CO457" s="44"/>
    </row>
    <row r="458" spans="1:93" ht="32.25" customHeight="1" x14ac:dyDescent="0.25">
      <c r="A458" s="25">
        <f t="shared" si="247"/>
        <v>449</v>
      </c>
      <c r="B458" s="134" t="s">
        <v>468</v>
      </c>
      <c r="C458" s="141" t="s">
        <v>468</v>
      </c>
      <c r="D458" s="142">
        <v>114</v>
      </c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>
        <f>SUM(F458:AT458)</f>
        <v>0</v>
      </c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>
        <f>SUM(AV458:CI458)</f>
        <v>0</v>
      </c>
      <c r="CK458" s="21">
        <f t="shared" si="220"/>
        <v>0</v>
      </c>
      <c r="CL458" s="21">
        <f>CK458+E458</f>
        <v>0</v>
      </c>
      <c r="CN458" s="44"/>
      <c r="CO458" s="44"/>
    </row>
    <row r="459" spans="1:93" x14ac:dyDescent="0.25">
      <c r="A459" s="25">
        <f t="shared" si="247"/>
        <v>450</v>
      </c>
      <c r="B459" s="288" t="s">
        <v>469</v>
      </c>
      <c r="C459" s="299"/>
      <c r="D459" s="300"/>
      <c r="E459" s="52">
        <f t="shared" ref="E459:CL459" si="262">SUM(E458)</f>
        <v>0</v>
      </c>
      <c r="F459" s="52">
        <f t="shared" si="262"/>
        <v>0</v>
      </c>
      <c r="G459" s="52">
        <f t="shared" si="262"/>
        <v>0</v>
      </c>
      <c r="H459" s="52">
        <f t="shared" si="262"/>
        <v>0</v>
      </c>
      <c r="I459" s="52">
        <f t="shared" si="262"/>
        <v>0</v>
      </c>
      <c r="J459" s="52">
        <f t="shared" si="262"/>
        <v>0</v>
      </c>
      <c r="K459" s="52">
        <f t="shared" si="262"/>
        <v>0</v>
      </c>
      <c r="L459" s="52">
        <f t="shared" si="262"/>
        <v>0</v>
      </c>
      <c r="M459" s="52">
        <f t="shared" si="262"/>
        <v>0</v>
      </c>
      <c r="N459" s="52">
        <f t="shared" si="262"/>
        <v>0</v>
      </c>
      <c r="O459" s="52">
        <f t="shared" si="262"/>
        <v>0</v>
      </c>
      <c r="P459" s="52">
        <f t="shared" si="262"/>
        <v>0</v>
      </c>
      <c r="Q459" s="52">
        <f t="shared" si="262"/>
        <v>0</v>
      </c>
      <c r="R459" s="52">
        <f t="shared" si="262"/>
        <v>0</v>
      </c>
      <c r="S459" s="52">
        <f t="shared" si="262"/>
        <v>0</v>
      </c>
      <c r="T459" s="52">
        <f t="shared" si="262"/>
        <v>0</v>
      </c>
      <c r="U459" s="52">
        <f t="shared" si="262"/>
        <v>0</v>
      </c>
      <c r="V459" s="52">
        <f t="shared" si="262"/>
        <v>0</v>
      </c>
      <c r="W459" s="52">
        <f t="shared" si="262"/>
        <v>0</v>
      </c>
      <c r="X459" s="52">
        <f t="shared" si="262"/>
        <v>0</v>
      </c>
      <c r="Y459" s="52">
        <f t="shared" si="262"/>
        <v>0</v>
      </c>
      <c r="Z459" s="52">
        <f t="shared" si="262"/>
        <v>0</v>
      </c>
      <c r="AA459" s="52">
        <f t="shared" si="262"/>
        <v>0</v>
      </c>
      <c r="AB459" s="52">
        <f t="shared" si="262"/>
        <v>0</v>
      </c>
      <c r="AC459" s="52">
        <f t="shared" si="262"/>
        <v>0</v>
      </c>
      <c r="AD459" s="52">
        <f t="shared" si="262"/>
        <v>0</v>
      </c>
      <c r="AE459" s="52">
        <f t="shared" si="262"/>
        <v>0</v>
      </c>
      <c r="AF459" s="52">
        <f t="shared" si="262"/>
        <v>0</v>
      </c>
      <c r="AG459" s="52">
        <f t="shared" si="262"/>
        <v>0</v>
      </c>
      <c r="AH459" s="52">
        <f t="shared" si="262"/>
        <v>0</v>
      </c>
      <c r="AI459" s="52">
        <f t="shared" si="262"/>
        <v>0</v>
      </c>
      <c r="AJ459" s="52">
        <f t="shared" si="262"/>
        <v>0</v>
      </c>
      <c r="AK459" s="52">
        <f t="shared" si="262"/>
        <v>0</v>
      </c>
      <c r="AL459" s="52">
        <f t="shared" si="262"/>
        <v>0</v>
      </c>
      <c r="AM459" s="52">
        <f t="shared" si="262"/>
        <v>0</v>
      </c>
      <c r="AN459" s="52">
        <f t="shared" si="262"/>
        <v>0</v>
      </c>
      <c r="AO459" s="52">
        <f t="shared" si="262"/>
        <v>0</v>
      </c>
      <c r="AP459" s="52"/>
      <c r="AQ459" s="52">
        <f t="shared" si="262"/>
        <v>0</v>
      </c>
      <c r="AR459" s="52">
        <f t="shared" si="262"/>
        <v>0</v>
      </c>
      <c r="AS459" s="52">
        <f t="shared" si="262"/>
        <v>0</v>
      </c>
      <c r="AT459" s="52">
        <f t="shared" si="262"/>
        <v>0</v>
      </c>
      <c r="AU459" s="52">
        <f t="shared" si="262"/>
        <v>0</v>
      </c>
      <c r="AV459" s="52">
        <f t="shared" si="262"/>
        <v>0</v>
      </c>
      <c r="AW459" s="52">
        <f t="shared" si="262"/>
        <v>0</v>
      </c>
      <c r="AX459" s="52">
        <f t="shared" si="262"/>
        <v>0</v>
      </c>
      <c r="AY459" s="52">
        <f t="shared" si="262"/>
        <v>0</v>
      </c>
      <c r="AZ459" s="52">
        <f t="shared" si="262"/>
        <v>0</v>
      </c>
      <c r="BA459" s="52">
        <f t="shared" si="262"/>
        <v>0</v>
      </c>
      <c r="BB459" s="52">
        <f t="shared" si="262"/>
        <v>0</v>
      </c>
      <c r="BC459" s="52">
        <f t="shared" si="262"/>
        <v>0</v>
      </c>
      <c r="BD459" s="52">
        <f t="shared" si="262"/>
        <v>0</v>
      </c>
      <c r="BE459" s="52">
        <f t="shared" si="262"/>
        <v>0</v>
      </c>
      <c r="BF459" s="52">
        <f t="shared" si="262"/>
        <v>0</v>
      </c>
      <c r="BG459" s="52">
        <f t="shared" si="262"/>
        <v>0</v>
      </c>
      <c r="BH459" s="52">
        <f t="shared" si="262"/>
        <v>0</v>
      </c>
      <c r="BI459" s="52">
        <f t="shared" si="262"/>
        <v>0</v>
      </c>
      <c r="BJ459" s="52">
        <f t="shared" si="262"/>
        <v>0</v>
      </c>
      <c r="BK459" s="52">
        <f t="shared" si="262"/>
        <v>0</v>
      </c>
      <c r="BL459" s="52">
        <f t="shared" si="262"/>
        <v>0</v>
      </c>
      <c r="BM459" s="52">
        <f t="shared" si="262"/>
        <v>0</v>
      </c>
      <c r="BN459" s="52">
        <f t="shared" si="262"/>
        <v>0</v>
      </c>
      <c r="BO459" s="52">
        <f t="shared" si="262"/>
        <v>0</v>
      </c>
      <c r="BP459" s="52">
        <f t="shared" si="262"/>
        <v>0</v>
      </c>
      <c r="BQ459" s="52">
        <f t="shared" si="262"/>
        <v>0</v>
      </c>
      <c r="BR459" s="52">
        <f t="shared" si="262"/>
        <v>0</v>
      </c>
      <c r="BS459" s="52">
        <f t="shared" si="262"/>
        <v>0</v>
      </c>
      <c r="BT459" s="52">
        <f t="shared" si="262"/>
        <v>0</v>
      </c>
      <c r="BU459" s="52">
        <f t="shared" si="262"/>
        <v>0</v>
      </c>
      <c r="BV459" s="52">
        <f t="shared" si="262"/>
        <v>0</v>
      </c>
      <c r="BW459" s="52">
        <f t="shared" si="262"/>
        <v>0</v>
      </c>
      <c r="BX459" s="52">
        <f t="shared" si="262"/>
        <v>0</v>
      </c>
      <c r="BY459" s="52">
        <f t="shared" si="262"/>
        <v>0</v>
      </c>
      <c r="BZ459" s="52">
        <f t="shared" si="262"/>
        <v>0</v>
      </c>
      <c r="CA459" s="52">
        <f t="shared" si="262"/>
        <v>0</v>
      </c>
      <c r="CB459" s="52">
        <f t="shared" si="262"/>
        <v>0</v>
      </c>
      <c r="CC459" s="52">
        <f t="shared" si="262"/>
        <v>0</v>
      </c>
      <c r="CD459" s="52">
        <f t="shared" si="262"/>
        <v>0</v>
      </c>
      <c r="CE459" s="52">
        <f t="shared" si="262"/>
        <v>0</v>
      </c>
      <c r="CF459" s="52">
        <f t="shared" si="262"/>
        <v>0</v>
      </c>
      <c r="CG459" s="52">
        <f t="shared" si="262"/>
        <v>0</v>
      </c>
      <c r="CH459" s="52">
        <f t="shared" si="262"/>
        <v>0</v>
      </c>
      <c r="CI459" s="52">
        <f t="shared" si="262"/>
        <v>0</v>
      </c>
      <c r="CJ459" s="52">
        <f t="shared" si="262"/>
        <v>0</v>
      </c>
      <c r="CK459" s="52">
        <f t="shared" si="262"/>
        <v>0</v>
      </c>
      <c r="CL459" s="52">
        <f t="shared" si="262"/>
        <v>0</v>
      </c>
      <c r="CN459" s="44"/>
      <c r="CO459" s="44"/>
    </row>
    <row r="460" spans="1:93" ht="32.25" customHeight="1" x14ac:dyDescent="0.25">
      <c r="A460" s="25">
        <f t="shared" si="247"/>
        <v>451</v>
      </c>
      <c r="B460" s="134" t="s">
        <v>470</v>
      </c>
      <c r="C460" s="141" t="s">
        <v>470</v>
      </c>
      <c r="D460" s="142">
        <v>115</v>
      </c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>
        <f>SUM(F460:AT460)</f>
        <v>0</v>
      </c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>
        <f>SUM(AV460:CI460)</f>
        <v>0</v>
      </c>
      <c r="CK460" s="21">
        <f t="shared" si="220"/>
        <v>0</v>
      </c>
      <c r="CL460" s="21">
        <f>CK460+E460</f>
        <v>0</v>
      </c>
      <c r="CN460" s="44"/>
      <c r="CO460" s="44"/>
    </row>
    <row r="461" spans="1:93" x14ac:dyDescent="0.25">
      <c r="A461" s="25">
        <f t="shared" si="247"/>
        <v>452</v>
      </c>
      <c r="B461" s="283" t="s">
        <v>471</v>
      </c>
      <c r="C461" s="284"/>
      <c r="D461" s="285"/>
      <c r="E461" s="52">
        <f t="shared" ref="E461:CL461" si="263">SUM(E460)</f>
        <v>0</v>
      </c>
      <c r="F461" s="52">
        <f t="shared" si="263"/>
        <v>0</v>
      </c>
      <c r="G461" s="52">
        <f t="shared" si="263"/>
        <v>0</v>
      </c>
      <c r="H461" s="52">
        <f t="shared" si="263"/>
        <v>0</v>
      </c>
      <c r="I461" s="52">
        <f t="shared" si="263"/>
        <v>0</v>
      </c>
      <c r="J461" s="52">
        <f t="shared" si="263"/>
        <v>0</v>
      </c>
      <c r="K461" s="52">
        <f t="shared" si="263"/>
        <v>0</v>
      </c>
      <c r="L461" s="52">
        <f t="shared" si="263"/>
        <v>0</v>
      </c>
      <c r="M461" s="52">
        <f t="shared" si="263"/>
        <v>0</v>
      </c>
      <c r="N461" s="52">
        <f t="shared" si="263"/>
        <v>0</v>
      </c>
      <c r="O461" s="52">
        <f t="shared" si="263"/>
        <v>0</v>
      </c>
      <c r="P461" s="52">
        <f t="shared" si="263"/>
        <v>0</v>
      </c>
      <c r="Q461" s="52">
        <f t="shared" si="263"/>
        <v>0</v>
      </c>
      <c r="R461" s="52">
        <f t="shared" si="263"/>
        <v>0</v>
      </c>
      <c r="S461" s="52">
        <f t="shared" si="263"/>
        <v>0</v>
      </c>
      <c r="T461" s="52">
        <f t="shared" si="263"/>
        <v>0</v>
      </c>
      <c r="U461" s="52">
        <f t="shared" si="263"/>
        <v>0</v>
      </c>
      <c r="V461" s="52">
        <f t="shared" si="263"/>
        <v>0</v>
      </c>
      <c r="W461" s="52">
        <f t="shared" si="263"/>
        <v>0</v>
      </c>
      <c r="X461" s="52">
        <f t="shared" si="263"/>
        <v>0</v>
      </c>
      <c r="Y461" s="52">
        <f t="shared" si="263"/>
        <v>0</v>
      </c>
      <c r="Z461" s="52">
        <f t="shared" si="263"/>
        <v>0</v>
      </c>
      <c r="AA461" s="52">
        <f t="shared" si="263"/>
        <v>0</v>
      </c>
      <c r="AB461" s="52">
        <f t="shared" si="263"/>
        <v>0</v>
      </c>
      <c r="AC461" s="52">
        <f t="shared" si="263"/>
        <v>0</v>
      </c>
      <c r="AD461" s="52">
        <f t="shared" si="263"/>
        <v>0</v>
      </c>
      <c r="AE461" s="52">
        <f t="shared" si="263"/>
        <v>0</v>
      </c>
      <c r="AF461" s="52">
        <f t="shared" si="263"/>
        <v>0</v>
      </c>
      <c r="AG461" s="52">
        <f t="shared" si="263"/>
        <v>0</v>
      </c>
      <c r="AH461" s="52">
        <f t="shared" si="263"/>
        <v>0</v>
      </c>
      <c r="AI461" s="52">
        <f t="shared" si="263"/>
        <v>0</v>
      </c>
      <c r="AJ461" s="52">
        <f t="shared" si="263"/>
        <v>0</v>
      </c>
      <c r="AK461" s="52">
        <f t="shared" si="263"/>
        <v>0</v>
      </c>
      <c r="AL461" s="52">
        <f t="shared" si="263"/>
        <v>0</v>
      </c>
      <c r="AM461" s="52">
        <f t="shared" si="263"/>
        <v>0</v>
      </c>
      <c r="AN461" s="52">
        <f t="shared" si="263"/>
        <v>0</v>
      </c>
      <c r="AO461" s="52">
        <f t="shared" si="263"/>
        <v>0</v>
      </c>
      <c r="AP461" s="52"/>
      <c r="AQ461" s="52">
        <f t="shared" si="263"/>
        <v>0</v>
      </c>
      <c r="AR461" s="52">
        <f t="shared" si="263"/>
        <v>0</v>
      </c>
      <c r="AS461" s="52">
        <f t="shared" si="263"/>
        <v>0</v>
      </c>
      <c r="AT461" s="52">
        <f t="shared" si="263"/>
        <v>0</v>
      </c>
      <c r="AU461" s="52">
        <f t="shared" si="263"/>
        <v>0</v>
      </c>
      <c r="AV461" s="52">
        <f t="shared" si="263"/>
        <v>0</v>
      </c>
      <c r="AW461" s="52">
        <f t="shared" si="263"/>
        <v>0</v>
      </c>
      <c r="AX461" s="52">
        <f t="shared" si="263"/>
        <v>0</v>
      </c>
      <c r="AY461" s="52">
        <f t="shared" si="263"/>
        <v>0</v>
      </c>
      <c r="AZ461" s="52">
        <f t="shared" si="263"/>
        <v>0</v>
      </c>
      <c r="BA461" s="52">
        <f t="shared" si="263"/>
        <v>0</v>
      </c>
      <c r="BB461" s="52">
        <f t="shared" si="263"/>
        <v>0</v>
      </c>
      <c r="BC461" s="52">
        <f t="shared" si="263"/>
        <v>0</v>
      </c>
      <c r="BD461" s="52">
        <f t="shared" si="263"/>
        <v>0</v>
      </c>
      <c r="BE461" s="52">
        <f t="shared" si="263"/>
        <v>0</v>
      </c>
      <c r="BF461" s="52">
        <f t="shared" si="263"/>
        <v>0</v>
      </c>
      <c r="BG461" s="52">
        <f t="shared" si="263"/>
        <v>0</v>
      </c>
      <c r="BH461" s="52">
        <f t="shared" si="263"/>
        <v>0</v>
      </c>
      <c r="BI461" s="52">
        <f t="shared" si="263"/>
        <v>0</v>
      </c>
      <c r="BJ461" s="52">
        <f t="shared" si="263"/>
        <v>0</v>
      </c>
      <c r="BK461" s="52">
        <f t="shared" si="263"/>
        <v>0</v>
      </c>
      <c r="BL461" s="52">
        <f t="shared" si="263"/>
        <v>0</v>
      </c>
      <c r="BM461" s="52">
        <f t="shared" si="263"/>
        <v>0</v>
      </c>
      <c r="BN461" s="52">
        <f t="shared" si="263"/>
        <v>0</v>
      </c>
      <c r="BO461" s="52">
        <f t="shared" si="263"/>
        <v>0</v>
      </c>
      <c r="BP461" s="52">
        <f t="shared" si="263"/>
        <v>0</v>
      </c>
      <c r="BQ461" s="52">
        <f t="shared" si="263"/>
        <v>0</v>
      </c>
      <c r="BR461" s="52">
        <f t="shared" si="263"/>
        <v>0</v>
      </c>
      <c r="BS461" s="52">
        <f t="shared" si="263"/>
        <v>0</v>
      </c>
      <c r="BT461" s="52">
        <f t="shared" si="263"/>
        <v>0</v>
      </c>
      <c r="BU461" s="52">
        <f t="shared" si="263"/>
        <v>0</v>
      </c>
      <c r="BV461" s="52">
        <f t="shared" si="263"/>
        <v>0</v>
      </c>
      <c r="BW461" s="52">
        <f t="shared" si="263"/>
        <v>0</v>
      </c>
      <c r="BX461" s="52">
        <f t="shared" si="263"/>
        <v>0</v>
      </c>
      <c r="BY461" s="52">
        <f t="shared" si="263"/>
        <v>0</v>
      </c>
      <c r="BZ461" s="52">
        <f t="shared" si="263"/>
        <v>0</v>
      </c>
      <c r="CA461" s="52">
        <f t="shared" si="263"/>
        <v>0</v>
      </c>
      <c r="CB461" s="52">
        <f t="shared" si="263"/>
        <v>0</v>
      </c>
      <c r="CC461" s="52">
        <f t="shared" si="263"/>
        <v>0</v>
      </c>
      <c r="CD461" s="52">
        <f t="shared" si="263"/>
        <v>0</v>
      </c>
      <c r="CE461" s="52">
        <f t="shared" si="263"/>
        <v>0</v>
      </c>
      <c r="CF461" s="52">
        <f t="shared" si="263"/>
        <v>0</v>
      </c>
      <c r="CG461" s="52">
        <f t="shared" si="263"/>
        <v>0</v>
      </c>
      <c r="CH461" s="52">
        <f t="shared" si="263"/>
        <v>0</v>
      </c>
      <c r="CI461" s="52">
        <f t="shared" si="263"/>
        <v>0</v>
      </c>
      <c r="CJ461" s="52">
        <f t="shared" si="263"/>
        <v>0</v>
      </c>
      <c r="CK461" s="52">
        <f t="shared" si="263"/>
        <v>0</v>
      </c>
      <c r="CL461" s="52">
        <f t="shared" si="263"/>
        <v>0</v>
      </c>
      <c r="CN461" s="44"/>
      <c r="CO461" s="44"/>
    </row>
    <row r="462" spans="1:93" x14ac:dyDescent="0.25">
      <c r="A462" s="25">
        <f t="shared" si="247"/>
        <v>453</v>
      </c>
      <c r="B462" s="280" t="s">
        <v>472</v>
      </c>
      <c r="C462" s="128" t="s">
        <v>473</v>
      </c>
      <c r="D462" s="129">
        <v>117.1</v>
      </c>
      <c r="E462" s="21">
        <v>8783942.6300000008</v>
      </c>
      <c r="F462" s="48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>
        <v>0</v>
      </c>
      <c r="Y462" s="21"/>
      <c r="Z462" s="21"/>
      <c r="AA462" s="21"/>
      <c r="AB462" s="21"/>
      <c r="AC462" s="48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>
        <f>SUM(F462:AT462)</f>
        <v>0</v>
      </c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48"/>
      <c r="BT462" s="21"/>
      <c r="BU462" s="21"/>
      <c r="BV462" s="21"/>
      <c r="BW462" s="21"/>
      <c r="BX462" s="48"/>
      <c r="BY462" s="48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>
        <f>SUM(AV462:CI462)</f>
        <v>0</v>
      </c>
      <c r="CK462" s="21">
        <f t="shared" si="220"/>
        <v>0</v>
      </c>
      <c r="CL462" s="21">
        <f>CK462+E462</f>
        <v>8783942.6300000008</v>
      </c>
      <c r="CN462" s="44"/>
      <c r="CO462" s="44"/>
    </row>
    <row r="463" spans="1:93" x14ac:dyDescent="0.25">
      <c r="A463" s="25">
        <f t="shared" si="247"/>
        <v>454</v>
      </c>
      <c r="B463" s="281"/>
      <c r="C463" s="130" t="s">
        <v>474</v>
      </c>
      <c r="D463" s="131">
        <v>117.2</v>
      </c>
      <c r="E463" s="21"/>
      <c r="F463" s="48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>
        <f>SUM(F463:AT463)</f>
        <v>0</v>
      </c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48"/>
      <c r="BY463" s="48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>
        <f>SUM(AV463:CI463)</f>
        <v>0</v>
      </c>
      <c r="CK463" s="21">
        <f t="shared" si="220"/>
        <v>0</v>
      </c>
      <c r="CL463" s="21">
        <f>CK463+E463</f>
        <v>0</v>
      </c>
      <c r="CN463" s="44"/>
      <c r="CO463" s="44"/>
    </row>
    <row r="464" spans="1:93" x14ac:dyDescent="0.25">
      <c r="A464" s="25">
        <f t="shared" si="247"/>
        <v>455</v>
      </c>
      <c r="B464" s="281"/>
      <c r="C464" s="130" t="s">
        <v>475</v>
      </c>
      <c r="D464" s="131">
        <v>117.3</v>
      </c>
      <c r="E464" s="21"/>
      <c r="F464" s="48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>
        <f>SUM(F464:AT464)</f>
        <v>0</v>
      </c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>
        <f>SUM(AV464:CI464)</f>
        <v>0</v>
      </c>
      <c r="CK464" s="21">
        <f t="shared" si="220"/>
        <v>0</v>
      </c>
      <c r="CL464" s="21">
        <f>CK464+E464</f>
        <v>0</v>
      </c>
      <c r="CN464" s="44"/>
      <c r="CO464" s="44"/>
    </row>
    <row r="465" spans="1:93" x14ac:dyDescent="0.25">
      <c r="A465" s="25">
        <f t="shared" si="247"/>
        <v>456</v>
      </c>
      <c r="B465" s="282"/>
      <c r="C465" s="132" t="s">
        <v>476</v>
      </c>
      <c r="D465" s="133">
        <v>117.4</v>
      </c>
      <c r="E465" s="21"/>
      <c r="F465" s="48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>
        <f>SUM(F465:AT465)</f>
        <v>0</v>
      </c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>
        <f>SUM(AV465:CI465)</f>
        <v>0</v>
      </c>
      <c r="CK465" s="21">
        <f t="shared" si="220"/>
        <v>0</v>
      </c>
      <c r="CL465" s="21">
        <f>CK465+E465</f>
        <v>0</v>
      </c>
      <c r="CN465" s="44"/>
      <c r="CO465" s="44"/>
    </row>
    <row r="466" spans="1:93" ht="15.6" customHeight="1" x14ac:dyDescent="0.25">
      <c r="A466" s="25">
        <f t="shared" si="247"/>
        <v>457</v>
      </c>
      <c r="B466" s="283" t="s">
        <v>477</v>
      </c>
      <c r="C466" s="284"/>
      <c r="D466" s="285"/>
      <c r="E466" s="52">
        <f t="shared" ref="E466:CJ466" si="264">SUM(E462:E465)</f>
        <v>8783942.6300000008</v>
      </c>
      <c r="F466" s="52">
        <f t="shared" si="264"/>
        <v>0</v>
      </c>
      <c r="G466" s="52">
        <f t="shared" si="264"/>
        <v>0</v>
      </c>
      <c r="H466" s="52">
        <f t="shared" si="264"/>
        <v>0</v>
      </c>
      <c r="I466" s="52">
        <f t="shared" si="264"/>
        <v>0</v>
      </c>
      <c r="J466" s="52">
        <f t="shared" si="264"/>
        <v>0</v>
      </c>
      <c r="K466" s="52">
        <f t="shared" si="264"/>
        <v>0</v>
      </c>
      <c r="L466" s="52">
        <f t="shared" si="264"/>
        <v>0</v>
      </c>
      <c r="M466" s="52">
        <f t="shared" si="264"/>
        <v>0</v>
      </c>
      <c r="N466" s="52">
        <f t="shared" si="264"/>
        <v>0</v>
      </c>
      <c r="O466" s="52">
        <f t="shared" si="264"/>
        <v>0</v>
      </c>
      <c r="P466" s="52">
        <f t="shared" si="264"/>
        <v>0</v>
      </c>
      <c r="Q466" s="52">
        <f t="shared" si="264"/>
        <v>0</v>
      </c>
      <c r="R466" s="52">
        <f t="shared" si="264"/>
        <v>0</v>
      </c>
      <c r="S466" s="52">
        <f t="shared" si="264"/>
        <v>0</v>
      </c>
      <c r="T466" s="52">
        <f t="shared" si="264"/>
        <v>0</v>
      </c>
      <c r="U466" s="52">
        <f t="shared" si="264"/>
        <v>0</v>
      </c>
      <c r="V466" s="52">
        <f t="shared" si="264"/>
        <v>0</v>
      </c>
      <c r="W466" s="52">
        <f t="shared" si="264"/>
        <v>0</v>
      </c>
      <c r="X466" s="52">
        <f t="shared" si="264"/>
        <v>0</v>
      </c>
      <c r="Y466" s="52">
        <f t="shared" si="264"/>
        <v>0</v>
      </c>
      <c r="Z466" s="52">
        <f t="shared" si="264"/>
        <v>0</v>
      </c>
      <c r="AA466" s="52">
        <f t="shared" si="264"/>
        <v>0</v>
      </c>
      <c r="AB466" s="52">
        <f t="shared" si="264"/>
        <v>0</v>
      </c>
      <c r="AC466" s="52">
        <f t="shared" si="264"/>
        <v>0</v>
      </c>
      <c r="AD466" s="52">
        <f t="shared" si="264"/>
        <v>0</v>
      </c>
      <c r="AE466" s="52">
        <f t="shared" si="264"/>
        <v>0</v>
      </c>
      <c r="AF466" s="52">
        <f t="shared" si="264"/>
        <v>0</v>
      </c>
      <c r="AG466" s="52">
        <f t="shared" si="264"/>
        <v>0</v>
      </c>
      <c r="AH466" s="52">
        <f t="shared" si="264"/>
        <v>0</v>
      </c>
      <c r="AI466" s="52">
        <f t="shared" si="264"/>
        <v>0</v>
      </c>
      <c r="AJ466" s="52">
        <f t="shared" si="264"/>
        <v>0</v>
      </c>
      <c r="AK466" s="52">
        <f t="shared" si="264"/>
        <v>0</v>
      </c>
      <c r="AL466" s="52">
        <f t="shared" si="264"/>
        <v>0</v>
      </c>
      <c r="AM466" s="52">
        <f t="shared" si="264"/>
        <v>0</v>
      </c>
      <c r="AN466" s="52">
        <f t="shared" si="264"/>
        <v>0</v>
      </c>
      <c r="AO466" s="52">
        <f t="shared" si="264"/>
        <v>0</v>
      </c>
      <c r="AP466" s="52"/>
      <c r="AQ466" s="52">
        <f t="shared" si="264"/>
        <v>0</v>
      </c>
      <c r="AR466" s="52">
        <f t="shared" si="264"/>
        <v>0</v>
      </c>
      <c r="AS466" s="52">
        <f t="shared" si="264"/>
        <v>0</v>
      </c>
      <c r="AT466" s="52">
        <f t="shared" si="264"/>
        <v>0</v>
      </c>
      <c r="AU466" s="52">
        <f t="shared" si="264"/>
        <v>0</v>
      </c>
      <c r="AV466" s="52">
        <f t="shared" si="264"/>
        <v>0</v>
      </c>
      <c r="AW466" s="52">
        <f t="shared" si="264"/>
        <v>0</v>
      </c>
      <c r="AX466" s="52">
        <f t="shared" si="264"/>
        <v>0</v>
      </c>
      <c r="AY466" s="52">
        <f t="shared" si="264"/>
        <v>0</v>
      </c>
      <c r="AZ466" s="52">
        <f t="shared" si="264"/>
        <v>0</v>
      </c>
      <c r="BA466" s="52">
        <f t="shared" si="264"/>
        <v>0</v>
      </c>
      <c r="BB466" s="52">
        <f t="shared" si="264"/>
        <v>0</v>
      </c>
      <c r="BC466" s="52">
        <f t="shared" si="264"/>
        <v>0</v>
      </c>
      <c r="BD466" s="52">
        <f t="shared" si="264"/>
        <v>0</v>
      </c>
      <c r="BE466" s="52">
        <f t="shared" si="264"/>
        <v>0</v>
      </c>
      <c r="BF466" s="52">
        <f t="shared" si="264"/>
        <v>0</v>
      </c>
      <c r="BG466" s="52">
        <f t="shared" si="264"/>
        <v>0</v>
      </c>
      <c r="BH466" s="52">
        <f t="shared" si="264"/>
        <v>0</v>
      </c>
      <c r="BI466" s="52">
        <f t="shared" si="264"/>
        <v>0</v>
      </c>
      <c r="BJ466" s="52">
        <f t="shared" si="264"/>
        <v>0</v>
      </c>
      <c r="BK466" s="52">
        <f t="shared" si="264"/>
        <v>0</v>
      </c>
      <c r="BL466" s="52">
        <f t="shared" si="264"/>
        <v>0</v>
      </c>
      <c r="BM466" s="52">
        <f t="shared" si="264"/>
        <v>0</v>
      </c>
      <c r="BN466" s="52">
        <f t="shared" si="264"/>
        <v>0</v>
      </c>
      <c r="BO466" s="52">
        <f t="shared" si="264"/>
        <v>0</v>
      </c>
      <c r="BP466" s="52">
        <f t="shared" si="264"/>
        <v>0</v>
      </c>
      <c r="BQ466" s="52">
        <f t="shared" si="264"/>
        <v>0</v>
      </c>
      <c r="BR466" s="52">
        <f t="shared" si="264"/>
        <v>0</v>
      </c>
      <c r="BS466" s="52">
        <f t="shared" si="264"/>
        <v>0</v>
      </c>
      <c r="BT466" s="52">
        <f t="shared" si="264"/>
        <v>0</v>
      </c>
      <c r="BU466" s="52">
        <f t="shared" si="264"/>
        <v>0</v>
      </c>
      <c r="BV466" s="52">
        <f t="shared" si="264"/>
        <v>0</v>
      </c>
      <c r="BW466" s="52">
        <f t="shared" si="264"/>
        <v>0</v>
      </c>
      <c r="BX466" s="52">
        <f t="shared" si="264"/>
        <v>0</v>
      </c>
      <c r="BY466" s="52">
        <f t="shared" si="264"/>
        <v>0</v>
      </c>
      <c r="BZ466" s="52">
        <f t="shared" si="264"/>
        <v>0</v>
      </c>
      <c r="CA466" s="52">
        <f t="shared" si="264"/>
        <v>0</v>
      </c>
      <c r="CB466" s="52">
        <f t="shared" si="264"/>
        <v>0</v>
      </c>
      <c r="CC466" s="52">
        <f t="shared" si="264"/>
        <v>0</v>
      </c>
      <c r="CD466" s="52">
        <f t="shared" si="264"/>
        <v>0</v>
      </c>
      <c r="CE466" s="52">
        <f t="shared" si="264"/>
        <v>0</v>
      </c>
      <c r="CF466" s="52">
        <f t="shared" si="264"/>
        <v>0</v>
      </c>
      <c r="CG466" s="52">
        <f t="shared" si="264"/>
        <v>0</v>
      </c>
      <c r="CH466" s="52">
        <f t="shared" si="264"/>
        <v>0</v>
      </c>
      <c r="CI466" s="52">
        <f t="shared" si="264"/>
        <v>0</v>
      </c>
      <c r="CJ466" s="52">
        <f t="shared" si="264"/>
        <v>0</v>
      </c>
      <c r="CK466" s="52">
        <f t="shared" ref="CK466:CL466" si="265">SUM(CK462:CK465)</f>
        <v>0</v>
      </c>
      <c r="CL466" s="52">
        <f t="shared" si="265"/>
        <v>8783942.6300000008</v>
      </c>
      <c r="CN466" s="44"/>
      <c r="CO466" s="44"/>
    </row>
    <row r="467" spans="1:93" ht="16.5" thickBot="1" x14ac:dyDescent="0.3">
      <c r="A467" s="25">
        <f t="shared" si="247"/>
        <v>458</v>
      </c>
      <c r="B467" s="286" t="s">
        <v>478</v>
      </c>
      <c r="C467" s="286"/>
      <c r="D467" s="287"/>
      <c r="E467" s="144">
        <f t="shared" ref="E467:AT467" si="266">+E338+E361+E363+E450+E457+E459+E461+E466</f>
        <v>3432336336.5078149</v>
      </c>
      <c r="F467" s="144">
        <f t="shared" si="266"/>
        <v>0</v>
      </c>
      <c r="G467" s="144">
        <f t="shared" si="266"/>
        <v>0</v>
      </c>
      <c r="H467" s="144">
        <f t="shared" si="266"/>
        <v>0</v>
      </c>
      <c r="I467" s="144">
        <f t="shared" si="266"/>
        <v>0</v>
      </c>
      <c r="J467" s="144">
        <f t="shared" si="266"/>
        <v>0</v>
      </c>
      <c r="K467" s="144">
        <f t="shared" si="266"/>
        <v>0</v>
      </c>
      <c r="L467" s="144">
        <f t="shared" si="266"/>
        <v>0</v>
      </c>
      <c r="M467" s="144">
        <f t="shared" si="266"/>
        <v>0</v>
      </c>
      <c r="N467" s="144">
        <f t="shared" si="266"/>
        <v>0</v>
      </c>
      <c r="O467" s="144">
        <f t="shared" si="266"/>
        <v>0</v>
      </c>
      <c r="P467" s="144">
        <f t="shared" si="266"/>
        <v>0</v>
      </c>
      <c r="Q467" s="144">
        <f t="shared" si="266"/>
        <v>0</v>
      </c>
      <c r="R467" s="144">
        <f t="shared" si="266"/>
        <v>0</v>
      </c>
      <c r="S467" s="144">
        <f t="shared" si="266"/>
        <v>0</v>
      </c>
      <c r="T467" s="144">
        <f t="shared" si="266"/>
        <v>0</v>
      </c>
      <c r="U467" s="144">
        <f t="shared" si="266"/>
        <v>0</v>
      </c>
      <c r="V467" s="144">
        <f t="shared" si="266"/>
        <v>0</v>
      </c>
      <c r="W467" s="144">
        <f t="shared" si="266"/>
        <v>0</v>
      </c>
      <c r="X467" s="144">
        <f t="shared" si="266"/>
        <v>50760196.738614902</v>
      </c>
      <c r="Y467" s="144">
        <f t="shared" si="266"/>
        <v>-8638418.5426063463</v>
      </c>
      <c r="Z467" s="144">
        <f t="shared" si="266"/>
        <v>0</v>
      </c>
      <c r="AA467" s="144">
        <f t="shared" si="266"/>
        <v>0</v>
      </c>
      <c r="AB467" s="144">
        <f t="shared" si="266"/>
        <v>0</v>
      </c>
      <c r="AC467" s="144">
        <f t="shared" si="266"/>
        <v>-65981618.110027984</v>
      </c>
      <c r="AD467" s="144">
        <f t="shared" si="266"/>
        <v>0</v>
      </c>
      <c r="AE467" s="144">
        <f t="shared" si="266"/>
        <v>0</v>
      </c>
      <c r="AF467" s="144">
        <f t="shared" si="266"/>
        <v>0</v>
      </c>
      <c r="AG467" s="144">
        <f t="shared" si="266"/>
        <v>0</v>
      </c>
      <c r="AH467" s="144">
        <f t="shared" si="266"/>
        <v>0</v>
      </c>
      <c r="AI467" s="144">
        <f t="shared" si="266"/>
        <v>0</v>
      </c>
      <c r="AJ467" s="144">
        <f t="shared" si="266"/>
        <v>0</v>
      </c>
      <c r="AK467" s="144">
        <f t="shared" si="266"/>
        <v>0</v>
      </c>
      <c r="AL467" s="144">
        <f t="shared" si="266"/>
        <v>0</v>
      </c>
      <c r="AM467" s="144">
        <f t="shared" si="266"/>
        <v>0</v>
      </c>
      <c r="AN467" s="144">
        <f t="shared" si="266"/>
        <v>0</v>
      </c>
      <c r="AO467" s="144">
        <f t="shared" si="266"/>
        <v>0</v>
      </c>
      <c r="AP467" s="144"/>
      <c r="AQ467" s="144">
        <f t="shared" si="266"/>
        <v>0</v>
      </c>
      <c r="AR467" s="144">
        <f t="shared" si="266"/>
        <v>0</v>
      </c>
      <c r="AS467" s="144">
        <f t="shared" si="266"/>
        <v>-25658097.37325193</v>
      </c>
      <c r="AT467" s="144">
        <f t="shared" si="266"/>
        <v>0</v>
      </c>
      <c r="AU467" s="144">
        <f>+AU338+AU361+AU363+AU450+AU457+AU459+AU461+AU466</f>
        <v>-49517937.287271388</v>
      </c>
      <c r="AV467" s="144">
        <f t="shared" ref="AV467:CL467" si="267">+AV338+AV361+AV363+AV450+AV457+AV459+AV461+AV466</f>
        <v>0</v>
      </c>
      <c r="AW467" s="144">
        <f t="shared" si="267"/>
        <v>0</v>
      </c>
      <c r="AX467" s="144">
        <f t="shared" si="267"/>
        <v>0</v>
      </c>
      <c r="AY467" s="144">
        <f t="shared" si="267"/>
        <v>0</v>
      </c>
      <c r="AZ467" s="144">
        <f t="shared" si="267"/>
        <v>0</v>
      </c>
      <c r="BA467" s="144">
        <f t="shared" si="267"/>
        <v>0</v>
      </c>
      <c r="BB467" s="144">
        <f t="shared" si="267"/>
        <v>0</v>
      </c>
      <c r="BC467" s="144">
        <f t="shared" si="267"/>
        <v>0</v>
      </c>
      <c r="BD467" s="144">
        <f t="shared" si="267"/>
        <v>0</v>
      </c>
      <c r="BE467" s="144">
        <f t="shared" si="267"/>
        <v>0</v>
      </c>
      <c r="BF467" s="144">
        <f t="shared" si="267"/>
        <v>0</v>
      </c>
      <c r="BG467" s="144">
        <f t="shared" si="267"/>
        <v>0</v>
      </c>
      <c r="BH467" s="144">
        <f t="shared" si="267"/>
        <v>0</v>
      </c>
      <c r="BI467" s="144">
        <f t="shared" si="267"/>
        <v>0</v>
      </c>
      <c r="BJ467" s="144">
        <f t="shared" si="267"/>
        <v>0</v>
      </c>
      <c r="BK467" s="144">
        <f t="shared" si="267"/>
        <v>0</v>
      </c>
      <c r="BL467" s="144">
        <f t="shared" si="267"/>
        <v>0</v>
      </c>
      <c r="BM467" s="144">
        <f t="shared" si="267"/>
        <v>0</v>
      </c>
      <c r="BN467" s="144">
        <f t="shared" si="267"/>
        <v>0</v>
      </c>
      <c r="BO467" s="144">
        <f t="shared" si="267"/>
        <v>0</v>
      </c>
      <c r="BP467" s="144">
        <f t="shared" si="267"/>
        <v>0</v>
      </c>
      <c r="BQ467" s="144">
        <f t="shared" si="267"/>
        <v>0</v>
      </c>
      <c r="BR467" s="144">
        <f t="shared" si="267"/>
        <v>-37410938.244400002</v>
      </c>
      <c r="BS467" s="144">
        <f t="shared" si="267"/>
        <v>65981618.110027984</v>
      </c>
      <c r="BT467" s="144">
        <f t="shared" si="267"/>
        <v>0</v>
      </c>
      <c r="BU467" s="144">
        <f t="shared" si="267"/>
        <v>0</v>
      </c>
      <c r="BV467" s="144">
        <f t="shared" si="267"/>
        <v>-87066192.781678632</v>
      </c>
      <c r="BW467" s="144">
        <f t="shared" si="267"/>
        <v>42632.08</v>
      </c>
      <c r="BX467" s="144">
        <f t="shared" si="267"/>
        <v>64296179.724964999</v>
      </c>
      <c r="BY467" s="144">
        <f t="shared" si="267"/>
        <v>53239013.409999996</v>
      </c>
      <c r="BZ467" s="144">
        <f t="shared" si="267"/>
        <v>58314.720000000001</v>
      </c>
      <c r="CA467" s="144">
        <f t="shared" si="267"/>
        <v>47577034.029279999</v>
      </c>
      <c r="CB467" s="144">
        <f t="shared" si="267"/>
        <v>0</v>
      </c>
      <c r="CC467" s="144">
        <f t="shared" si="267"/>
        <v>0</v>
      </c>
      <c r="CD467" s="144">
        <f t="shared" si="267"/>
        <v>0</v>
      </c>
      <c r="CE467" s="144">
        <f t="shared" si="267"/>
        <v>0</v>
      </c>
      <c r="CF467" s="144">
        <f t="shared" si="267"/>
        <v>0</v>
      </c>
      <c r="CG467" s="144">
        <f t="shared" si="267"/>
        <v>-234441074.38564199</v>
      </c>
      <c r="CH467" s="144">
        <f t="shared" si="267"/>
        <v>0</v>
      </c>
      <c r="CI467" s="144">
        <f t="shared" si="267"/>
        <v>418278.4845820014</v>
      </c>
      <c r="CJ467" s="144">
        <f>+CJ338+CJ361+CJ363+CJ450+CJ457+CJ459+CJ461+CJ466</f>
        <v>-127305134.85286562</v>
      </c>
      <c r="CK467" s="144">
        <f t="shared" si="267"/>
        <v>-176823046.14013702</v>
      </c>
      <c r="CL467" s="144">
        <f t="shared" si="267"/>
        <v>3255513290.3676786</v>
      </c>
      <c r="CN467" s="44"/>
      <c r="CO467" s="44"/>
    </row>
    <row r="468" spans="1:93" ht="27" customHeight="1" x14ac:dyDescent="0.25">
      <c r="A468" s="25">
        <f t="shared" si="247"/>
        <v>459</v>
      </c>
      <c r="B468" s="134" t="s">
        <v>479</v>
      </c>
      <c r="C468" s="145" t="s">
        <v>479</v>
      </c>
      <c r="D468" s="146">
        <v>165</v>
      </c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>
        <f>SUM(F468:AT468)</f>
        <v>0</v>
      </c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>
        <f>SUM(AV468:CI468)</f>
        <v>0</v>
      </c>
      <c r="CK468" s="21">
        <f t="shared" ref="CK468" si="268">CJ468+AU468</f>
        <v>0</v>
      </c>
      <c r="CL468" s="21">
        <f>CK468+E468</f>
        <v>0</v>
      </c>
      <c r="CN468" s="44"/>
      <c r="CO468" s="44"/>
    </row>
    <row r="469" spans="1:93" x14ac:dyDescent="0.25">
      <c r="A469" s="25">
        <f t="shared" si="247"/>
        <v>460</v>
      </c>
      <c r="B469" s="288" t="s">
        <v>480</v>
      </c>
      <c r="C469" s="289"/>
      <c r="D469" s="290"/>
      <c r="E469" s="52">
        <f t="shared" ref="E469:CK469" si="269">SUM(E468)</f>
        <v>0</v>
      </c>
      <c r="F469" s="52">
        <f t="shared" si="269"/>
        <v>0</v>
      </c>
      <c r="G469" s="52">
        <f t="shared" si="269"/>
        <v>0</v>
      </c>
      <c r="H469" s="52">
        <f t="shared" si="269"/>
        <v>0</v>
      </c>
      <c r="I469" s="52">
        <f t="shared" si="269"/>
        <v>0</v>
      </c>
      <c r="J469" s="52">
        <f t="shared" si="269"/>
        <v>0</v>
      </c>
      <c r="K469" s="52">
        <f t="shared" si="269"/>
        <v>0</v>
      </c>
      <c r="L469" s="52">
        <f t="shared" si="269"/>
        <v>0</v>
      </c>
      <c r="M469" s="52">
        <f t="shared" si="269"/>
        <v>0</v>
      </c>
      <c r="N469" s="52">
        <f t="shared" si="269"/>
        <v>0</v>
      </c>
      <c r="O469" s="52">
        <f t="shared" si="269"/>
        <v>0</v>
      </c>
      <c r="P469" s="52">
        <f t="shared" si="269"/>
        <v>0</v>
      </c>
      <c r="Q469" s="52">
        <f t="shared" si="269"/>
        <v>0</v>
      </c>
      <c r="R469" s="52">
        <f t="shared" si="269"/>
        <v>0</v>
      </c>
      <c r="S469" s="52">
        <f t="shared" si="269"/>
        <v>0</v>
      </c>
      <c r="T469" s="52">
        <f t="shared" si="269"/>
        <v>0</v>
      </c>
      <c r="U469" s="52">
        <f t="shared" si="269"/>
        <v>0</v>
      </c>
      <c r="V469" s="52">
        <f t="shared" si="269"/>
        <v>0</v>
      </c>
      <c r="W469" s="52">
        <f t="shared" si="269"/>
        <v>0</v>
      </c>
      <c r="X469" s="52">
        <f t="shared" si="269"/>
        <v>0</v>
      </c>
      <c r="Y469" s="52">
        <f t="shared" si="269"/>
        <v>0</v>
      </c>
      <c r="Z469" s="52">
        <f t="shared" si="269"/>
        <v>0</v>
      </c>
      <c r="AA469" s="52">
        <f t="shared" si="269"/>
        <v>0</v>
      </c>
      <c r="AB469" s="52">
        <f t="shared" si="269"/>
        <v>0</v>
      </c>
      <c r="AC469" s="52">
        <f t="shared" si="269"/>
        <v>0</v>
      </c>
      <c r="AD469" s="52">
        <f t="shared" si="269"/>
        <v>0</v>
      </c>
      <c r="AE469" s="52">
        <f t="shared" si="269"/>
        <v>0</v>
      </c>
      <c r="AF469" s="52">
        <f t="shared" si="269"/>
        <v>0</v>
      </c>
      <c r="AG469" s="52">
        <f t="shared" si="269"/>
        <v>0</v>
      </c>
      <c r="AH469" s="52">
        <f t="shared" si="269"/>
        <v>0</v>
      </c>
      <c r="AI469" s="52">
        <f t="shared" si="269"/>
        <v>0</v>
      </c>
      <c r="AJ469" s="52">
        <f t="shared" si="269"/>
        <v>0</v>
      </c>
      <c r="AK469" s="52">
        <f t="shared" si="269"/>
        <v>0</v>
      </c>
      <c r="AL469" s="52">
        <f t="shared" si="269"/>
        <v>0</v>
      </c>
      <c r="AM469" s="52">
        <f t="shared" si="269"/>
        <v>0</v>
      </c>
      <c r="AN469" s="52">
        <f t="shared" si="269"/>
        <v>0</v>
      </c>
      <c r="AO469" s="52">
        <f t="shared" si="269"/>
        <v>0</v>
      </c>
      <c r="AP469" s="52"/>
      <c r="AQ469" s="52">
        <f t="shared" si="269"/>
        <v>0</v>
      </c>
      <c r="AR469" s="52">
        <f t="shared" si="269"/>
        <v>0</v>
      </c>
      <c r="AS469" s="52">
        <f t="shared" si="269"/>
        <v>0</v>
      </c>
      <c r="AT469" s="52">
        <f t="shared" si="269"/>
        <v>0</v>
      </c>
      <c r="AU469" s="52">
        <f t="shared" si="269"/>
        <v>0</v>
      </c>
      <c r="AV469" s="52">
        <f t="shared" si="269"/>
        <v>0</v>
      </c>
      <c r="AW469" s="52">
        <f t="shared" si="269"/>
        <v>0</v>
      </c>
      <c r="AX469" s="52">
        <f t="shared" si="269"/>
        <v>0</v>
      </c>
      <c r="AY469" s="52">
        <f t="shared" si="269"/>
        <v>0</v>
      </c>
      <c r="AZ469" s="52">
        <f t="shared" si="269"/>
        <v>0</v>
      </c>
      <c r="BA469" s="52">
        <f t="shared" si="269"/>
        <v>0</v>
      </c>
      <c r="BB469" s="52">
        <f t="shared" si="269"/>
        <v>0</v>
      </c>
      <c r="BC469" s="52">
        <f t="shared" si="269"/>
        <v>0</v>
      </c>
      <c r="BD469" s="52">
        <f t="shared" si="269"/>
        <v>0</v>
      </c>
      <c r="BE469" s="52">
        <f t="shared" si="269"/>
        <v>0</v>
      </c>
      <c r="BF469" s="52">
        <f t="shared" si="269"/>
        <v>0</v>
      </c>
      <c r="BG469" s="52">
        <f t="shared" si="269"/>
        <v>0</v>
      </c>
      <c r="BH469" s="52">
        <f t="shared" si="269"/>
        <v>0</v>
      </c>
      <c r="BI469" s="52">
        <f t="shared" si="269"/>
        <v>0</v>
      </c>
      <c r="BJ469" s="52">
        <f t="shared" si="269"/>
        <v>0</v>
      </c>
      <c r="BK469" s="52">
        <f t="shared" si="269"/>
        <v>0</v>
      </c>
      <c r="BL469" s="52">
        <f t="shared" si="269"/>
        <v>0</v>
      </c>
      <c r="BM469" s="52">
        <f t="shared" si="269"/>
        <v>0</v>
      </c>
      <c r="BN469" s="52">
        <f t="shared" si="269"/>
        <v>0</v>
      </c>
      <c r="BO469" s="52">
        <f t="shared" si="269"/>
        <v>0</v>
      </c>
      <c r="BP469" s="52">
        <f t="shared" si="269"/>
        <v>0</v>
      </c>
      <c r="BQ469" s="52">
        <f t="shared" si="269"/>
        <v>0</v>
      </c>
      <c r="BR469" s="52">
        <f t="shared" si="269"/>
        <v>0</v>
      </c>
      <c r="BS469" s="52">
        <f t="shared" si="269"/>
        <v>0</v>
      </c>
      <c r="BT469" s="52">
        <f t="shared" si="269"/>
        <v>0</v>
      </c>
      <c r="BU469" s="52">
        <f t="shared" si="269"/>
        <v>0</v>
      </c>
      <c r="BV469" s="52">
        <f t="shared" si="269"/>
        <v>0</v>
      </c>
      <c r="BW469" s="52">
        <f t="shared" si="269"/>
        <v>0</v>
      </c>
      <c r="BX469" s="52">
        <f t="shared" si="269"/>
        <v>0</v>
      </c>
      <c r="BY469" s="52">
        <f t="shared" si="269"/>
        <v>0</v>
      </c>
      <c r="BZ469" s="52">
        <f t="shared" si="269"/>
        <v>0</v>
      </c>
      <c r="CA469" s="52">
        <f t="shared" si="269"/>
        <v>0</v>
      </c>
      <c r="CB469" s="52">
        <f t="shared" si="269"/>
        <v>0</v>
      </c>
      <c r="CC469" s="52">
        <f t="shared" si="269"/>
        <v>0</v>
      </c>
      <c r="CD469" s="52">
        <f t="shared" si="269"/>
        <v>0</v>
      </c>
      <c r="CE469" s="52">
        <f t="shared" si="269"/>
        <v>0</v>
      </c>
      <c r="CF469" s="52">
        <f t="shared" si="269"/>
        <v>0</v>
      </c>
      <c r="CG469" s="52">
        <f t="shared" si="269"/>
        <v>0</v>
      </c>
      <c r="CH469" s="52">
        <f t="shared" si="269"/>
        <v>0</v>
      </c>
      <c r="CI469" s="52">
        <f t="shared" si="269"/>
        <v>0</v>
      </c>
      <c r="CJ469" s="52">
        <f t="shared" si="269"/>
        <v>0</v>
      </c>
      <c r="CK469" s="52">
        <f t="shared" si="269"/>
        <v>0</v>
      </c>
      <c r="CL469" s="52">
        <f t="shared" ref="CL469" si="270">SUM(CL468)</f>
        <v>0</v>
      </c>
      <c r="CN469" s="44"/>
      <c r="CO469" s="44"/>
    </row>
    <row r="470" spans="1:93" ht="16.5" thickBot="1" x14ac:dyDescent="0.3">
      <c r="A470" s="25">
        <f t="shared" si="247"/>
        <v>461</v>
      </c>
      <c r="B470" s="260" t="s">
        <v>481</v>
      </c>
      <c r="C470" s="260"/>
      <c r="D470" s="261"/>
      <c r="E470" s="144">
        <f t="shared" ref="E470:CK470" si="271">+E467+E469</f>
        <v>3432336336.5078149</v>
      </c>
      <c r="F470" s="144">
        <f t="shared" si="271"/>
        <v>0</v>
      </c>
      <c r="G470" s="144">
        <f t="shared" si="271"/>
        <v>0</v>
      </c>
      <c r="H470" s="144">
        <f t="shared" si="271"/>
        <v>0</v>
      </c>
      <c r="I470" s="144">
        <f t="shared" si="271"/>
        <v>0</v>
      </c>
      <c r="J470" s="144">
        <f t="shared" si="271"/>
        <v>0</v>
      </c>
      <c r="K470" s="144">
        <f t="shared" si="271"/>
        <v>0</v>
      </c>
      <c r="L470" s="144">
        <f t="shared" si="271"/>
        <v>0</v>
      </c>
      <c r="M470" s="144">
        <f t="shared" si="271"/>
        <v>0</v>
      </c>
      <c r="N470" s="144">
        <f t="shared" si="271"/>
        <v>0</v>
      </c>
      <c r="O470" s="144">
        <f t="shared" si="271"/>
        <v>0</v>
      </c>
      <c r="P470" s="144">
        <f t="shared" si="271"/>
        <v>0</v>
      </c>
      <c r="Q470" s="144">
        <f t="shared" si="271"/>
        <v>0</v>
      </c>
      <c r="R470" s="144">
        <f t="shared" si="271"/>
        <v>0</v>
      </c>
      <c r="S470" s="144">
        <f t="shared" si="271"/>
        <v>0</v>
      </c>
      <c r="T470" s="144">
        <f t="shared" si="271"/>
        <v>0</v>
      </c>
      <c r="U470" s="144">
        <f t="shared" si="271"/>
        <v>0</v>
      </c>
      <c r="V470" s="144">
        <f t="shared" si="271"/>
        <v>0</v>
      </c>
      <c r="W470" s="144">
        <f t="shared" si="271"/>
        <v>0</v>
      </c>
      <c r="X470" s="144">
        <f t="shared" si="271"/>
        <v>50760196.738614902</v>
      </c>
      <c r="Y470" s="144">
        <f t="shared" si="271"/>
        <v>-8638418.5426063463</v>
      </c>
      <c r="Z470" s="144">
        <f t="shared" si="271"/>
        <v>0</v>
      </c>
      <c r="AA470" s="144">
        <f t="shared" si="271"/>
        <v>0</v>
      </c>
      <c r="AB470" s="144">
        <f t="shared" si="271"/>
        <v>0</v>
      </c>
      <c r="AC470" s="144">
        <f t="shared" si="271"/>
        <v>-65981618.110027984</v>
      </c>
      <c r="AD470" s="144">
        <f t="shared" si="271"/>
        <v>0</v>
      </c>
      <c r="AE470" s="144">
        <f t="shared" si="271"/>
        <v>0</v>
      </c>
      <c r="AF470" s="144">
        <f t="shared" si="271"/>
        <v>0</v>
      </c>
      <c r="AG470" s="144">
        <f t="shared" si="271"/>
        <v>0</v>
      </c>
      <c r="AH470" s="144">
        <f t="shared" si="271"/>
        <v>0</v>
      </c>
      <c r="AI470" s="144">
        <f t="shared" si="271"/>
        <v>0</v>
      </c>
      <c r="AJ470" s="144">
        <f t="shared" si="271"/>
        <v>0</v>
      </c>
      <c r="AK470" s="144">
        <f t="shared" si="271"/>
        <v>0</v>
      </c>
      <c r="AL470" s="144">
        <f t="shared" si="271"/>
        <v>0</v>
      </c>
      <c r="AM470" s="144">
        <f t="shared" si="271"/>
        <v>0</v>
      </c>
      <c r="AN470" s="144">
        <f t="shared" si="271"/>
        <v>0</v>
      </c>
      <c r="AO470" s="144">
        <f t="shared" si="271"/>
        <v>0</v>
      </c>
      <c r="AP470" s="144"/>
      <c r="AQ470" s="144">
        <f t="shared" si="271"/>
        <v>0</v>
      </c>
      <c r="AR470" s="144">
        <f t="shared" si="271"/>
        <v>0</v>
      </c>
      <c r="AS470" s="144">
        <f t="shared" si="271"/>
        <v>-25658097.37325193</v>
      </c>
      <c r="AT470" s="144">
        <f t="shared" si="271"/>
        <v>0</v>
      </c>
      <c r="AU470" s="144">
        <f t="shared" si="271"/>
        <v>-49517937.287271388</v>
      </c>
      <c r="AV470" s="144">
        <f t="shared" si="271"/>
        <v>0</v>
      </c>
      <c r="AW470" s="144">
        <f t="shared" si="271"/>
        <v>0</v>
      </c>
      <c r="AX470" s="144">
        <f t="shared" si="271"/>
        <v>0</v>
      </c>
      <c r="AY470" s="144">
        <f t="shared" si="271"/>
        <v>0</v>
      </c>
      <c r="AZ470" s="144">
        <f t="shared" si="271"/>
        <v>0</v>
      </c>
      <c r="BA470" s="144">
        <f t="shared" si="271"/>
        <v>0</v>
      </c>
      <c r="BB470" s="144">
        <f t="shared" si="271"/>
        <v>0</v>
      </c>
      <c r="BC470" s="144">
        <f t="shared" si="271"/>
        <v>0</v>
      </c>
      <c r="BD470" s="144">
        <f t="shared" si="271"/>
        <v>0</v>
      </c>
      <c r="BE470" s="144">
        <f t="shared" si="271"/>
        <v>0</v>
      </c>
      <c r="BF470" s="144">
        <f t="shared" si="271"/>
        <v>0</v>
      </c>
      <c r="BG470" s="144">
        <f t="shared" si="271"/>
        <v>0</v>
      </c>
      <c r="BH470" s="144">
        <f t="shared" si="271"/>
        <v>0</v>
      </c>
      <c r="BI470" s="144">
        <f t="shared" si="271"/>
        <v>0</v>
      </c>
      <c r="BJ470" s="144">
        <f t="shared" si="271"/>
        <v>0</v>
      </c>
      <c r="BK470" s="144">
        <f t="shared" si="271"/>
        <v>0</v>
      </c>
      <c r="BL470" s="144">
        <f t="shared" si="271"/>
        <v>0</v>
      </c>
      <c r="BM470" s="144">
        <f t="shared" si="271"/>
        <v>0</v>
      </c>
      <c r="BN470" s="144">
        <f t="shared" si="271"/>
        <v>0</v>
      </c>
      <c r="BO470" s="144">
        <f t="shared" si="271"/>
        <v>0</v>
      </c>
      <c r="BP470" s="144">
        <f t="shared" si="271"/>
        <v>0</v>
      </c>
      <c r="BQ470" s="144">
        <f t="shared" si="271"/>
        <v>0</v>
      </c>
      <c r="BR470" s="144">
        <f t="shared" si="271"/>
        <v>-37410938.244400002</v>
      </c>
      <c r="BS470" s="144">
        <f t="shared" si="271"/>
        <v>65981618.110027984</v>
      </c>
      <c r="BT470" s="144">
        <f t="shared" si="271"/>
        <v>0</v>
      </c>
      <c r="BU470" s="144">
        <f t="shared" si="271"/>
        <v>0</v>
      </c>
      <c r="BV470" s="144">
        <f t="shared" si="271"/>
        <v>-87066192.781678632</v>
      </c>
      <c r="BW470" s="144">
        <f t="shared" si="271"/>
        <v>42632.08</v>
      </c>
      <c r="BX470" s="144">
        <f t="shared" si="271"/>
        <v>64296179.724964999</v>
      </c>
      <c r="BY470" s="144">
        <f t="shared" si="271"/>
        <v>53239013.409999996</v>
      </c>
      <c r="BZ470" s="144">
        <f t="shared" si="271"/>
        <v>58314.720000000001</v>
      </c>
      <c r="CA470" s="144">
        <f t="shared" si="271"/>
        <v>47577034.029279999</v>
      </c>
      <c r="CB470" s="144">
        <f t="shared" si="271"/>
        <v>0</v>
      </c>
      <c r="CC470" s="144">
        <f t="shared" si="271"/>
        <v>0</v>
      </c>
      <c r="CD470" s="144">
        <f t="shared" si="271"/>
        <v>0</v>
      </c>
      <c r="CE470" s="144">
        <f t="shared" si="271"/>
        <v>0</v>
      </c>
      <c r="CF470" s="144">
        <f t="shared" si="271"/>
        <v>0</v>
      </c>
      <c r="CG470" s="144">
        <f t="shared" si="271"/>
        <v>-234441074.38564199</v>
      </c>
      <c r="CH470" s="144">
        <f t="shared" si="271"/>
        <v>0</v>
      </c>
      <c r="CI470" s="144">
        <f t="shared" si="271"/>
        <v>418278.4845820014</v>
      </c>
      <c r="CJ470" s="144">
        <f t="shared" si="271"/>
        <v>-127305134.85286562</v>
      </c>
      <c r="CK470" s="144">
        <f t="shared" si="271"/>
        <v>-176823046.14013702</v>
      </c>
      <c r="CL470" s="144">
        <f t="shared" ref="CL470" si="272">+CL467+CL469</f>
        <v>3255513290.3676786</v>
      </c>
      <c r="CN470" s="44"/>
      <c r="CO470" s="44"/>
    </row>
    <row r="471" spans="1:93" x14ac:dyDescent="0.25">
      <c r="A471" s="25">
        <f t="shared" si="247"/>
        <v>462</v>
      </c>
      <c r="B471" s="291" t="s">
        <v>482</v>
      </c>
      <c r="C471" s="97" t="s">
        <v>483</v>
      </c>
      <c r="D471" s="98">
        <v>182.3</v>
      </c>
      <c r="E471" s="48">
        <v>15322302.093749998</v>
      </c>
      <c r="F471" s="48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48">
        <v>1341712.7962500001</v>
      </c>
      <c r="Y471" s="21">
        <v>0</v>
      </c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>
        <f>SUM(F471:AT471)</f>
        <v>1341712.7962500001</v>
      </c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>
        <v>-15861996.450016096</v>
      </c>
      <c r="CH471" s="21">
        <v>31505890.107479818</v>
      </c>
      <c r="CI471" s="21"/>
      <c r="CJ471" s="21">
        <f>SUM(AV471:CI471)</f>
        <v>15643893.657463722</v>
      </c>
      <c r="CK471" s="21">
        <f t="shared" ref="CK471:CK493" si="273">CJ471+AU471</f>
        <v>16985606.453713723</v>
      </c>
      <c r="CL471" s="21">
        <f>CK471+E471</f>
        <v>32307908.547463723</v>
      </c>
      <c r="CN471" s="44"/>
      <c r="CO471" s="44"/>
    </row>
    <row r="472" spans="1:93" x14ac:dyDescent="0.25">
      <c r="A472" s="25">
        <f t="shared" si="247"/>
        <v>463</v>
      </c>
      <c r="B472" s="292"/>
      <c r="C472" s="77" t="s">
        <v>484</v>
      </c>
      <c r="D472" s="79">
        <v>186</v>
      </c>
      <c r="E472" s="48">
        <v>2765715.3121041665</v>
      </c>
      <c r="F472" s="48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48">
        <v>-2765715.3121041665</v>
      </c>
      <c r="Y472" s="21">
        <v>0</v>
      </c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>
        <v>0</v>
      </c>
      <c r="AN472" s="21"/>
      <c r="AO472" s="21"/>
      <c r="AP472" s="21"/>
      <c r="AQ472" s="21"/>
      <c r="AR472" s="21"/>
      <c r="AS472" s="21"/>
      <c r="AT472" s="21"/>
      <c r="AU472" s="21">
        <f>SUM(F472:AT472)</f>
        <v>-2765715.3121041665</v>
      </c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>
        <v>0</v>
      </c>
      <c r="CD472" s="21"/>
      <c r="CE472" s="21"/>
      <c r="CF472" s="21"/>
      <c r="CG472" s="21"/>
      <c r="CH472" s="21"/>
      <c r="CI472" s="21"/>
      <c r="CJ472" s="21">
        <f>SUM(AV472:CI472)</f>
        <v>0</v>
      </c>
      <c r="CK472" s="21">
        <f t="shared" si="273"/>
        <v>-2765715.3121041665</v>
      </c>
      <c r="CL472" s="21">
        <f>CK472+E472</f>
        <v>0</v>
      </c>
      <c r="CN472" s="44"/>
      <c r="CO472" s="44"/>
    </row>
    <row r="473" spans="1:93" x14ac:dyDescent="0.25">
      <c r="A473" s="25"/>
      <c r="B473" s="292"/>
      <c r="C473" s="77" t="s">
        <v>485</v>
      </c>
      <c r="D473" s="79">
        <v>184</v>
      </c>
      <c r="E473" s="48">
        <v>211.65934624999997</v>
      </c>
      <c r="F473" s="48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48">
        <v>-211.65934624999997</v>
      </c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>
        <f>SUM(F473:AT473)</f>
        <v>-211.65934624999997</v>
      </c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>
        <f>SUM(AV473:CI473)</f>
        <v>0</v>
      </c>
      <c r="CK473" s="21">
        <f t="shared" si="273"/>
        <v>-211.65934624999997</v>
      </c>
      <c r="CL473" s="21">
        <f>CK473+E473</f>
        <v>0</v>
      </c>
      <c r="CN473" s="44"/>
      <c r="CO473" s="44"/>
    </row>
    <row r="474" spans="1:93" x14ac:dyDescent="0.25">
      <c r="A474" s="25">
        <f>A472+1</f>
        <v>464</v>
      </c>
      <c r="B474" s="293"/>
      <c r="C474" s="80" t="s">
        <v>486</v>
      </c>
      <c r="D474" s="81">
        <v>190</v>
      </c>
      <c r="E474" s="48">
        <v>1644402.4689866668</v>
      </c>
      <c r="F474" s="48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48">
        <v>-102702.98869166677</v>
      </c>
      <c r="Y474" s="21">
        <v>0</v>
      </c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94">
        <v>1440049.9416229667</v>
      </c>
      <c r="AT474" s="21"/>
      <c r="AU474" s="21">
        <f>SUM(F474:AT474)</f>
        <v>1337346.9529312998</v>
      </c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>
        <v>70126.434854447376</v>
      </c>
      <c r="CJ474" s="21">
        <f>SUM(AV474:CI474)</f>
        <v>70126.434854447376</v>
      </c>
      <c r="CK474" s="21">
        <f t="shared" si="273"/>
        <v>1407473.3877857472</v>
      </c>
      <c r="CL474" s="21">
        <f>CK474+E474</f>
        <v>3051875.8567724139</v>
      </c>
      <c r="CN474" s="44"/>
      <c r="CO474" s="44"/>
    </row>
    <row r="475" spans="1:93" x14ac:dyDescent="0.25">
      <c r="A475" s="25">
        <f t="shared" ref="A475:A499" si="274">A474+1</f>
        <v>465</v>
      </c>
      <c r="B475" s="268" t="s">
        <v>487</v>
      </c>
      <c r="C475" s="269"/>
      <c r="D475" s="270"/>
      <c r="E475" s="52">
        <f t="shared" ref="E475:CL475" si="275">SUM(E471:E474)</f>
        <v>19732631.534187082</v>
      </c>
      <c r="F475" s="52">
        <f t="shared" si="275"/>
        <v>0</v>
      </c>
      <c r="G475" s="52">
        <f t="shared" si="275"/>
        <v>0</v>
      </c>
      <c r="H475" s="52">
        <f t="shared" si="275"/>
        <v>0</v>
      </c>
      <c r="I475" s="52">
        <f t="shared" si="275"/>
        <v>0</v>
      </c>
      <c r="J475" s="52">
        <f t="shared" si="275"/>
        <v>0</v>
      </c>
      <c r="K475" s="52">
        <f t="shared" si="275"/>
        <v>0</v>
      </c>
      <c r="L475" s="52">
        <f t="shared" si="275"/>
        <v>0</v>
      </c>
      <c r="M475" s="52">
        <f t="shared" si="275"/>
        <v>0</v>
      </c>
      <c r="N475" s="52">
        <f t="shared" si="275"/>
        <v>0</v>
      </c>
      <c r="O475" s="52">
        <f t="shared" si="275"/>
        <v>0</v>
      </c>
      <c r="P475" s="52">
        <f t="shared" si="275"/>
        <v>0</v>
      </c>
      <c r="Q475" s="52">
        <f t="shared" si="275"/>
        <v>0</v>
      </c>
      <c r="R475" s="52">
        <f t="shared" si="275"/>
        <v>0</v>
      </c>
      <c r="S475" s="52">
        <f t="shared" si="275"/>
        <v>0</v>
      </c>
      <c r="T475" s="52">
        <f t="shared" si="275"/>
        <v>0</v>
      </c>
      <c r="U475" s="52">
        <f t="shared" si="275"/>
        <v>0</v>
      </c>
      <c r="V475" s="52">
        <f t="shared" si="275"/>
        <v>0</v>
      </c>
      <c r="W475" s="52">
        <f t="shared" si="275"/>
        <v>0</v>
      </c>
      <c r="X475" s="52">
        <f t="shared" si="275"/>
        <v>-1526917.1638920831</v>
      </c>
      <c r="Y475" s="52">
        <f t="shared" si="275"/>
        <v>0</v>
      </c>
      <c r="Z475" s="52">
        <f t="shared" si="275"/>
        <v>0</v>
      </c>
      <c r="AA475" s="52">
        <f t="shared" si="275"/>
        <v>0</v>
      </c>
      <c r="AB475" s="52">
        <f t="shared" si="275"/>
        <v>0</v>
      </c>
      <c r="AC475" s="52">
        <f t="shared" si="275"/>
        <v>0</v>
      </c>
      <c r="AD475" s="52">
        <f t="shared" si="275"/>
        <v>0</v>
      </c>
      <c r="AE475" s="52">
        <f t="shared" si="275"/>
        <v>0</v>
      </c>
      <c r="AF475" s="52">
        <f t="shared" si="275"/>
        <v>0</v>
      </c>
      <c r="AG475" s="52">
        <f t="shared" si="275"/>
        <v>0</v>
      </c>
      <c r="AH475" s="52">
        <f t="shared" si="275"/>
        <v>0</v>
      </c>
      <c r="AI475" s="52">
        <f t="shared" si="275"/>
        <v>0</v>
      </c>
      <c r="AJ475" s="52">
        <f t="shared" si="275"/>
        <v>0</v>
      </c>
      <c r="AK475" s="52">
        <f t="shared" si="275"/>
        <v>0</v>
      </c>
      <c r="AL475" s="52">
        <f t="shared" si="275"/>
        <v>0</v>
      </c>
      <c r="AM475" s="52">
        <f t="shared" si="275"/>
        <v>0</v>
      </c>
      <c r="AN475" s="52">
        <f t="shared" si="275"/>
        <v>0</v>
      </c>
      <c r="AO475" s="52">
        <f t="shared" si="275"/>
        <v>0</v>
      </c>
      <c r="AP475" s="52"/>
      <c r="AQ475" s="52">
        <f t="shared" si="275"/>
        <v>0</v>
      </c>
      <c r="AR475" s="52">
        <f t="shared" si="275"/>
        <v>0</v>
      </c>
      <c r="AS475" s="52">
        <f t="shared" si="275"/>
        <v>1440049.9416229667</v>
      </c>
      <c r="AT475" s="52">
        <f t="shared" si="275"/>
        <v>0</v>
      </c>
      <c r="AU475" s="52">
        <f t="shared" si="275"/>
        <v>-86867.222269116435</v>
      </c>
      <c r="AV475" s="52">
        <f t="shared" si="275"/>
        <v>0</v>
      </c>
      <c r="AW475" s="52">
        <f t="shared" si="275"/>
        <v>0</v>
      </c>
      <c r="AX475" s="52">
        <f t="shared" si="275"/>
        <v>0</v>
      </c>
      <c r="AY475" s="52">
        <f t="shared" si="275"/>
        <v>0</v>
      </c>
      <c r="AZ475" s="52">
        <f t="shared" si="275"/>
        <v>0</v>
      </c>
      <c r="BA475" s="52">
        <f t="shared" si="275"/>
        <v>0</v>
      </c>
      <c r="BB475" s="52">
        <f t="shared" si="275"/>
        <v>0</v>
      </c>
      <c r="BC475" s="52">
        <f t="shared" si="275"/>
        <v>0</v>
      </c>
      <c r="BD475" s="52">
        <f t="shared" si="275"/>
        <v>0</v>
      </c>
      <c r="BE475" s="52">
        <f t="shared" si="275"/>
        <v>0</v>
      </c>
      <c r="BF475" s="52">
        <f t="shared" si="275"/>
        <v>0</v>
      </c>
      <c r="BG475" s="52">
        <f t="shared" si="275"/>
        <v>0</v>
      </c>
      <c r="BH475" s="52">
        <f t="shared" si="275"/>
        <v>0</v>
      </c>
      <c r="BI475" s="52">
        <f t="shared" si="275"/>
        <v>0</v>
      </c>
      <c r="BJ475" s="52">
        <f t="shared" si="275"/>
        <v>0</v>
      </c>
      <c r="BK475" s="52">
        <f t="shared" si="275"/>
        <v>0</v>
      </c>
      <c r="BL475" s="52">
        <f t="shared" si="275"/>
        <v>0</v>
      </c>
      <c r="BM475" s="52">
        <f t="shared" si="275"/>
        <v>0</v>
      </c>
      <c r="BN475" s="52">
        <f t="shared" si="275"/>
        <v>0</v>
      </c>
      <c r="BO475" s="52">
        <f t="shared" si="275"/>
        <v>0</v>
      </c>
      <c r="BP475" s="52">
        <f t="shared" si="275"/>
        <v>0</v>
      </c>
      <c r="BQ475" s="52">
        <f t="shared" si="275"/>
        <v>0</v>
      </c>
      <c r="BR475" s="52">
        <f t="shared" si="275"/>
        <v>0</v>
      </c>
      <c r="BS475" s="52">
        <f t="shared" si="275"/>
        <v>0</v>
      </c>
      <c r="BT475" s="52">
        <f t="shared" si="275"/>
        <v>0</v>
      </c>
      <c r="BU475" s="52">
        <f t="shared" si="275"/>
        <v>0</v>
      </c>
      <c r="BV475" s="52">
        <f t="shared" si="275"/>
        <v>0</v>
      </c>
      <c r="BW475" s="52">
        <f t="shared" si="275"/>
        <v>0</v>
      </c>
      <c r="BX475" s="52">
        <f t="shared" si="275"/>
        <v>0</v>
      </c>
      <c r="BY475" s="52">
        <f t="shared" si="275"/>
        <v>0</v>
      </c>
      <c r="BZ475" s="52">
        <f t="shared" si="275"/>
        <v>0</v>
      </c>
      <c r="CA475" s="52">
        <f t="shared" si="275"/>
        <v>0</v>
      </c>
      <c r="CB475" s="52">
        <f t="shared" si="275"/>
        <v>0</v>
      </c>
      <c r="CC475" s="52">
        <f t="shared" si="275"/>
        <v>0</v>
      </c>
      <c r="CD475" s="52">
        <f t="shared" si="275"/>
        <v>0</v>
      </c>
      <c r="CE475" s="52">
        <f t="shared" si="275"/>
        <v>0</v>
      </c>
      <c r="CF475" s="52">
        <f t="shared" si="275"/>
        <v>0</v>
      </c>
      <c r="CG475" s="52">
        <f t="shared" si="275"/>
        <v>-15861996.450016096</v>
      </c>
      <c r="CH475" s="52">
        <f t="shared" si="275"/>
        <v>31505890.107479818</v>
      </c>
      <c r="CI475" s="52">
        <f t="shared" si="275"/>
        <v>70126.434854447376</v>
      </c>
      <c r="CJ475" s="52">
        <f t="shared" si="275"/>
        <v>15714020.09231817</v>
      </c>
      <c r="CK475" s="52">
        <f t="shared" si="275"/>
        <v>15627152.870049054</v>
      </c>
      <c r="CL475" s="52">
        <f t="shared" si="275"/>
        <v>35359784.404236138</v>
      </c>
      <c r="CN475" s="44"/>
      <c r="CO475" s="44"/>
    </row>
    <row r="476" spans="1:93" x14ac:dyDescent="0.25">
      <c r="A476" s="25">
        <f t="shared" si="274"/>
        <v>466</v>
      </c>
      <c r="B476" s="271" t="s">
        <v>488</v>
      </c>
      <c r="C476" s="92" t="s">
        <v>489</v>
      </c>
      <c r="D476" s="93">
        <v>228.1</v>
      </c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>
        <f t="shared" ref="AU476:AU481" si="276">SUM(F476:AT476)</f>
        <v>0</v>
      </c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>
        <f t="shared" ref="CJ476:CJ481" si="277">SUM(AV476:CI476)</f>
        <v>0</v>
      </c>
      <c r="CK476" s="21">
        <f t="shared" si="273"/>
        <v>0</v>
      </c>
      <c r="CL476" s="21">
        <f t="shared" ref="CL476:CL481" si="278">CK476+E476</f>
        <v>0</v>
      </c>
      <c r="CN476" s="44"/>
      <c r="CO476" s="44"/>
    </row>
    <row r="477" spans="1:93" x14ac:dyDescent="0.25">
      <c r="A477" s="25">
        <f t="shared" si="274"/>
        <v>467</v>
      </c>
      <c r="B477" s="272"/>
      <c r="C477" s="91" t="s">
        <v>490</v>
      </c>
      <c r="D477" s="99">
        <v>228.2</v>
      </c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>
        <f t="shared" si="276"/>
        <v>0</v>
      </c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>
        <f t="shared" si="277"/>
        <v>0</v>
      </c>
      <c r="CK477" s="21">
        <f t="shared" si="273"/>
        <v>0</v>
      </c>
      <c r="CL477" s="21">
        <f t="shared" si="278"/>
        <v>0</v>
      </c>
      <c r="CN477" s="44"/>
      <c r="CO477" s="44"/>
    </row>
    <row r="478" spans="1:93" x14ac:dyDescent="0.25">
      <c r="A478" s="25">
        <f t="shared" si="274"/>
        <v>468</v>
      </c>
      <c r="B478" s="272"/>
      <c r="C478" s="91" t="s">
        <v>491</v>
      </c>
      <c r="D478" s="99">
        <v>228.3</v>
      </c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>
        <f t="shared" si="276"/>
        <v>0</v>
      </c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>
        <f t="shared" si="277"/>
        <v>0</v>
      </c>
      <c r="CK478" s="21">
        <f t="shared" si="273"/>
        <v>0</v>
      </c>
      <c r="CL478" s="21">
        <f t="shared" si="278"/>
        <v>0</v>
      </c>
      <c r="CN478" s="44"/>
      <c r="CO478" s="44"/>
    </row>
    <row r="479" spans="1:93" x14ac:dyDescent="0.25">
      <c r="A479" s="25">
        <f t="shared" si="274"/>
        <v>469</v>
      </c>
      <c r="B479" s="272"/>
      <c r="C479" s="91" t="s">
        <v>492</v>
      </c>
      <c r="D479" s="99">
        <v>228.4</v>
      </c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>
        <f t="shared" si="276"/>
        <v>0</v>
      </c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>
        <f t="shared" si="277"/>
        <v>0</v>
      </c>
      <c r="CK479" s="21">
        <f t="shared" si="273"/>
        <v>0</v>
      </c>
      <c r="CL479" s="21">
        <f t="shared" si="278"/>
        <v>0</v>
      </c>
      <c r="CN479" s="44"/>
      <c r="CO479" s="44"/>
    </row>
    <row r="480" spans="1:93" x14ac:dyDescent="0.25">
      <c r="A480" s="25">
        <f t="shared" si="274"/>
        <v>470</v>
      </c>
      <c r="B480" s="272"/>
      <c r="C480" s="91" t="s">
        <v>493</v>
      </c>
      <c r="D480" s="115">
        <v>229</v>
      </c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>
        <f t="shared" si="276"/>
        <v>0</v>
      </c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>
        <f t="shared" si="277"/>
        <v>0</v>
      </c>
      <c r="CK480" s="21">
        <f t="shared" si="273"/>
        <v>0</v>
      </c>
      <c r="CL480" s="21">
        <f t="shared" si="278"/>
        <v>0</v>
      </c>
      <c r="CN480" s="44"/>
      <c r="CO480" s="44"/>
    </row>
    <row r="481" spans="1:93" x14ac:dyDescent="0.25">
      <c r="A481" s="25">
        <f t="shared" si="274"/>
        <v>471</v>
      </c>
      <c r="B481" s="273"/>
      <c r="C481" s="95" t="s">
        <v>494</v>
      </c>
      <c r="D481" s="117">
        <v>230</v>
      </c>
      <c r="E481" s="48">
        <v>-20346536.553194169</v>
      </c>
      <c r="F481" s="48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48">
        <v>1800927.8395241646</v>
      </c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>
        <f t="shared" si="276"/>
        <v>1800927.8395241646</v>
      </c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>
        <f t="shared" si="277"/>
        <v>0</v>
      </c>
      <c r="CK481" s="21">
        <f t="shared" si="273"/>
        <v>1800927.8395241646</v>
      </c>
      <c r="CL481" s="21">
        <f t="shared" si="278"/>
        <v>-18545608.713670004</v>
      </c>
      <c r="CN481" s="44"/>
      <c r="CO481" s="44"/>
    </row>
    <row r="482" spans="1:93" x14ac:dyDescent="0.25">
      <c r="A482" s="25">
        <f t="shared" si="274"/>
        <v>472</v>
      </c>
      <c r="B482" s="274" t="s">
        <v>495</v>
      </c>
      <c r="C482" s="275"/>
      <c r="D482" s="276"/>
      <c r="E482" s="52">
        <f t="shared" ref="E482:CL482" si="279">SUM(E476:E481)</f>
        <v>-20346536.553194169</v>
      </c>
      <c r="F482" s="52">
        <f t="shared" si="279"/>
        <v>0</v>
      </c>
      <c r="G482" s="52">
        <f t="shared" si="279"/>
        <v>0</v>
      </c>
      <c r="H482" s="52">
        <f t="shared" si="279"/>
        <v>0</v>
      </c>
      <c r="I482" s="52">
        <f t="shared" si="279"/>
        <v>0</v>
      </c>
      <c r="J482" s="52">
        <f t="shared" si="279"/>
        <v>0</v>
      </c>
      <c r="K482" s="52">
        <f t="shared" si="279"/>
        <v>0</v>
      </c>
      <c r="L482" s="52">
        <f t="shared" si="279"/>
        <v>0</v>
      </c>
      <c r="M482" s="52">
        <f t="shared" si="279"/>
        <v>0</v>
      </c>
      <c r="N482" s="52">
        <f t="shared" si="279"/>
        <v>0</v>
      </c>
      <c r="O482" s="52">
        <f t="shared" si="279"/>
        <v>0</v>
      </c>
      <c r="P482" s="52">
        <f t="shared" si="279"/>
        <v>0</v>
      </c>
      <c r="Q482" s="52">
        <f t="shared" si="279"/>
        <v>0</v>
      </c>
      <c r="R482" s="52">
        <f t="shared" si="279"/>
        <v>0</v>
      </c>
      <c r="S482" s="52">
        <f t="shared" si="279"/>
        <v>0</v>
      </c>
      <c r="T482" s="52">
        <f t="shared" si="279"/>
        <v>0</v>
      </c>
      <c r="U482" s="52">
        <f t="shared" si="279"/>
        <v>0</v>
      </c>
      <c r="V482" s="52">
        <f t="shared" si="279"/>
        <v>0</v>
      </c>
      <c r="W482" s="52">
        <f t="shared" si="279"/>
        <v>0</v>
      </c>
      <c r="X482" s="52">
        <f>SUM(X476:X481)</f>
        <v>1800927.8395241646</v>
      </c>
      <c r="Y482" s="52">
        <f t="shared" si="279"/>
        <v>0</v>
      </c>
      <c r="Z482" s="52">
        <f t="shared" si="279"/>
        <v>0</v>
      </c>
      <c r="AA482" s="52">
        <f t="shared" si="279"/>
        <v>0</v>
      </c>
      <c r="AB482" s="52">
        <f t="shared" si="279"/>
        <v>0</v>
      </c>
      <c r="AC482" s="52">
        <f t="shared" si="279"/>
        <v>0</v>
      </c>
      <c r="AD482" s="52">
        <f t="shared" si="279"/>
        <v>0</v>
      </c>
      <c r="AE482" s="52">
        <f t="shared" si="279"/>
        <v>0</v>
      </c>
      <c r="AF482" s="52">
        <f t="shared" si="279"/>
        <v>0</v>
      </c>
      <c r="AG482" s="52">
        <f t="shared" si="279"/>
        <v>0</v>
      </c>
      <c r="AH482" s="52">
        <f t="shared" si="279"/>
        <v>0</v>
      </c>
      <c r="AI482" s="52">
        <f t="shared" si="279"/>
        <v>0</v>
      </c>
      <c r="AJ482" s="52">
        <f t="shared" si="279"/>
        <v>0</v>
      </c>
      <c r="AK482" s="52">
        <f t="shared" si="279"/>
        <v>0</v>
      </c>
      <c r="AL482" s="52">
        <f t="shared" si="279"/>
        <v>0</v>
      </c>
      <c r="AM482" s="52">
        <f t="shared" si="279"/>
        <v>0</v>
      </c>
      <c r="AN482" s="52">
        <f t="shared" si="279"/>
        <v>0</v>
      </c>
      <c r="AO482" s="52">
        <f t="shared" si="279"/>
        <v>0</v>
      </c>
      <c r="AP482" s="52"/>
      <c r="AQ482" s="52">
        <f t="shared" si="279"/>
        <v>0</v>
      </c>
      <c r="AR482" s="52">
        <f t="shared" si="279"/>
        <v>0</v>
      </c>
      <c r="AS482" s="52">
        <f t="shared" si="279"/>
        <v>0</v>
      </c>
      <c r="AT482" s="52">
        <f t="shared" si="279"/>
        <v>0</v>
      </c>
      <c r="AU482" s="52">
        <f t="shared" si="279"/>
        <v>1800927.8395241646</v>
      </c>
      <c r="AV482" s="52">
        <f t="shared" si="279"/>
        <v>0</v>
      </c>
      <c r="AW482" s="52">
        <f t="shared" si="279"/>
        <v>0</v>
      </c>
      <c r="AX482" s="52">
        <f t="shared" si="279"/>
        <v>0</v>
      </c>
      <c r="AY482" s="52">
        <f t="shared" si="279"/>
        <v>0</v>
      </c>
      <c r="AZ482" s="52">
        <f t="shared" si="279"/>
        <v>0</v>
      </c>
      <c r="BA482" s="52">
        <f t="shared" si="279"/>
        <v>0</v>
      </c>
      <c r="BB482" s="52">
        <f t="shared" si="279"/>
        <v>0</v>
      </c>
      <c r="BC482" s="52">
        <f t="shared" si="279"/>
        <v>0</v>
      </c>
      <c r="BD482" s="52">
        <f t="shared" si="279"/>
        <v>0</v>
      </c>
      <c r="BE482" s="52">
        <f t="shared" si="279"/>
        <v>0</v>
      </c>
      <c r="BF482" s="52">
        <f t="shared" si="279"/>
        <v>0</v>
      </c>
      <c r="BG482" s="52">
        <f t="shared" si="279"/>
        <v>0</v>
      </c>
      <c r="BH482" s="52">
        <f t="shared" si="279"/>
        <v>0</v>
      </c>
      <c r="BI482" s="52">
        <f t="shared" si="279"/>
        <v>0</v>
      </c>
      <c r="BJ482" s="52">
        <f t="shared" si="279"/>
        <v>0</v>
      </c>
      <c r="BK482" s="52">
        <f t="shared" si="279"/>
        <v>0</v>
      </c>
      <c r="BL482" s="52">
        <f t="shared" si="279"/>
        <v>0</v>
      </c>
      <c r="BM482" s="52">
        <f t="shared" si="279"/>
        <v>0</v>
      </c>
      <c r="BN482" s="52">
        <f t="shared" si="279"/>
        <v>0</v>
      </c>
      <c r="BO482" s="52">
        <f t="shared" si="279"/>
        <v>0</v>
      </c>
      <c r="BP482" s="52">
        <f t="shared" si="279"/>
        <v>0</v>
      </c>
      <c r="BQ482" s="52">
        <f t="shared" si="279"/>
        <v>0</v>
      </c>
      <c r="BR482" s="52">
        <f t="shared" si="279"/>
        <v>0</v>
      </c>
      <c r="BS482" s="52">
        <f t="shared" si="279"/>
        <v>0</v>
      </c>
      <c r="BT482" s="52">
        <f t="shared" si="279"/>
        <v>0</v>
      </c>
      <c r="BU482" s="52">
        <f t="shared" si="279"/>
        <v>0</v>
      </c>
      <c r="BV482" s="52">
        <f t="shared" si="279"/>
        <v>0</v>
      </c>
      <c r="BW482" s="52">
        <f t="shared" si="279"/>
        <v>0</v>
      </c>
      <c r="BX482" s="52">
        <f t="shared" si="279"/>
        <v>0</v>
      </c>
      <c r="BY482" s="52">
        <f t="shared" si="279"/>
        <v>0</v>
      </c>
      <c r="BZ482" s="52">
        <f t="shared" si="279"/>
        <v>0</v>
      </c>
      <c r="CA482" s="52">
        <f t="shared" si="279"/>
        <v>0</v>
      </c>
      <c r="CB482" s="52">
        <f t="shared" si="279"/>
        <v>0</v>
      </c>
      <c r="CC482" s="52">
        <f t="shared" si="279"/>
        <v>0</v>
      </c>
      <c r="CD482" s="52">
        <f t="shared" si="279"/>
        <v>0</v>
      </c>
      <c r="CE482" s="52">
        <f t="shared" si="279"/>
        <v>0</v>
      </c>
      <c r="CF482" s="52">
        <f t="shared" si="279"/>
        <v>0</v>
      </c>
      <c r="CG482" s="52">
        <f t="shared" si="279"/>
        <v>0</v>
      </c>
      <c r="CH482" s="52">
        <f t="shared" si="279"/>
        <v>0</v>
      </c>
      <c r="CI482" s="52">
        <f t="shared" si="279"/>
        <v>0</v>
      </c>
      <c r="CJ482" s="52">
        <f t="shared" si="279"/>
        <v>0</v>
      </c>
      <c r="CK482" s="52">
        <f t="shared" si="279"/>
        <v>1800927.8395241646</v>
      </c>
      <c r="CL482" s="52">
        <f t="shared" si="279"/>
        <v>-18545608.713670004</v>
      </c>
      <c r="CN482" s="44"/>
      <c r="CO482" s="44"/>
    </row>
    <row r="483" spans="1:93" ht="31.35" customHeight="1" x14ac:dyDescent="0.25">
      <c r="A483" s="25">
        <f t="shared" si="274"/>
        <v>473</v>
      </c>
      <c r="B483" s="147" t="s">
        <v>496</v>
      </c>
      <c r="C483" s="112" t="s">
        <v>496</v>
      </c>
      <c r="D483" s="79">
        <v>235</v>
      </c>
      <c r="E483" s="48">
        <v>-1197203.2191512499</v>
      </c>
      <c r="F483" s="48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48">
        <v>353647.37974624988</v>
      </c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>
        <f>SUM(F483:AT483)</f>
        <v>353647.37974624988</v>
      </c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>
        <f>SUM(AV483:CI483)</f>
        <v>0</v>
      </c>
      <c r="CK483" s="21">
        <f t="shared" si="273"/>
        <v>353647.37974624988</v>
      </c>
      <c r="CL483" s="21">
        <f>CK483+E483</f>
        <v>-843555.83940499998</v>
      </c>
      <c r="CN483" s="44"/>
      <c r="CO483" s="44"/>
    </row>
    <row r="484" spans="1:93" x14ac:dyDescent="0.25">
      <c r="A484" s="25">
        <f t="shared" si="274"/>
        <v>474</v>
      </c>
      <c r="B484" s="260" t="s">
        <v>497</v>
      </c>
      <c r="C484" s="260"/>
      <c r="D484" s="261"/>
      <c r="E484" s="52">
        <f>+E482+E475+E483</f>
        <v>-1811108.2381583366</v>
      </c>
      <c r="F484" s="52">
        <f>+F482+F475+F483</f>
        <v>0</v>
      </c>
      <c r="G484" s="52">
        <f t="shared" ref="G484:BR484" si="280">+G482+G475+G483</f>
        <v>0</v>
      </c>
      <c r="H484" s="52">
        <f t="shared" si="280"/>
        <v>0</v>
      </c>
      <c r="I484" s="52">
        <f t="shared" si="280"/>
        <v>0</v>
      </c>
      <c r="J484" s="52">
        <f t="shared" si="280"/>
        <v>0</v>
      </c>
      <c r="K484" s="52">
        <f t="shared" si="280"/>
        <v>0</v>
      </c>
      <c r="L484" s="52">
        <f t="shared" si="280"/>
        <v>0</v>
      </c>
      <c r="M484" s="52">
        <f t="shared" si="280"/>
        <v>0</v>
      </c>
      <c r="N484" s="52">
        <f t="shared" si="280"/>
        <v>0</v>
      </c>
      <c r="O484" s="52">
        <f t="shared" si="280"/>
        <v>0</v>
      </c>
      <c r="P484" s="52">
        <f t="shared" si="280"/>
        <v>0</v>
      </c>
      <c r="Q484" s="52">
        <f t="shared" si="280"/>
        <v>0</v>
      </c>
      <c r="R484" s="52">
        <f t="shared" si="280"/>
        <v>0</v>
      </c>
      <c r="S484" s="52">
        <f t="shared" si="280"/>
        <v>0</v>
      </c>
      <c r="T484" s="52">
        <f t="shared" si="280"/>
        <v>0</v>
      </c>
      <c r="U484" s="52">
        <f t="shared" si="280"/>
        <v>0</v>
      </c>
      <c r="V484" s="52">
        <f t="shared" si="280"/>
        <v>0</v>
      </c>
      <c r="W484" s="52">
        <f t="shared" si="280"/>
        <v>0</v>
      </c>
      <c r="X484" s="52">
        <f t="shared" si="280"/>
        <v>627658.05537833134</v>
      </c>
      <c r="Y484" s="52">
        <f t="shared" si="280"/>
        <v>0</v>
      </c>
      <c r="Z484" s="52">
        <f t="shared" si="280"/>
        <v>0</v>
      </c>
      <c r="AA484" s="52">
        <f t="shared" si="280"/>
        <v>0</v>
      </c>
      <c r="AB484" s="52">
        <f t="shared" si="280"/>
        <v>0</v>
      </c>
      <c r="AC484" s="52">
        <f t="shared" si="280"/>
        <v>0</v>
      </c>
      <c r="AD484" s="52">
        <f t="shared" si="280"/>
        <v>0</v>
      </c>
      <c r="AE484" s="52">
        <f t="shared" si="280"/>
        <v>0</v>
      </c>
      <c r="AF484" s="52">
        <f t="shared" si="280"/>
        <v>0</v>
      </c>
      <c r="AG484" s="52">
        <f t="shared" si="280"/>
        <v>0</v>
      </c>
      <c r="AH484" s="52">
        <f t="shared" si="280"/>
        <v>0</v>
      </c>
      <c r="AI484" s="52">
        <f t="shared" si="280"/>
        <v>0</v>
      </c>
      <c r="AJ484" s="52">
        <f t="shared" si="280"/>
        <v>0</v>
      </c>
      <c r="AK484" s="52">
        <f t="shared" si="280"/>
        <v>0</v>
      </c>
      <c r="AL484" s="52">
        <f t="shared" si="280"/>
        <v>0</v>
      </c>
      <c r="AM484" s="52">
        <f t="shared" si="280"/>
        <v>0</v>
      </c>
      <c r="AN484" s="52">
        <f t="shared" si="280"/>
        <v>0</v>
      </c>
      <c r="AO484" s="52">
        <f t="shared" si="280"/>
        <v>0</v>
      </c>
      <c r="AP484" s="52">
        <f t="shared" si="280"/>
        <v>0</v>
      </c>
      <c r="AQ484" s="52">
        <f t="shared" si="280"/>
        <v>0</v>
      </c>
      <c r="AR484" s="52">
        <f t="shared" si="280"/>
        <v>0</v>
      </c>
      <c r="AS484" s="52">
        <f t="shared" si="280"/>
        <v>1440049.9416229667</v>
      </c>
      <c r="AT484" s="52">
        <f t="shared" si="280"/>
        <v>0</v>
      </c>
      <c r="AU484" s="52">
        <f t="shared" si="280"/>
        <v>2067707.997001298</v>
      </c>
      <c r="AV484" s="52">
        <f t="shared" si="280"/>
        <v>0</v>
      </c>
      <c r="AW484" s="52">
        <f t="shared" si="280"/>
        <v>0</v>
      </c>
      <c r="AX484" s="52">
        <f t="shared" si="280"/>
        <v>0</v>
      </c>
      <c r="AY484" s="52">
        <f t="shared" si="280"/>
        <v>0</v>
      </c>
      <c r="AZ484" s="52">
        <f t="shared" si="280"/>
        <v>0</v>
      </c>
      <c r="BA484" s="52">
        <f t="shared" si="280"/>
        <v>0</v>
      </c>
      <c r="BB484" s="52">
        <f t="shared" si="280"/>
        <v>0</v>
      </c>
      <c r="BC484" s="52">
        <f t="shared" si="280"/>
        <v>0</v>
      </c>
      <c r="BD484" s="52">
        <f t="shared" si="280"/>
        <v>0</v>
      </c>
      <c r="BE484" s="52">
        <f t="shared" si="280"/>
        <v>0</v>
      </c>
      <c r="BF484" s="52">
        <f t="shared" si="280"/>
        <v>0</v>
      </c>
      <c r="BG484" s="52">
        <f t="shared" si="280"/>
        <v>0</v>
      </c>
      <c r="BH484" s="52">
        <f t="shared" si="280"/>
        <v>0</v>
      </c>
      <c r="BI484" s="52">
        <f t="shared" si="280"/>
        <v>0</v>
      </c>
      <c r="BJ484" s="52">
        <f t="shared" si="280"/>
        <v>0</v>
      </c>
      <c r="BK484" s="52">
        <f t="shared" si="280"/>
        <v>0</v>
      </c>
      <c r="BL484" s="52">
        <f t="shared" si="280"/>
        <v>0</v>
      </c>
      <c r="BM484" s="52">
        <f t="shared" si="280"/>
        <v>0</v>
      </c>
      <c r="BN484" s="52">
        <f t="shared" si="280"/>
        <v>0</v>
      </c>
      <c r="BO484" s="52">
        <f t="shared" si="280"/>
        <v>0</v>
      </c>
      <c r="BP484" s="52">
        <f t="shared" si="280"/>
        <v>0</v>
      </c>
      <c r="BQ484" s="52">
        <f t="shared" si="280"/>
        <v>0</v>
      </c>
      <c r="BR484" s="52">
        <f t="shared" si="280"/>
        <v>0</v>
      </c>
      <c r="BS484" s="52">
        <f t="shared" ref="BS484:CL484" si="281">+BS482+BS475+BS483</f>
        <v>0</v>
      </c>
      <c r="BT484" s="52">
        <f t="shared" si="281"/>
        <v>0</v>
      </c>
      <c r="BU484" s="52">
        <f t="shared" si="281"/>
        <v>0</v>
      </c>
      <c r="BV484" s="52">
        <f t="shared" si="281"/>
        <v>0</v>
      </c>
      <c r="BW484" s="52">
        <f t="shared" si="281"/>
        <v>0</v>
      </c>
      <c r="BX484" s="52">
        <f t="shared" si="281"/>
        <v>0</v>
      </c>
      <c r="BY484" s="52">
        <f t="shared" si="281"/>
        <v>0</v>
      </c>
      <c r="BZ484" s="52">
        <f t="shared" si="281"/>
        <v>0</v>
      </c>
      <c r="CA484" s="52">
        <f t="shared" si="281"/>
        <v>0</v>
      </c>
      <c r="CB484" s="52">
        <f t="shared" si="281"/>
        <v>0</v>
      </c>
      <c r="CC484" s="52">
        <f t="shared" si="281"/>
        <v>0</v>
      </c>
      <c r="CD484" s="52">
        <f t="shared" si="281"/>
        <v>0</v>
      </c>
      <c r="CE484" s="52">
        <f t="shared" si="281"/>
        <v>0</v>
      </c>
      <c r="CF484" s="52">
        <f t="shared" si="281"/>
        <v>0</v>
      </c>
      <c r="CG484" s="52">
        <f t="shared" si="281"/>
        <v>-15861996.450016096</v>
      </c>
      <c r="CH484" s="52">
        <f t="shared" si="281"/>
        <v>31505890.107479818</v>
      </c>
      <c r="CI484" s="52">
        <f t="shared" si="281"/>
        <v>70126.434854447376</v>
      </c>
      <c r="CJ484" s="52">
        <f t="shared" si="281"/>
        <v>15714020.09231817</v>
      </c>
      <c r="CK484" s="52">
        <f t="shared" si="281"/>
        <v>17781728.089319468</v>
      </c>
      <c r="CL484" s="52">
        <f t="shared" si="281"/>
        <v>15970619.851161133</v>
      </c>
      <c r="CN484" s="44"/>
      <c r="CO484" s="44"/>
    </row>
    <row r="485" spans="1:93" x14ac:dyDescent="0.25">
      <c r="A485" s="25">
        <f t="shared" si="274"/>
        <v>475</v>
      </c>
      <c r="B485" s="277" t="s">
        <v>498</v>
      </c>
      <c r="C485" s="92" t="s">
        <v>499</v>
      </c>
      <c r="D485" s="78">
        <v>253</v>
      </c>
      <c r="E485" s="48">
        <v>-4131006.9571043747</v>
      </c>
      <c r="F485" s="48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48">
        <v>88919.644209374848</v>
      </c>
      <c r="Y485" s="21">
        <v>0</v>
      </c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>
        <f t="shared" ref="AU485:AU491" si="282">SUM(F485:AT485)</f>
        <v>88919.644209374848</v>
      </c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>
        <f t="shared" ref="CJ485:CJ491" si="283">SUM(AV485:CI485)</f>
        <v>0</v>
      </c>
      <c r="CK485" s="21">
        <f t="shared" si="273"/>
        <v>88919.644209374848</v>
      </c>
      <c r="CL485" s="21">
        <f t="shared" ref="CL485:CL491" si="284">CK485+E485</f>
        <v>-4042087.312895</v>
      </c>
      <c r="CN485" s="44"/>
      <c r="CO485" s="44"/>
    </row>
    <row r="486" spans="1:93" x14ac:dyDescent="0.25">
      <c r="A486" s="25">
        <f t="shared" si="274"/>
        <v>476</v>
      </c>
      <c r="B486" s="278"/>
      <c r="C486" s="77" t="s">
        <v>500</v>
      </c>
      <c r="D486" s="79">
        <v>281</v>
      </c>
      <c r="E486" s="48"/>
      <c r="F486" s="48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148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>
        <f t="shared" si="282"/>
        <v>0</v>
      </c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>
        <f t="shared" si="283"/>
        <v>0</v>
      </c>
      <c r="CK486" s="21">
        <f t="shared" si="273"/>
        <v>0</v>
      </c>
      <c r="CL486" s="21">
        <f t="shared" si="284"/>
        <v>0</v>
      </c>
      <c r="CN486" s="44"/>
      <c r="CO486" s="44"/>
    </row>
    <row r="487" spans="1:93" x14ac:dyDescent="0.25">
      <c r="A487" s="25">
        <f t="shared" si="274"/>
        <v>477</v>
      </c>
      <c r="B487" s="278"/>
      <c r="C487" s="77" t="s">
        <v>501</v>
      </c>
      <c r="D487" s="79">
        <v>282</v>
      </c>
      <c r="E487" s="48">
        <v>-599557406.91677797</v>
      </c>
      <c r="F487" s="48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48">
        <v>5761467.207989688</v>
      </c>
      <c r="Y487" s="21">
        <v>1814067.8939472272</v>
      </c>
      <c r="Z487" s="21"/>
      <c r="AA487" s="21"/>
      <c r="AB487" s="21">
        <v>0</v>
      </c>
      <c r="AC487" s="21">
        <v>8147230.8337291917</v>
      </c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>
        <f t="shared" si="282"/>
        <v>15722765.935666107</v>
      </c>
      <c r="AV487" s="21"/>
      <c r="AW487" s="21"/>
      <c r="AX487" s="21"/>
      <c r="AY487" s="94">
        <v>0</v>
      </c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>
        <v>9391457.368920818</v>
      </c>
      <c r="BS487" s="21">
        <v>-8147230.8337291917</v>
      </c>
      <c r="BT487" s="21"/>
      <c r="BU487" s="21"/>
      <c r="BV487" s="21">
        <v>5244350.714984417</v>
      </c>
      <c r="BW487" s="21"/>
      <c r="BX487" s="21">
        <v>-499595.74821500003</v>
      </c>
      <c r="BY487" s="21">
        <v>-339985.02999999997</v>
      </c>
      <c r="BZ487" s="21">
        <v>-334.38</v>
      </c>
      <c r="CA487" s="21">
        <v>-617120.61857000005</v>
      </c>
      <c r="CB487" s="21"/>
      <c r="CC487" s="21"/>
      <c r="CD487" s="21"/>
      <c r="CE487" s="21"/>
      <c r="CF487" s="21"/>
      <c r="CG487" s="21">
        <v>1991160.0561322786</v>
      </c>
      <c r="CH487" s="21"/>
      <c r="CI487" s="21"/>
      <c r="CJ487" s="21">
        <f t="shared" si="283"/>
        <v>7022701.5295233214</v>
      </c>
      <c r="CK487" s="21">
        <f t="shared" si="273"/>
        <v>22745467.465189427</v>
      </c>
      <c r="CL487" s="21">
        <f t="shared" si="284"/>
        <v>-576811939.45158851</v>
      </c>
      <c r="CN487" s="44"/>
      <c r="CO487" s="44"/>
    </row>
    <row r="488" spans="1:93" x14ac:dyDescent="0.25">
      <c r="A488" s="25">
        <f t="shared" si="274"/>
        <v>478</v>
      </c>
      <c r="B488" s="278"/>
      <c r="C488" s="77" t="s">
        <v>502</v>
      </c>
      <c r="D488" s="79">
        <v>283</v>
      </c>
      <c r="E488" s="48">
        <v>-3954689.6374635422</v>
      </c>
      <c r="F488" s="48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48">
        <v>578427.03079687548</v>
      </c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94">
        <v>0</v>
      </c>
      <c r="AN488" s="21"/>
      <c r="AO488" s="21"/>
      <c r="AP488" s="21"/>
      <c r="AQ488" s="21"/>
      <c r="AR488" s="21"/>
      <c r="AS488" s="21"/>
      <c r="AT488" s="21"/>
      <c r="AU488" s="21">
        <f t="shared" si="282"/>
        <v>578427.03079687548</v>
      </c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>
        <v>0</v>
      </c>
      <c r="CD488" s="21"/>
      <c r="CE488" s="21"/>
      <c r="CF488" s="21"/>
      <c r="CG488" s="21">
        <v>3331019.2545033805</v>
      </c>
      <c r="CH488" s="21">
        <v>-6786290.6957603497</v>
      </c>
      <c r="CI488" s="21"/>
      <c r="CJ488" s="21">
        <f t="shared" si="283"/>
        <v>-3455271.4412569692</v>
      </c>
      <c r="CK488" s="21">
        <f t="shared" si="273"/>
        <v>-2876844.410460094</v>
      </c>
      <c r="CL488" s="21">
        <f t="shared" si="284"/>
        <v>-6831534.0479236357</v>
      </c>
      <c r="CN488" s="44"/>
      <c r="CO488" s="44"/>
    </row>
    <row r="489" spans="1:93" x14ac:dyDescent="0.25">
      <c r="A489" s="25">
        <f t="shared" si="274"/>
        <v>479</v>
      </c>
      <c r="B489" s="278"/>
      <c r="C489" s="77" t="s">
        <v>503</v>
      </c>
      <c r="D489" s="79">
        <v>255</v>
      </c>
      <c r="E489" s="48"/>
      <c r="F489" s="48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48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>
        <f t="shared" si="282"/>
        <v>0</v>
      </c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>
        <f t="shared" si="283"/>
        <v>0</v>
      </c>
      <c r="CK489" s="21">
        <f t="shared" si="273"/>
        <v>0</v>
      </c>
      <c r="CL489" s="21">
        <f t="shared" si="284"/>
        <v>0</v>
      </c>
      <c r="CN489" s="44"/>
      <c r="CO489" s="44"/>
    </row>
    <row r="490" spans="1:93" x14ac:dyDescent="0.25">
      <c r="A490" s="25">
        <f t="shared" si="274"/>
        <v>480</v>
      </c>
      <c r="B490" s="278"/>
      <c r="C490" s="77" t="s">
        <v>504</v>
      </c>
      <c r="D490" s="79">
        <v>252</v>
      </c>
      <c r="E490" s="48">
        <v>-584987.11083333334</v>
      </c>
      <c r="F490" s="48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48">
        <v>227845.37083333341</v>
      </c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>
        <f t="shared" si="282"/>
        <v>227845.37083333341</v>
      </c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>
        <f t="shared" si="283"/>
        <v>0</v>
      </c>
      <c r="CK490" s="21">
        <f t="shared" si="273"/>
        <v>227845.37083333341</v>
      </c>
      <c r="CL490" s="21">
        <f t="shared" si="284"/>
        <v>-357141.73999999993</v>
      </c>
      <c r="CN490" s="44"/>
      <c r="CO490" s="44"/>
    </row>
    <row r="491" spans="1:93" x14ac:dyDescent="0.25">
      <c r="A491" s="25">
        <f t="shared" si="274"/>
        <v>481</v>
      </c>
      <c r="B491" s="279"/>
      <c r="C491" s="80" t="s">
        <v>505</v>
      </c>
      <c r="D491" s="81">
        <v>254</v>
      </c>
      <c r="E491" s="48">
        <v>-676131.21041666658</v>
      </c>
      <c r="F491" s="48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48">
        <v>656133.3504166666</v>
      </c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>
        <f t="shared" si="282"/>
        <v>656133.3504166666</v>
      </c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>
        <f t="shared" si="283"/>
        <v>0</v>
      </c>
      <c r="CK491" s="21">
        <f t="shared" si="273"/>
        <v>656133.3504166666</v>
      </c>
      <c r="CL491" s="21">
        <f t="shared" si="284"/>
        <v>-19997.859999999986</v>
      </c>
      <c r="CN491" s="44"/>
      <c r="CO491" s="44"/>
    </row>
    <row r="492" spans="1:93" ht="15.75" customHeight="1" x14ac:dyDescent="0.25">
      <c r="A492" s="25">
        <f t="shared" si="274"/>
        <v>482</v>
      </c>
      <c r="B492" s="257" t="s">
        <v>506</v>
      </c>
      <c r="C492" s="275"/>
      <c r="D492" s="276"/>
      <c r="E492" s="52">
        <f t="shared" ref="E492:CL492" si="285">SUM(E485:E491)</f>
        <v>-608904221.83259583</v>
      </c>
      <c r="F492" s="52">
        <f t="shared" si="285"/>
        <v>0</v>
      </c>
      <c r="G492" s="52">
        <f t="shared" si="285"/>
        <v>0</v>
      </c>
      <c r="H492" s="52">
        <f t="shared" si="285"/>
        <v>0</v>
      </c>
      <c r="I492" s="52">
        <f t="shared" si="285"/>
        <v>0</v>
      </c>
      <c r="J492" s="52">
        <f t="shared" si="285"/>
        <v>0</v>
      </c>
      <c r="K492" s="52">
        <f t="shared" si="285"/>
        <v>0</v>
      </c>
      <c r="L492" s="52">
        <f t="shared" si="285"/>
        <v>0</v>
      </c>
      <c r="M492" s="52">
        <f t="shared" si="285"/>
        <v>0</v>
      </c>
      <c r="N492" s="52">
        <f t="shared" si="285"/>
        <v>0</v>
      </c>
      <c r="O492" s="52">
        <f t="shared" si="285"/>
        <v>0</v>
      </c>
      <c r="P492" s="52">
        <f t="shared" si="285"/>
        <v>0</v>
      </c>
      <c r="Q492" s="52">
        <f t="shared" si="285"/>
        <v>0</v>
      </c>
      <c r="R492" s="52">
        <f t="shared" si="285"/>
        <v>0</v>
      </c>
      <c r="S492" s="52">
        <f t="shared" si="285"/>
        <v>0</v>
      </c>
      <c r="T492" s="52">
        <f t="shared" si="285"/>
        <v>0</v>
      </c>
      <c r="U492" s="52">
        <f t="shared" si="285"/>
        <v>0</v>
      </c>
      <c r="V492" s="52">
        <f t="shared" si="285"/>
        <v>0</v>
      </c>
      <c r="W492" s="52">
        <f t="shared" si="285"/>
        <v>0</v>
      </c>
      <c r="X492" s="52">
        <f t="shared" si="285"/>
        <v>7312792.6042459384</v>
      </c>
      <c r="Y492" s="52">
        <f t="shared" si="285"/>
        <v>1814067.8939472272</v>
      </c>
      <c r="Z492" s="52">
        <f t="shared" si="285"/>
        <v>0</v>
      </c>
      <c r="AA492" s="52">
        <f t="shared" si="285"/>
        <v>0</v>
      </c>
      <c r="AB492" s="52">
        <f t="shared" si="285"/>
        <v>0</v>
      </c>
      <c r="AC492" s="52">
        <f t="shared" si="285"/>
        <v>8147230.8337291917</v>
      </c>
      <c r="AD492" s="52">
        <f t="shared" si="285"/>
        <v>0</v>
      </c>
      <c r="AE492" s="52">
        <f t="shared" si="285"/>
        <v>0</v>
      </c>
      <c r="AF492" s="52">
        <f t="shared" si="285"/>
        <v>0</v>
      </c>
      <c r="AG492" s="52">
        <f t="shared" ref="AG492" si="286">SUM(AG485:AG491)</f>
        <v>0</v>
      </c>
      <c r="AH492" s="52">
        <f t="shared" si="285"/>
        <v>0</v>
      </c>
      <c r="AI492" s="52">
        <f t="shared" si="285"/>
        <v>0</v>
      </c>
      <c r="AJ492" s="52">
        <f t="shared" si="285"/>
        <v>0</v>
      </c>
      <c r="AK492" s="52">
        <f t="shared" ref="AK492:AS492" si="287">SUM(AK485:AK491)</f>
        <v>0</v>
      </c>
      <c r="AL492" s="52">
        <f t="shared" si="287"/>
        <v>0</v>
      </c>
      <c r="AM492" s="52">
        <f t="shared" si="287"/>
        <v>0</v>
      </c>
      <c r="AN492" s="52">
        <f t="shared" si="287"/>
        <v>0</v>
      </c>
      <c r="AO492" s="52">
        <f t="shared" si="287"/>
        <v>0</v>
      </c>
      <c r="AP492" s="52"/>
      <c r="AQ492" s="52">
        <f t="shared" si="287"/>
        <v>0</v>
      </c>
      <c r="AR492" s="52">
        <f t="shared" si="287"/>
        <v>0</v>
      </c>
      <c r="AS492" s="52">
        <f t="shared" si="287"/>
        <v>0</v>
      </c>
      <c r="AT492" s="52">
        <f t="shared" si="285"/>
        <v>0</v>
      </c>
      <c r="AU492" s="52">
        <f>SUM(AU485:AU491)</f>
        <v>17274091.33192236</v>
      </c>
      <c r="AV492" s="52">
        <f t="shared" si="285"/>
        <v>0</v>
      </c>
      <c r="AW492" s="52">
        <f t="shared" si="285"/>
        <v>0</v>
      </c>
      <c r="AX492" s="52">
        <f t="shared" si="285"/>
        <v>0</v>
      </c>
      <c r="AY492" s="52">
        <f t="shared" si="285"/>
        <v>0</v>
      </c>
      <c r="AZ492" s="52">
        <f t="shared" si="285"/>
        <v>0</v>
      </c>
      <c r="BA492" s="52">
        <f t="shared" si="285"/>
        <v>0</v>
      </c>
      <c r="BB492" s="52">
        <f t="shared" si="285"/>
        <v>0</v>
      </c>
      <c r="BC492" s="52">
        <f t="shared" si="285"/>
        <v>0</v>
      </c>
      <c r="BD492" s="52">
        <f t="shared" si="285"/>
        <v>0</v>
      </c>
      <c r="BE492" s="52">
        <f t="shared" si="285"/>
        <v>0</v>
      </c>
      <c r="BF492" s="52">
        <f t="shared" si="285"/>
        <v>0</v>
      </c>
      <c r="BG492" s="52">
        <f t="shared" si="285"/>
        <v>0</v>
      </c>
      <c r="BH492" s="52">
        <f t="shared" si="285"/>
        <v>0</v>
      </c>
      <c r="BI492" s="52">
        <f t="shared" si="285"/>
        <v>0</v>
      </c>
      <c r="BJ492" s="52">
        <f t="shared" si="285"/>
        <v>0</v>
      </c>
      <c r="BK492" s="52">
        <f t="shared" si="285"/>
        <v>0</v>
      </c>
      <c r="BL492" s="52">
        <f t="shared" si="285"/>
        <v>0</v>
      </c>
      <c r="BM492" s="52">
        <f t="shared" si="285"/>
        <v>0</v>
      </c>
      <c r="BN492" s="52">
        <f t="shared" si="285"/>
        <v>0</v>
      </c>
      <c r="BO492" s="52">
        <f t="shared" si="285"/>
        <v>0</v>
      </c>
      <c r="BP492" s="52">
        <f t="shared" si="285"/>
        <v>0</v>
      </c>
      <c r="BQ492" s="52">
        <f t="shared" si="285"/>
        <v>0</v>
      </c>
      <c r="BR492" s="52">
        <f t="shared" si="285"/>
        <v>9391457.368920818</v>
      </c>
      <c r="BS492" s="52">
        <f t="shared" ref="BS492" si="288">SUM(BS485:BS491)</f>
        <v>-8147230.8337291917</v>
      </c>
      <c r="BT492" s="52">
        <f t="shared" si="285"/>
        <v>0</v>
      </c>
      <c r="BU492" s="52">
        <f t="shared" si="285"/>
        <v>0</v>
      </c>
      <c r="BV492" s="52">
        <f t="shared" si="285"/>
        <v>5244350.714984417</v>
      </c>
      <c r="BW492" s="52">
        <f t="shared" si="285"/>
        <v>0</v>
      </c>
      <c r="BX492" s="52">
        <f t="shared" si="285"/>
        <v>-499595.74821500003</v>
      </c>
      <c r="BY492" s="52">
        <f t="shared" ref="BY492" si="289">SUM(BY485:BY491)</f>
        <v>-339985.02999999997</v>
      </c>
      <c r="BZ492" s="52">
        <f t="shared" si="285"/>
        <v>-334.38</v>
      </c>
      <c r="CA492" s="52">
        <f t="shared" si="285"/>
        <v>-617120.61857000005</v>
      </c>
      <c r="CB492" s="52">
        <f t="shared" si="285"/>
        <v>0</v>
      </c>
      <c r="CC492" s="52">
        <f t="shared" si="285"/>
        <v>0</v>
      </c>
      <c r="CD492" s="52">
        <f t="shared" si="285"/>
        <v>0</v>
      </c>
      <c r="CE492" s="52">
        <f t="shared" si="285"/>
        <v>0</v>
      </c>
      <c r="CF492" s="52">
        <f t="shared" ref="CF492" si="290">SUM(CF485:CF491)</f>
        <v>0</v>
      </c>
      <c r="CG492" s="52">
        <f t="shared" si="285"/>
        <v>5322179.3106356589</v>
      </c>
      <c r="CH492" s="52">
        <f t="shared" ref="CH492" si="291">SUM(CH485:CH491)</f>
        <v>-6786290.6957603497</v>
      </c>
      <c r="CI492" s="52">
        <f t="shared" si="285"/>
        <v>0</v>
      </c>
      <c r="CJ492" s="52">
        <f t="shared" si="285"/>
        <v>3567430.0882663522</v>
      </c>
      <c r="CK492" s="52">
        <f t="shared" si="285"/>
        <v>20841521.420188706</v>
      </c>
      <c r="CL492" s="52">
        <f t="shared" si="285"/>
        <v>-588062700.41240716</v>
      </c>
      <c r="CN492" s="44"/>
      <c r="CO492" s="44"/>
    </row>
    <row r="493" spans="1:93" ht="15.75" customHeight="1" x14ac:dyDescent="0.25">
      <c r="A493" s="25">
        <f t="shared" si="274"/>
        <v>483</v>
      </c>
      <c r="B493" s="149" t="s">
        <v>507</v>
      </c>
      <c r="C493" s="141" t="s">
        <v>507</v>
      </c>
      <c r="D493" s="142" t="s">
        <v>508</v>
      </c>
      <c r="E493" s="48">
        <v>127273380.60826026</v>
      </c>
      <c r="F493" s="48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48">
        <v>-8245213.3162603527</v>
      </c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>
        <f>SUM(F493:AT493)</f>
        <v>-8245213.3162603527</v>
      </c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>
        <f>SUM(AV493:CI493)</f>
        <v>0</v>
      </c>
      <c r="CK493" s="21">
        <f t="shared" si="273"/>
        <v>-8245213.3162603527</v>
      </c>
      <c r="CL493" s="21">
        <f>CK493+E493</f>
        <v>119028167.29199991</v>
      </c>
      <c r="CN493" s="44"/>
      <c r="CO493" s="44"/>
    </row>
    <row r="494" spans="1:93" x14ac:dyDescent="0.25">
      <c r="A494" s="25">
        <f t="shared" si="274"/>
        <v>484</v>
      </c>
      <c r="B494" s="257" t="s">
        <v>509</v>
      </c>
      <c r="C494" s="258"/>
      <c r="D494" s="259"/>
      <c r="E494" s="52">
        <f t="shared" ref="E494:CJ494" si="292">SUM(E493)</f>
        <v>127273380.60826026</v>
      </c>
      <c r="F494" s="52">
        <f t="shared" si="292"/>
        <v>0</v>
      </c>
      <c r="G494" s="52">
        <f t="shared" si="292"/>
        <v>0</v>
      </c>
      <c r="H494" s="52">
        <f t="shared" si="292"/>
        <v>0</v>
      </c>
      <c r="I494" s="52">
        <f t="shared" si="292"/>
        <v>0</v>
      </c>
      <c r="J494" s="52">
        <f t="shared" si="292"/>
        <v>0</v>
      </c>
      <c r="K494" s="52">
        <f t="shared" si="292"/>
        <v>0</v>
      </c>
      <c r="L494" s="52">
        <f t="shared" si="292"/>
        <v>0</v>
      </c>
      <c r="M494" s="52">
        <f t="shared" si="292"/>
        <v>0</v>
      </c>
      <c r="N494" s="52">
        <f t="shared" si="292"/>
        <v>0</v>
      </c>
      <c r="O494" s="52">
        <f t="shared" si="292"/>
        <v>0</v>
      </c>
      <c r="P494" s="52">
        <f t="shared" si="292"/>
        <v>0</v>
      </c>
      <c r="Q494" s="52">
        <f t="shared" si="292"/>
        <v>0</v>
      </c>
      <c r="R494" s="52">
        <f t="shared" si="292"/>
        <v>0</v>
      </c>
      <c r="S494" s="52">
        <f t="shared" si="292"/>
        <v>0</v>
      </c>
      <c r="T494" s="52">
        <f t="shared" si="292"/>
        <v>0</v>
      </c>
      <c r="U494" s="52">
        <f t="shared" si="292"/>
        <v>0</v>
      </c>
      <c r="V494" s="52">
        <f t="shared" si="292"/>
        <v>0</v>
      </c>
      <c r="W494" s="52">
        <f t="shared" si="292"/>
        <v>0</v>
      </c>
      <c r="X494" s="52">
        <f t="shared" si="292"/>
        <v>-8245213.3162603527</v>
      </c>
      <c r="Y494" s="52">
        <f t="shared" si="292"/>
        <v>0</v>
      </c>
      <c r="Z494" s="52">
        <f t="shared" si="292"/>
        <v>0</v>
      </c>
      <c r="AA494" s="52">
        <f t="shared" si="292"/>
        <v>0</v>
      </c>
      <c r="AB494" s="52">
        <f t="shared" si="292"/>
        <v>0</v>
      </c>
      <c r="AC494" s="52">
        <f t="shared" si="292"/>
        <v>0</v>
      </c>
      <c r="AD494" s="52">
        <f t="shared" si="292"/>
        <v>0</v>
      </c>
      <c r="AE494" s="52">
        <f t="shared" si="292"/>
        <v>0</v>
      </c>
      <c r="AF494" s="52">
        <f t="shared" si="292"/>
        <v>0</v>
      </c>
      <c r="AG494" s="52">
        <f t="shared" si="292"/>
        <v>0</v>
      </c>
      <c r="AH494" s="52">
        <f t="shared" si="292"/>
        <v>0</v>
      </c>
      <c r="AI494" s="52">
        <f t="shared" si="292"/>
        <v>0</v>
      </c>
      <c r="AJ494" s="52">
        <f t="shared" si="292"/>
        <v>0</v>
      </c>
      <c r="AK494" s="52">
        <f t="shared" si="292"/>
        <v>0</v>
      </c>
      <c r="AL494" s="52">
        <f t="shared" si="292"/>
        <v>0</v>
      </c>
      <c r="AM494" s="52">
        <f t="shared" si="292"/>
        <v>0</v>
      </c>
      <c r="AN494" s="52">
        <f t="shared" si="292"/>
        <v>0</v>
      </c>
      <c r="AO494" s="52">
        <f t="shared" si="292"/>
        <v>0</v>
      </c>
      <c r="AP494" s="52"/>
      <c r="AQ494" s="52">
        <f t="shared" si="292"/>
        <v>0</v>
      </c>
      <c r="AR494" s="52">
        <f t="shared" si="292"/>
        <v>0</v>
      </c>
      <c r="AS494" s="52">
        <f t="shared" si="292"/>
        <v>0</v>
      </c>
      <c r="AT494" s="52">
        <f t="shared" si="292"/>
        <v>0</v>
      </c>
      <c r="AU494" s="52">
        <f t="shared" si="292"/>
        <v>-8245213.3162603527</v>
      </c>
      <c r="AV494" s="52">
        <f t="shared" si="292"/>
        <v>0</v>
      </c>
      <c r="AW494" s="52">
        <f t="shared" si="292"/>
        <v>0</v>
      </c>
      <c r="AX494" s="52">
        <f t="shared" si="292"/>
        <v>0</v>
      </c>
      <c r="AY494" s="52">
        <f t="shared" si="292"/>
        <v>0</v>
      </c>
      <c r="AZ494" s="52">
        <f t="shared" si="292"/>
        <v>0</v>
      </c>
      <c r="BA494" s="52">
        <f t="shared" si="292"/>
        <v>0</v>
      </c>
      <c r="BB494" s="52">
        <f t="shared" si="292"/>
        <v>0</v>
      </c>
      <c r="BC494" s="52">
        <f t="shared" si="292"/>
        <v>0</v>
      </c>
      <c r="BD494" s="52">
        <f t="shared" si="292"/>
        <v>0</v>
      </c>
      <c r="BE494" s="52">
        <f t="shared" si="292"/>
        <v>0</v>
      </c>
      <c r="BF494" s="52">
        <f t="shared" si="292"/>
        <v>0</v>
      </c>
      <c r="BG494" s="52">
        <f t="shared" si="292"/>
        <v>0</v>
      </c>
      <c r="BH494" s="52">
        <f t="shared" si="292"/>
        <v>0</v>
      </c>
      <c r="BI494" s="52">
        <f t="shared" si="292"/>
        <v>0</v>
      </c>
      <c r="BJ494" s="52">
        <f t="shared" si="292"/>
        <v>0</v>
      </c>
      <c r="BK494" s="52">
        <f t="shared" si="292"/>
        <v>0</v>
      </c>
      <c r="BL494" s="52">
        <f t="shared" si="292"/>
        <v>0</v>
      </c>
      <c r="BM494" s="52">
        <f t="shared" si="292"/>
        <v>0</v>
      </c>
      <c r="BN494" s="52">
        <f t="shared" si="292"/>
        <v>0</v>
      </c>
      <c r="BO494" s="52">
        <f t="shared" si="292"/>
        <v>0</v>
      </c>
      <c r="BP494" s="52">
        <f t="shared" si="292"/>
        <v>0</v>
      </c>
      <c r="BQ494" s="52">
        <f t="shared" si="292"/>
        <v>0</v>
      </c>
      <c r="BR494" s="52">
        <f t="shared" si="292"/>
        <v>0</v>
      </c>
      <c r="BS494" s="52">
        <f t="shared" si="292"/>
        <v>0</v>
      </c>
      <c r="BT494" s="52">
        <f t="shared" si="292"/>
        <v>0</v>
      </c>
      <c r="BU494" s="52">
        <f t="shared" si="292"/>
        <v>0</v>
      </c>
      <c r="BV494" s="52">
        <f t="shared" si="292"/>
        <v>0</v>
      </c>
      <c r="BW494" s="52">
        <f t="shared" si="292"/>
        <v>0</v>
      </c>
      <c r="BX494" s="52">
        <f t="shared" si="292"/>
        <v>0</v>
      </c>
      <c r="BY494" s="52">
        <f t="shared" si="292"/>
        <v>0</v>
      </c>
      <c r="BZ494" s="52">
        <f t="shared" si="292"/>
        <v>0</v>
      </c>
      <c r="CA494" s="52">
        <f t="shared" si="292"/>
        <v>0</v>
      </c>
      <c r="CB494" s="52">
        <f t="shared" si="292"/>
        <v>0</v>
      </c>
      <c r="CC494" s="52">
        <f t="shared" si="292"/>
        <v>0</v>
      </c>
      <c r="CD494" s="52">
        <f t="shared" si="292"/>
        <v>0</v>
      </c>
      <c r="CE494" s="52">
        <f t="shared" si="292"/>
        <v>0</v>
      </c>
      <c r="CF494" s="52">
        <f t="shared" si="292"/>
        <v>0</v>
      </c>
      <c r="CG494" s="52">
        <f t="shared" si="292"/>
        <v>0</v>
      </c>
      <c r="CH494" s="52">
        <f t="shared" si="292"/>
        <v>0</v>
      </c>
      <c r="CI494" s="52">
        <f t="shared" si="292"/>
        <v>0</v>
      </c>
      <c r="CJ494" s="52">
        <f t="shared" si="292"/>
        <v>0</v>
      </c>
      <c r="CK494" s="52">
        <f t="shared" ref="CK494:CL494" si="293">SUM(CK493)</f>
        <v>-8245213.3162603527</v>
      </c>
      <c r="CL494" s="52">
        <f t="shared" si="293"/>
        <v>119028167.29199991</v>
      </c>
      <c r="CN494" s="44"/>
      <c r="CO494" s="44"/>
    </row>
    <row r="495" spans="1:93" ht="16.5" thickBot="1" x14ac:dyDescent="0.3">
      <c r="A495" s="25">
        <f t="shared" si="274"/>
        <v>485</v>
      </c>
      <c r="B495" s="260" t="s">
        <v>510</v>
      </c>
      <c r="C495" s="260"/>
      <c r="D495" s="261"/>
      <c r="E495" s="144">
        <f>+E470+E484+E492+E494</f>
        <v>2948894387.045321</v>
      </c>
      <c r="F495" s="144">
        <f t="shared" ref="F495:CI495" si="294">+F470+F484+F492+F494</f>
        <v>0</v>
      </c>
      <c r="G495" s="144">
        <f t="shared" si="294"/>
        <v>0</v>
      </c>
      <c r="H495" s="144">
        <f t="shared" si="294"/>
        <v>0</v>
      </c>
      <c r="I495" s="144">
        <f t="shared" si="294"/>
        <v>0</v>
      </c>
      <c r="J495" s="144">
        <f t="shared" si="294"/>
        <v>0</v>
      </c>
      <c r="K495" s="144">
        <f t="shared" si="294"/>
        <v>0</v>
      </c>
      <c r="L495" s="144">
        <f t="shared" si="294"/>
        <v>0</v>
      </c>
      <c r="M495" s="144">
        <f t="shared" si="294"/>
        <v>0</v>
      </c>
      <c r="N495" s="144">
        <f t="shared" si="294"/>
        <v>0</v>
      </c>
      <c r="O495" s="144">
        <f t="shared" si="294"/>
        <v>0</v>
      </c>
      <c r="P495" s="144">
        <f t="shared" si="294"/>
        <v>0</v>
      </c>
      <c r="Q495" s="144">
        <f t="shared" si="294"/>
        <v>0</v>
      </c>
      <c r="R495" s="144">
        <f t="shared" si="294"/>
        <v>0</v>
      </c>
      <c r="S495" s="144">
        <f t="shared" si="294"/>
        <v>0</v>
      </c>
      <c r="T495" s="144">
        <f t="shared" si="294"/>
        <v>0</v>
      </c>
      <c r="U495" s="144">
        <f t="shared" si="294"/>
        <v>0</v>
      </c>
      <c r="V495" s="144">
        <f t="shared" si="294"/>
        <v>0</v>
      </c>
      <c r="W495" s="144">
        <f t="shared" si="294"/>
        <v>0</v>
      </c>
      <c r="X495" s="144">
        <f t="shared" si="294"/>
        <v>50455434.08197882</v>
      </c>
      <c r="Y495" s="144">
        <f t="shared" si="294"/>
        <v>-6824350.6486591194</v>
      </c>
      <c r="Z495" s="144">
        <f t="shared" si="294"/>
        <v>0</v>
      </c>
      <c r="AA495" s="144">
        <f t="shared" si="294"/>
        <v>0</v>
      </c>
      <c r="AB495" s="144">
        <f t="shared" si="294"/>
        <v>0</v>
      </c>
      <c r="AC495" s="144">
        <f t="shared" si="294"/>
        <v>-57834387.276298791</v>
      </c>
      <c r="AD495" s="144">
        <f t="shared" si="294"/>
        <v>0</v>
      </c>
      <c r="AE495" s="144">
        <f t="shared" si="294"/>
        <v>0</v>
      </c>
      <c r="AF495" s="144">
        <f t="shared" si="294"/>
        <v>0</v>
      </c>
      <c r="AG495" s="144">
        <f t="shared" si="294"/>
        <v>0</v>
      </c>
      <c r="AH495" s="144">
        <f t="shared" si="294"/>
        <v>0</v>
      </c>
      <c r="AI495" s="144">
        <f t="shared" si="294"/>
        <v>0</v>
      </c>
      <c r="AJ495" s="144">
        <f t="shared" si="294"/>
        <v>0</v>
      </c>
      <c r="AK495" s="144">
        <f t="shared" si="294"/>
        <v>0</v>
      </c>
      <c r="AL495" s="144">
        <f t="shared" si="294"/>
        <v>0</v>
      </c>
      <c r="AM495" s="144">
        <f t="shared" si="294"/>
        <v>0</v>
      </c>
      <c r="AN495" s="144">
        <f t="shared" si="294"/>
        <v>0</v>
      </c>
      <c r="AO495" s="144">
        <f t="shared" si="294"/>
        <v>0</v>
      </c>
      <c r="AP495" s="144"/>
      <c r="AQ495" s="144">
        <f t="shared" si="294"/>
        <v>0</v>
      </c>
      <c r="AR495" s="144">
        <f t="shared" si="294"/>
        <v>0</v>
      </c>
      <c r="AS495" s="144">
        <f t="shared" si="294"/>
        <v>-24218047.431628965</v>
      </c>
      <c r="AT495" s="144">
        <f t="shared" si="294"/>
        <v>0</v>
      </c>
      <c r="AU495" s="144">
        <f>+AU470+AU484+AU492+AU494</f>
        <v>-38421351.274608083</v>
      </c>
      <c r="AV495" s="144">
        <f t="shared" si="294"/>
        <v>0</v>
      </c>
      <c r="AW495" s="144">
        <f t="shared" si="294"/>
        <v>0</v>
      </c>
      <c r="AX495" s="144">
        <f t="shared" si="294"/>
        <v>0</v>
      </c>
      <c r="AY495" s="144">
        <f t="shared" si="294"/>
        <v>0</v>
      </c>
      <c r="AZ495" s="144">
        <f t="shared" si="294"/>
        <v>0</v>
      </c>
      <c r="BA495" s="144">
        <f t="shared" si="294"/>
        <v>0</v>
      </c>
      <c r="BB495" s="144">
        <f t="shared" si="294"/>
        <v>0</v>
      </c>
      <c r="BC495" s="144">
        <f t="shared" si="294"/>
        <v>0</v>
      </c>
      <c r="BD495" s="144">
        <f t="shared" si="294"/>
        <v>0</v>
      </c>
      <c r="BE495" s="144">
        <f t="shared" si="294"/>
        <v>0</v>
      </c>
      <c r="BF495" s="144">
        <f t="shared" si="294"/>
        <v>0</v>
      </c>
      <c r="BG495" s="144">
        <f t="shared" si="294"/>
        <v>0</v>
      </c>
      <c r="BH495" s="144">
        <f t="shared" si="294"/>
        <v>0</v>
      </c>
      <c r="BI495" s="144">
        <f t="shared" si="294"/>
        <v>0</v>
      </c>
      <c r="BJ495" s="144">
        <f t="shared" si="294"/>
        <v>0</v>
      </c>
      <c r="BK495" s="144">
        <f t="shared" si="294"/>
        <v>0</v>
      </c>
      <c r="BL495" s="144">
        <f t="shared" si="294"/>
        <v>0</v>
      </c>
      <c r="BM495" s="144">
        <f t="shared" si="294"/>
        <v>0</v>
      </c>
      <c r="BN495" s="144">
        <f t="shared" si="294"/>
        <v>0</v>
      </c>
      <c r="BO495" s="144">
        <f t="shared" si="294"/>
        <v>0</v>
      </c>
      <c r="BP495" s="144">
        <f t="shared" si="294"/>
        <v>0</v>
      </c>
      <c r="BQ495" s="144">
        <f t="shared" si="294"/>
        <v>0</v>
      </c>
      <c r="BR495" s="144">
        <f t="shared" si="294"/>
        <v>-28019480.875479184</v>
      </c>
      <c r="BS495" s="144">
        <f t="shared" si="294"/>
        <v>57834387.276298791</v>
      </c>
      <c r="BT495" s="144">
        <f t="shared" si="294"/>
        <v>0</v>
      </c>
      <c r="BU495" s="144">
        <f t="shared" si="294"/>
        <v>0</v>
      </c>
      <c r="BV495" s="144">
        <f t="shared" si="294"/>
        <v>-81821842.066694215</v>
      </c>
      <c r="BW495" s="144">
        <f t="shared" si="294"/>
        <v>42632.08</v>
      </c>
      <c r="BX495" s="144">
        <f t="shared" si="294"/>
        <v>63796583.976750001</v>
      </c>
      <c r="BY495" s="144">
        <f t="shared" si="294"/>
        <v>52899028.379999995</v>
      </c>
      <c r="BZ495" s="144">
        <f t="shared" si="294"/>
        <v>57980.340000000004</v>
      </c>
      <c r="CA495" s="144">
        <f t="shared" si="294"/>
        <v>46959913.41071</v>
      </c>
      <c r="CB495" s="144">
        <f t="shared" si="294"/>
        <v>0</v>
      </c>
      <c r="CC495" s="144">
        <f t="shared" si="294"/>
        <v>0</v>
      </c>
      <c r="CD495" s="144">
        <f t="shared" si="294"/>
        <v>0</v>
      </c>
      <c r="CE495" s="144">
        <f t="shared" si="294"/>
        <v>0</v>
      </c>
      <c r="CF495" s="144">
        <f t="shared" si="294"/>
        <v>0</v>
      </c>
      <c r="CG495" s="144">
        <f t="shared" si="294"/>
        <v>-244980891.52502242</v>
      </c>
      <c r="CH495" s="144">
        <f t="shared" si="294"/>
        <v>24719599.411719467</v>
      </c>
      <c r="CI495" s="144">
        <f t="shared" si="294"/>
        <v>488404.91943644878</v>
      </c>
      <c r="CJ495" s="144">
        <f>+CJ470+CJ484+CJ492+CJ494</f>
        <v>-108023684.6722811</v>
      </c>
      <c r="CK495" s="144">
        <f t="shared" ref="CK495:CL495" si="295">+CK470+CK484+CK492+CK494</f>
        <v>-146445009.94688922</v>
      </c>
      <c r="CL495" s="144">
        <f t="shared" si="295"/>
        <v>2802449377.0984325</v>
      </c>
      <c r="CN495" s="44"/>
      <c r="CO495" s="44"/>
    </row>
    <row r="496" spans="1:93" x14ac:dyDescent="0.25">
      <c r="A496" s="25">
        <f t="shared" si="274"/>
        <v>486</v>
      </c>
      <c r="B496" s="150"/>
      <c r="C496" s="112"/>
      <c r="D496" s="121"/>
      <c r="AU496" s="18"/>
      <c r="AW496" s="151"/>
      <c r="AX496" s="151"/>
      <c r="AY496" s="151"/>
      <c r="AZ496" s="151"/>
      <c r="BA496" s="151"/>
      <c r="BB496" s="151"/>
      <c r="BC496" s="151"/>
      <c r="BD496" s="151"/>
      <c r="BE496" s="151"/>
      <c r="BF496" s="151"/>
      <c r="BG496" s="151"/>
      <c r="BH496" s="151"/>
      <c r="BI496" s="151"/>
      <c r="BJ496" s="151"/>
      <c r="BK496" s="151"/>
      <c r="BL496" s="151"/>
      <c r="BM496" s="151"/>
      <c r="BN496" s="151"/>
      <c r="BO496" s="151"/>
      <c r="BP496" s="151"/>
      <c r="BQ496" s="151"/>
      <c r="BR496" s="151"/>
      <c r="BS496" s="151"/>
      <c r="BT496" s="151"/>
      <c r="BU496" s="151"/>
      <c r="BV496" s="151"/>
      <c r="BW496" s="151"/>
      <c r="BX496" s="151"/>
      <c r="BY496" s="151"/>
      <c r="BZ496" s="151"/>
      <c r="CA496" s="151"/>
      <c r="CB496" s="151"/>
      <c r="CC496" s="151"/>
      <c r="CD496" s="151"/>
      <c r="CE496" s="151"/>
      <c r="CF496" s="151"/>
      <c r="CG496" s="151"/>
      <c r="CH496" s="151"/>
      <c r="CI496" s="151"/>
      <c r="CJ496" s="152"/>
      <c r="CK496" s="152"/>
      <c r="CL496" s="152"/>
      <c r="CN496" s="44"/>
      <c r="CO496" s="44"/>
    </row>
    <row r="497" spans="1:93" x14ac:dyDescent="0.25">
      <c r="A497" s="25">
        <f t="shared" si="274"/>
        <v>487</v>
      </c>
      <c r="B497" s="262" t="s">
        <v>511</v>
      </c>
      <c r="C497" s="263"/>
      <c r="D497" s="264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3"/>
      <c r="AI497" s="153"/>
      <c r="AJ497" s="153"/>
      <c r="AK497" s="153"/>
      <c r="AL497" s="153"/>
      <c r="AM497" s="153"/>
      <c r="AN497" s="153"/>
      <c r="AO497" s="153"/>
      <c r="AP497" s="153"/>
      <c r="AQ497" s="153"/>
      <c r="AR497" s="153"/>
      <c r="AS497" s="153"/>
      <c r="AT497" s="153"/>
      <c r="AU497" s="154"/>
      <c r="AV497" s="153"/>
      <c r="AW497" s="153"/>
      <c r="AX497" s="153"/>
      <c r="AY497" s="153"/>
      <c r="AZ497" s="153"/>
      <c r="BA497" s="153"/>
      <c r="BB497" s="153"/>
      <c r="BC497" s="153"/>
      <c r="BD497" s="153"/>
      <c r="BE497" s="153"/>
      <c r="BF497" s="153"/>
      <c r="BG497" s="153"/>
      <c r="BH497" s="153"/>
      <c r="BI497" s="153"/>
      <c r="BJ497" s="153"/>
      <c r="BK497" s="153"/>
      <c r="BL497" s="153"/>
      <c r="BM497" s="153"/>
      <c r="BN497" s="153"/>
      <c r="BO497" s="153"/>
      <c r="BP497" s="153"/>
      <c r="BQ497" s="153"/>
      <c r="BR497" s="153"/>
      <c r="BS497" s="153"/>
      <c r="BT497" s="153"/>
      <c r="BU497" s="153"/>
      <c r="BV497" s="153"/>
      <c r="BW497" s="153"/>
      <c r="BX497" s="153"/>
      <c r="BY497" s="153"/>
      <c r="BZ497" s="153"/>
      <c r="CA497" s="153"/>
      <c r="CB497" s="153"/>
      <c r="CC497" s="153"/>
      <c r="CD497" s="153"/>
      <c r="CE497" s="153"/>
      <c r="CF497" s="153"/>
      <c r="CG497" s="153"/>
      <c r="CH497" s="153"/>
      <c r="CI497" s="153"/>
      <c r="CJ497" s="18"/>
      <c r="CK497" s="21"/>
      <c r="CL497" s="21"/>
      <c r="CN497" s="44"/>
      <c r="CO497" s="44"/>
    </row>
    <row r="498" spans="1:93" x14ac:dyDescent="0.25">
      <c r="A498" s="25">
        <f t="shared" si="274"/>
        <v>488</v>
      </c>
      <c r="B498" s="262" t="s">
        <v>512</v>
      </c>
      <c r="C498" s="263"/>
      <c r="D498" s="264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  <c r="R498" s="155"/>
      <c r="S498" s="155"/>
      <c r="T498" s="155"/>
      <c r="U498" s="155"/>
      <c r="V498" s="155"/>
      <c r="W498" s="155"/>
      <c r="X498" s="155"/>
      <c r="Y498" s="155"/>
      <c r="Z498" s="155"/>
      <c r="AA498" s="155"/>
      <c r="AB498" s="155"/>
      <c r="AC498" s="155"/>
      <c r="AD498" s="155"/>
      <c r="AE498" s="155"/>
      <c r="AF498" s="155"/>
      <c r="AG498" s="155"/>
      <c r="AH498" s="155"/>
      <c r="AI498" s="155"/>
      <c r="AJ498" s="155"/>
      <c r="AK498" s="155"/>
      <c r="AL498" s="155"/>
      <c r="AM498" s="155"/>
      <c r="AN498" s="155"/>
      <c r="AO498" s="155"/>
      <c r="AP498" s="155"/>
      <c r="AQ498" s="155"/>
      <c r="AR498" s="155"/>
      <c r="AS498" s="155"/>
      <c r="AT498" s="155"/>
      <c r="AU498" s="154"/>
      <c r="AV498" s="155"/>
      <c r="AW498" s="155"/>
      <c r="AX498" s="155"/>
      <c r="AY498" s="155"/>
      <c r="AZ498" s="155"/>
      <c r="BA498" s="155"/>
      <c r="BB498" s="155"/>
      <c r="BC498" s="155"/>
      <c r="BD498" s="155"/>
      <c r="BE498" s="155"/>
      <c r="BF498" s="155"/>
      <c r="BG498" s="155"/>
      <c r="BH498" s="155"/>
      <c r="BI498" s="155"/>
      <c r="BJ498" s="155"/>
      <c r="BK498" s="155"/>
      <c r="BL498" s="155"/>
      <c r="BM498" s="155"/>
      <c r="BN498" s="155"/>
      <c r="BO498" s="155"/>
      <c r="BP498" s="155"/>
      <c r="BQ498" s="155"/>
      <c r="BR498" s="155"/>
      <c r="BS498" s="155"/>
      <c r="BT498" s="155"/>
      <c r="BU498" s="155"/>
      <c r="BV498" s="155"/>
      <c r="BW498" s="155"/>
      <c r="BX498" s="155"/>
      <c r="BY498" s="155"/>
      <c r="BZ498" s="155"/>
      <c r="CA498" s="155"/>
      <c r="CB498" s="155"/>
      <c r="CC498" s="155"/>
      <c r="CD498" s="155"/>
      <c r="CE498" s="155"/>
      <c r="CF498" s="155"/>
      <c r="CG498" s="155"/>
      <c r="CH498" s="155"/>
      <c r="CI498" s="155"/>
      <c r="CJ498" s="18"/>
      <c r="CK498" s="21"/>
      <c r="CL498" s="21"/>
      <c r="CN498" s="44"/>
      <c r="CO498" s="44"/>
    </row>
    <row r="499" spans="1:93" x14ac:dyDescent="0.25">
      <c r="A499" s="25">
        <f t="shared" si="274"/>
        <v>489</v>
      </c>
      <c r="B499" s="265" t="s">
        <v>513</v>
      </c>
      <c r="C499" s="266"/>
      <c r="D499" s="267"/>
      <c r="E499" s="156"/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  <c r="V499" s="156"/>
      <c r="W499" s="156"/>
      <c r="X499" s="156"/>
      <c r="Y499" s="156"/>
      <c r="Z499" s="156"/>
      <c r="AA499" s="156"/>
      <c r="AB499" s="156"/>
      <c r="AC499" s="156"/>
      <c r="AD499" s="156"/>
      <c r="AE499" s="156"/>
      <c r="AF499" s="156"/>
      <c r="AG499" s="156"/>
      <c r="AH499" s="156"/>
      <c r="AI499" s="156"/>
      <c r="AJ499" s="156"/>
      <c r="AK499" s="156"/>
      <c r="AL499" s="156"/>
      <c r="AM499" s="156"/>
      <c r="AN499" s="156"/>
      <c r="AO499" s="156"/>
      <c r="AP499" s="156"/>
      <c r="AQ499" s="156"/>
      <c r="AR499" s="156"/>
      <c r="AS499" s="156"/>
      <c r="AT499" s="156"/>
      <c r="AU499" s="154"/>
      <c r="AV499" s="156"/>
      <c r="AW499" s="156"/>
      <c r="AX499" s="156"/>
      <c r="AY499" s="156"/>
      <c r="AZ499" s="156"/>
      <c r="BA499" s="156"/>
      <c r="BB499" s="156"/>
      <c r="BC499" s="156"/>
      <c r="BD499" s="156"/>
      <c r="BE499" s="156"/>
      <c r="BF499" s="156"/>
      <c r="BG499" s="156"/>
      <c r="BH499" s="156"/>
      <c r="BI499" s="156"/>
      <c r="BJ499" s="156"/>
      <c r="BK499" s="156"/>
      <c r="BL499" s="156"/>
      <c r="BM499" s="156"/>
      <c r="BN499" s="156"/>
      <c r="BO499" s="156"/>
      <c r="BP499" s="156"/>
      <c r="BQ499" s="156"/>
      <c r="BR499" s="156"/>
      <c r="BS499" s="156"/>
      <c r="BT499" s="156"/>
      <c r="BU499" s="156"/>
      <c r="BV499" s="156"/>
      <c r="BW499" s="156"/>
      <c r="BX499" s="156"/>
      <c r="BY499" s="156"/>
      <c r="BZ499" s="156"/>
      <c r="CA499" s="156"/>
      <c r="CB499" s="156"/>
      <c r="CC499" s="156"/>
      <c r="CD499" s="156"/>
      <c r="CE499" s="156"/>
      <c r="CF499" s="156"/>
      <c r="CG499" s="156"/>
      <c r="CH499" s="156"/>
      <c r="CI499" s="156"/>
      <c r="CJ499" s="18"/>
      <c r="CK499" s="21"/>
      <c r="CL499" s="21"/>
      <c r="CN499" s="44"/>
      <c r="CO499" s="44"/>
    </row>
    <row r="500" spans="1:93" x14ac:dyDescent="0.25">
      <c r="AW500" s="151"/>
      <c r="AX500" s="151"/>
      <c r="AY500" s="151"/>
      <c r="AZ500" s="151"/>
      <c r="BA500" s="151"/>
      <c r="BB500" s="151"/>
      <c r="BC500" s="151"/>
      <c r="BD500" s="151"/>
      <c r="BE500" s="151"/>
      <c r="BF500" s="151"/>
      <c r="BG500" s="151"/>
      <c r="BH500" s="151"/>
      <c r="BI500" s="151"/>
      <c r="BJ500" s="151"/>
      <c r="BK500" s="151"/>
      <c r="BL500" s="151"/>
      <c r="BM500" s="151"/>
      <c r="BN500" s="151"/>
      <c r="BO500" s="151"/>
      <c r="BP500" s="151"/>
      <c r="BQ500" s="151"/>
      <c r="BR500" s="151"/>
      <c r="BS500" s="151"/>
      <c r="BT500" s="151"/>
      <c r="BU500" s="151"/>
      <c r="BV500" s="151"/>
      <c r="BW500" s="151"/>
      <c r="BX500" s="151"/>
      <c r="BY500" s="151"/>
      <c r="BZ500" s="151"/>
      <c r="CA500" s="151"/>
      <c r="CB500" s="151"/>
      <c r="CC500" s="151"/>
      <c r="CD500" s="151"/>
      <c r="CE500" s="151"/>
      <c r="CF500" s="151"/>
      <c r="CG500" s="151"/>
      <c r="CH500" s="151"/>
      <c r="CI500" s="151"/>
      <c r="CJ500" s="152"/>
      <c r="CK500" s="152"/>
      <c r="CL500" s="152"/>
    </row>
    <row r="501" spans="1:93" x14ac:dyDescent="0.25"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</row>
    <row r="502" spans="1:93" x14ac:dyDescent="0.25"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</row>
    <row r="503" spans="1:93" x14ac:dyDescent="0.25">
      <c r="E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</row>
    <row r="504" spans="1:93" x14ac:dyDescent="0.25">
      <c r="E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</row>
    <row r="505" spans="1:93" x14ac:dyDescent="0.25">
      <c r="E505"/>
    </row>
    <row r="506" spans="1:93" x14ac:dyDescent="0.25">
      <c r="E506"/>
    </row>
    <row r="507" spans="1:93" x14ac:dyDescent="0.25">
      <c r="E507"/>
    </row>
    <row r="508" spans="1:93" x14ac:dyDescent="0.25">
      <c r="E508"/>
    </row>
    <row r="509" spans="1:93" x14ac:dyDescent="0.25">
      <c r="E509"/>
    </row>
    <row r="510" spans="1:93" x14ac:dyDescent="0.25">
      <c r="E510"/>
    </row>
    <row r="511" spans="1:93" x14ac:dyDescent="0.25">
      <c r="E511"/>
    </row>
    <row r="512" spans="1:93" x14ac:dyDescent="0.25">
      <c r="E512"/>
    </row>
    <row r="513" spans="5:5" x14ac:dyDescent="0.25">
      <c r="E513"/>
    </row>
    <row r="514" spans="5:5" x14ac:dyDescent="0.25">
      <c r="E514"/>
    </row>
    <row r="515" spans="5:5" x14ac:dyDescent="0.25">
      <c r="E515"/>
    </row>
    <row r="516" spans="5:5" x14ac:dyDescent="0.25">
      <c r="E516"/>
    </row>
  </sheetData>
  <autoFilter ref="A6:CL499"/>
  <mergeCells count="98">
    <mergeCell ref="A3:B3"/>
    <mergeCell ref="B4:D4"/>
    <mergeCell ref="B5:D5"/>
    <mergeCell ref="B7:D7"/>
    <mergeCell ref="B8:B31"/>
    <mergeCell ref="C13:D13"/>
    <mergeCell ref="C15:D15"/>
    <mergeCell ref="C17:D17"/>
    <mergeCell ref="C21:D21"/>
    <mergeCell ref="C31:D31"/>
    <mergeCell ref="B153:D153"/>
    <mergeCell ref="B32:D32"/>
    <mergeCell ref="B33:B87"/>
    <mergeCell ref="C63:D63"/>
    <mergeCell ref="C87:D87"/>
    <mergeCell ref="B88:D88"/>
    <mergeCell ref="B89:B131"/>
    <mergeCell ref="C102:D102"/>
    <mergeCell ref="C111:D111"/>
    <mergeCell ref="C118:D118"/>
    <mergeCell ref="C128:D128"/>
    <mergeCell ref="C131:D131"/>
    <mergeCell ref="B132:D132"/>
    <mergeCell ref="B133:B152"/>
    <mergeCell ref="C144:D144"/>
    <mergeCell ref="C152:D152"/>
    <mergeCell ref="B209:D209"/>
    <mergeCell ref="B154:B177"/>
    <mergeCell ref="C166:D166"/>
    <mergeCell ref="C177:D177"/>
    <mergeCell ref="B178:D178"/>
    <mergeCell ref="B179:B183"/>
    <mergeCell ref="B184:D184"/>
    <mergeCell ref="B185:B188"/>
    <mergeCell ref="B189:D189"/>
    <mergeCell ref="B190:B193"/>
    <mergeCell ref="B194:D194"/>
    <mergeCell ref="B195:B208"/>
    <mergeCell ref="B249:D249"/>
    <mergeCell ref="B210:B221"/>
    <mergeCell ref="B222:D222"/>
    <mergeCell ref="B223:B229"/>
    <mergeCell ref="B230:D230"/>
    <mergeCell ref="B231:B232"/>
    <mergeCell ref="B233:D233"/>
    <mergeCell ref="B234:B239"/>
    <mergeCell ref="B240:D240"/>
    <mergeCell ref="B241:B246"/>
    <mergeCell ref="B247:D247"/>
    <mergeCell ref="B248:D248"/>
    <mergeCell ref="B354:D354"/>
    <mergeCell ref="B252:B337"/>
    <mergeCell ref="C255:D255"/>
    <mergeCell ref="C261:D261"/>
    <mergeCell ref="C275:D275"/>
    <mergeCell ref="C286:D286"/>
    <mergeCell ref="C296:D296"/>
    <mergeCell ref="C306:D306"/>
    <mergeCell ref="C323:D323"/>
    <mergeCell ref="C337:D337"/>
    <mergeCell ref="B338:D338"/>
    <mergeCell ref="B339:B344"/>
    <mergeCell ref="B345:D345"/>
    <mergeCell ref="B347:D347"/>
    <mergeCell ref="B348:B353"/>
    <mergeCell ref="B461:D461"/>
    <mergeCell ref="B355:B360"/>
    <mergeCell ref="B361:D361"/>
    <mergeCell ref="B363:D363"/>
    <mergeCell ref="B364:B369"/>
    <mergeCell ref="B370:D370"/>
    <mergeCell ref="B371:B449"/>
    <mergeCell ref="C376:D376"/>
    <mergeCell ref="C409:D409"/>
    <mergeCell ref="C419:D419"/>
    <mergeCell ref="C435:D435"/>
    <mergeCell ref="C448:D448"/>
    <mergeCell ref="B450:D450"/>
    <mergeCell ref="B451:B456"/>
    <mergeCell ref="B457:D457"/>
    <mergeCell ref="B459:D459"/>
    <mergeCell ref="B492:D492"/>
    <mergeCell ref="B462:B465"/>
    <mergeCell ref="B466:D466"/>
    <mergeCell ref="B467:D467"/>
    <mergeCell ref="B469:D469"/>
    <mergeCell ref="B470:D470"/>
    <mergeCell ref="B471:B474"/>
    <mergeCell ref="B475:D475"/>
    <mergeCell ref="B476:B481"/>
    <mergeCell ref="B482:D482"/>
    <mergeCell ref="B484:D484"/>
    <mergeCell ref="B485:B491"/>
    <mergeCell ref="B494:D494"/>
    <mergeCell ref="B495:D495"/>
    <mergeCell ref="B497:D497"/>
    <mergeCell ref="B498:D498"/>
    <mergeCell ref="B499:D499"/>
  </mergeCells>
  <conditionalFormatting sqref="E1:E2">
    <cfRule type="cellIs" dxfId="51" priority="18" operator="notEqual">
      <formula>0</formula>
    </cfRule>
  </conditionalFormatting>
  <conditionalFormatting sqref="F1:W2 Y1:AT2">
    <cfRule type="cellIs" dxfId="50" priority="17" operator="notEqual">
      <formula>0</formula>
    </cfRule>
  </conditionalFormatting>
  <conditionalFormatting sqref="AU1">
    <cfRule type="cellIs" dxfId="49" priority="16" operator="notEqual">
      <formula>0</formula>
    </cfRule>
  </conditionalFormatting>
  <conditionalFormatting sqref="AV1">
    <cfRule type="cellIs" dxfId="48" priority="15" operator="notEqual">
      <formula>0</formula>
    </cfRule>
  </conditionalFormatting>
  <conditionalFormatting sqref="AW1:AX1">
    <cfRule type="cellIs" dxfId="47" priority="14" operator="notEqual">
      <formula>0</formula>
    </cfRule>
  </conditionalFormatting>
  <conditionalFormatting sqref="AY1:AZ1">
    <cfRule type="cellIs" dxfId="46" priority="13" operator="notEqual">
      <formula>0</formula>
    </cfRule>
  </conditionalFormatting>
  <conditionalFormatting sqref="BA1:CD1 CG1 CI1:CJ1">
    <cfRule type="cellIs" dxfId="45" priority="12" operator="notEqual">
      <formula>0</formula>
    </cfRule>
  </conditionalFormatting>
  <conditionalFormatting sqref="CG2 AU2:CD2 CI2:CJ2">
    <cfRule type="cellIs" dxfId="44" priority="11" operator="notEqual">
      <formula>0</formula>
    </cfRule>
  </conditionalFormatting>
  <conditionalFormatting sqref="CK1:CK2">
    <cfRule type="cellIs" dxfId="43" priority="10" operator="notEqual">
      <formula>0</formula>
    </cfRule>
  </conditionalFormatting>
  <conditionalFormatting sqref="CL1:CL2">
    <cfRule type="cellIs" dxfId="42" priority="9" operator="notEqual">
      <formula>0</formula>
    </cfRule>
  </conditionalFormatting>
  <conditionalFormatting sqref="A1:A2">
    <cfRule type="cellIs" dxfId="41" priority="8" operator="notEqual">
      <formula>0</formula>
    </cfRule>
  </conditionalFormatting>
  <conditionalFormatting sqref="CE1">
    <cfRule type="cellIs" dxfId="40" priority="7" operator="notEqual">
      <formula>0</formula>
    </cfRule>
  </conditionalFormatting>
  <conditionalFormatting sqref="CE2">
    <cfRule type="cellIs" dxfId="39" priority="6" operator="notEqual">
      <formula>0</formula>
    </cfRule>
  </conditionalFormatting>
  <conditionalFormatting sqref="X1:X2">
    <cfRule type="cellIs" dxfId="38" priority="5" operator="notEqual">
      <formula>0</formula>
    </cfRule>
  </conditionalFormatting>
  <conditionalFormatting sqref="CF1">
    <cfRule type="cellIs" dxfId="37" priority="4" operator="notEqual">
      <formula>0</formula>
    </cfRule>
  </conditionalFormatting>
  <conditionalFormatting sqref="CF2">
    <cfRule type="cellIs" dxfId="36" priority="3" operator="notEqual">
      <formula>0</formula>
    </cfRule>
  </conditionalFormatting>
  <conditionalFormatting sqref="CH1">
    <cfRule type="cellIs" dxfId="35" priority="2" operator="notEqual">
      <formula>0</formula>
    </cfRule>
  </conditionalFormatting>
  <conditionalFormatting sqref="CH2">
    <cfRule type="cellIs" dxfId="34" priority="1" operator="notEqual">
      <formula>0</formula>
    </cfRule>
  </conditionalFormatting>
  <pageMargins left="0.7" right="0.7" top="0.75" bottom="0.75" header="0.3" footer="0.3"/>
  <pageSetup scale="46" orientation="landscape" horizontalDpi="1200" verticalDpi="1200" r:id="rId1"/>
  <headerFooter>
    <oddFooter>&amp;R&amp;A
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2"/>
  <sheetViews>
    <sheetView zoomScale="70" zoomScaleNormal="70" workbookViewId="0">
      <pane ySplit="4" topLeftCell="A466" activePane="bottomLeft" state="frozen"/>
      <selection activeCell="I38" sqref="I38"/>
      <selection pane="bottomLeft" activeCell="I38" sqref="I38"/>
    </sheetView>
  </sheetViews>
  <sheetFormatPr defaultColWidth="8.5703125" defaultRowHeight="15.75" outlineLevelRow="2" x14ac:dyDescent="0.25"/>
  <cols>
    <col min="1" max="1" width="8.5703125" style="2"/>
    <col min="2" max="2" width="27.28515625" style="2" customWidth="1"/>
    <col min="3" max="3" width="49.85546875" style="2" customWidth="1"/>
    <col min="4" max="4" width="18" style="2" bestFit="1" customWidth="1"/>
    <col min="5" max="13" width="23.7109375" style="2" customWidth="1"/>
    <col min="14" max="14" width="17.7109375" style="2" bestFit="1" customWidth="1"/>
    <col min="15" max="15" width="18.42578125" style="2" customWidth="1"/>
    <col min="16" max="16" width="13.7109375" style="2" bestFit="1" customWidth="1"/>
    <col min="17" max="16384" width="8.5703125" style="2"/>
  </cols>
  <sheetData>
    <row r="1" spans="1:14" x14ac:dyDescent="0.25">
      <c r="A1" s="328" t="str">
        <f>Cover!A24</f>
        <v>Most Current Version as of:</v>
      </c>
      <c r="B1" s="328"/>
      <c r="C1" s="13" t="str">
        <f>Cover!A25</f>
        <v>January 2024</v>
      </c>
    </row>
    <row r="2" spans="1:14" ht="30.95" customHeight="1" x14ac:dyDescent="0.4">
      <c r="A2" s="16"/>
      <c r="B2" s="329" t="s">
        <v>514</v>
      </c>
      <c r="C2" s="329"/>
      <c r="D2" s="329"/>
      <c r="E2" s="17"/>
    </row>
    <row r="3" spans="1:14" s="157" customFormat="1" ht="16.5" thickBot="1" x14ac:dyDescent="0.3">
      <c r="A3" s="157" t="s">
        <v>19</v>
      </c>
      <c r="B3" s="348" t="s">
        <v>20</v>
      </c>
      <c r="C3" s="348"/>
      <c r="D3" s="348"/>
      <c r="E3" s="157" t="s">
        <v>21</v>
      </c>
      <c r="F3" s="157" t="s">
        <v>515</v>
      </c>
      <c r="G3" s="157" t="s">
        <v>516</v>
      </c>
      <c r="H3" s="157" t="s">
        <v>517</v>
      </c>
      <c r="I3" s="157" t="s">
        <v>518</v>
      </c>
      <c r="J3" s="157" t="s">
        <v>519</v>
      </c>
      <c r="K3" s="157" t="s">
        <v>520</v>
      </c>
      <c r="L3" s="157" t="s">
        <v>521</v>
      </c>
      <c r="M3" s="157" t="s">
        <v>522</v>
      </c>
    </row>
    <row r="4" spans="1:14" s="33" customFormat="1" ht="31.5" x14ac:dyDescent="0.25">
      <c r="A4" s="33" t="s">
        <v>24</v>
      </c>
      <c r="B4" s="26"/>
      <c r="C4" s="27"/>
      <c r="D4" s="28" t="s">
        <v>25</v>
      </c>
      <c r="E4" s="158" t="s">
        <v>547</v>
      </c>
      <c r="F4" s="158" t="s">
        <v>548</v>
      </c>
      <c r="G4" s="158" t="s">
        <v>549</v>
      </c>
      <c r="H4" s="158" t="s">
        <v>550</v>
      </c>
      <c r="I4" s="158" t="s">
        <v>551</v>
      </c>
      <c r="J4" s="158" t="s">
        <v>552</v>
      </c>
      <c r="K4" s="158" t="s">
        <v>553</v>
      </c>
      <c r="L4" s="158" t="s">
        <v>554</v>
      </c>
      <c r="M4" s="159" t="s">
        <v>523</v>
      </c>
    </row>
    <row r="5" spans="1:14" s="33" customFormat="1" ht="15.6" customHeight="1" x14ac:dyDescent="0.25">
      <c r="A5" s="25">
        <v>1</v>
      </c>
      <c r="B5" s="331"/>
      <c r="C5" s="332"/>
      <c r="D5" s="332"/>
      <c r="E5" s="34"/>
      <c r="F5" s="160"/>
      <c r="G5" s="34"/>
      <c r="H5" s="34"/>
      <c r="I5" s="34"/>
      <c r="J5" s="34"/>
      <c r="K5" s="34"/>
      <c r="L5" s="34"/>
      <c r="M5" s="34"/>
    </row>
    <row r="6" spans="1:14" outlineLevel="1" x14ac:dyDescent="0.25">
      <c r="A6" s="25">
        <f>A5+1</f>
        <v>2</v>
      </c>
      <c r="B6" s="296" t="s">
        <v>78</v>
      </c>
      <c r="C6" s="161" t="s">
        <v>79</v>
      </c>
      <c r="D6" s="162">
        <v>480</v>
      </c>
      <c r="E6" s="163">
        <v>385830437.44933146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f>SUM(E6:L6)</f>
        <v>385830437.44933146</v>
      </c>
    </row>
    <row r="7" spans="1:14" outlineLevel="1" x14ac:dyDescent="0.25">
      <c r="A7" s="25">
        <f t="shared" ref="A7:A70" si="0">A6+1</f>
        <v>3</v>
      </c>
      <c r="B7" s="297"/>
      <c r="C7" s="164" t="s">
        <v>80</v>
      </c>
      <c r="D7" s="165">
        <v>481</v>
      </c>
      <c r="E7" s="163">
        <v>0</v>
      </c>
      <c r="F7" s="163">
        <v>127165486.21975318</v>
      </c>
      <c r="G7" s="163">
        <v>18592282.457318693</v>
      </c>
      <c r="H7" s="163">
        <v>2525036.5701604197</v>
      </c>
      <c r="I7" s="163">
        <v>1149337.9039336275</v>
      </c>
      <c r="J7" s="163">
        <v>1293575.2826489923</v>
      </c>
      <c r="K7" s="163">
        <v>0</v>
      </c>
      <c r="L7" s="163">
        <v>0</v>
      </c>
      <c r="M7" s="163">
        <f t="shared" ref="M7:M70" si="1">SUM(E7:L7)</f>
        <v>150725718.43381488</v>
      </c>
    </row>
    <row r="8" spans="1:14" outlineLevel="1" x14ac:dyDescent="0.25">
      <c r="A8" s="25">
        <f t="shared" si="0"/>
        <v>4</v>
      </c>
      <c r="B8" s="297"/>
      <c r="C8" s="164" t="s">
        <v>81</v>
      </c>
      <c r="D8" s="165">
        <v>482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f t="shared" si="1"/>
        <v>0</v>
      </c>
    </row>
    <row r="9" spans="1:14" outlineLevel="1" x14ac:dyDescent="0.25">
      <c r="A9" s="25">
        <f t="shared" si="0"/>
        <v>5</v>
      </c>
      <c r="B9" s="297"/>
      <c r="C9" s="164" t="s">
        <v>82</v>
      </c>
      <c r="D9" s="54">
        <v>484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f t="shared" si="1"/>
        <v>0</v>
      </c>
    </row>
    <row r="10" spans="1:14" outlineLevel="1" x14ac:dyDescent="0.25">
      <c r="A10" s="25">
        <f t="shared" si="0"/>
        <v>6</v>
      </c>
      <c r="B10" s="297"/>
      <c r="C10" s="164" t="s">
        <v>83</v>
      </c>
      <c r="D10" s="54">
        <v>485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f t="shared" si="1"/>
        <v>0</v>
      </c>
    </row>
    <row r="11" spans="1:14" x14ac:dyDescent="0.25">
      <c r="A11" s="25">
        <f t="shared" si="0"/>
        <v>7</v>
      </c>
      <c r="B11" s="297"/>
      <c r="C11" s="322" t="s">
        <v>84</v>
      </c>
      <c r="D11" s="323"/>
      <c r="E11" s="166">
        <f>SUM(E6:E10)</f>
        <v>385830437.44933146</v>
      </c>
      <c r="F11" s="166">
        <f t="shared" ref="F11:L11" si="2">SUM(F6:F10)</f>
        <v>127165486.21975318</v>
      </c>
      <c r="G11" s="166">
        <f t="shared" si="2"/>
        <v>18592282.457318693</v>
      </c>
      <c r="H11" s="166">
        <f t="shared" si="2"/>
        <v>2525036.5701604197</v>
      </c>
      <c r="I11" s="166">
        <f t="shared" si="2"/>
        <v>1149337.9039336275</v>
      </c>
      <c r="J11" s="166">
        <f t="shared" si="2"/>
        <v>1293575.2826489923</v>
      </c>
      <c r="K11" s="166">
        <f t="shared" si="2"/>
        <v>0</v>
      </c>
      <c r="L11" s="166">
        <f t="shared" si="2"/>
        <v>0</v>
      </c>
      <c r="M11" s="166">
        <f t="shared" si="1"/>
        <v>536556155.88314641</v>
      </c>
      <c r="N11" s="163"/>
    </row>
    <row r="12" spans="1:14" outlineLevel="1" x14ac:dyDescent="0.25">
      <c r="A12" s="25">
        <f t="shared" si="0"/>
        <v>8</v>
      </c>
      <c r="B12" s="297"/>
      <c r="C12" s="167" t="s">
        <v>85</v>
      </c>
      <c r="D12" s="54">
        <v>483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f t="shared" si="1"/>
        <v>0</v>
      </c>
    </row>
    <row r="13" spans="1:14" x14ac:dyDescent="0.25">
      <c r="A13" s="25">
        <f t="shared" si="0"/>
        <v>9</v>
      </c>
      <c r="B13" s="297"/>
      <c r="C13" s="333" t="s">
        <v>86</v>
      </c>
      <c r="D13" s="326"/>
      <c r="E13" s="166">
        <f>E12</f>
        <v>0</v>
      </c>
      <c r="F13" s="166">
        <f t="shared" ref="F13:L13" si="3">F12</f>
        <v>0</v>
      </c>
      <c r="G13" s="166">
        <f t="shared" si="3"/>
        <v>0</v>
      </c>
      <c r="H13" s="166">
        <f t="shared" si="3"/>
        <v>0</v>
      </c>
      <c r="I13" s="166">
        <f t="shared" si="3"/>
        <v>0</v>
      </c>
      <c r="J13" s="166">
        <f t="shared" si="3"/>
        <v>0</v>
      </c>
      <c r="K13" s="166">
        <f t="shared" si="3"/>
        <v>0</v>
      </c>
      <c r="L13" s="166">
        <f t="shared" si="3"/>
        <v>0</v>
      </c>
      <c r="M13" s="166">
        <f t="shared" si="1"/>
        <v>0</v>
      </c>
      <c r="N13" s="163"/>
    </row>
    <row r="14" spans="1:14" outlineLevel="1" x14ac:dyDescent="0.25">
      <c r="A14" s="25">
        <f t="shared" si="0"/>
        <v>10</v>
      </c>
      <c r="B14" s="297"/>
      <c r="C14" s="168" t="s">
        <v>87</v>
      </c>
      <c r="D14" s="54">
        <v>496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f t="shared" si="1"/>
        <v>0</v>
      </c>
    </row>
    <row r="15" spans="1:14" x14ac:dyDescent="0.25">
      <c r="A15" s="25">
        <f t="shared" si="0"/>
        <v>11</v>
      </c>
      <c r="B15" s="297"/>
      <c r="C15" s="333" t="s">
        <v>88</v>
      </c>
      <c r="D15" s="326"/>
      <c r="E15" s="166">
        <f>E14</f>
        <v>0</v>
      </c>
      <c r="F15" s="166">
        <f t="shared" ref="F15:L15" si="4">F14</f>
        <v>0</v>
      </c>
      <c r="G15" s="166">
        <f t="shared" si="4"/>
        <v>0</v>
      </c>
      <c r="H15" s="166">
        <f t="shared" si="4"/>
        <v>0</v>
      </c>
      <c r="I15" s="166">
        <f t="shared" si="4"/>
        <v>0</v>
      </c>
      <c r="J15" s="166">
        <f t="shared" si="4"/>
        <v>0</v>
      </c>
      <c r="K15" s="166">
        <f t="shared" si="4"/>
        <v>0</v>
      </c>
      <c r="L15" s="166">
        <f t="shared" si="4"/>
        <v>0</v>
      </c>
      <c r="M15" s="166">
        <f t="shared" si="1"/>
        <v>0</v>
      </c>
      <c r="N15" s="163"/>
    </row>
    <row r="16" spans="1:14" outlineLevel="1" x14ac:dyDescent="0.25">
      <c r="A16" s="25">
        <f t="shared" si="0"/>
        <v>12</v>
      </c>
      <c r="B16" s="297"/>
      <c r="C16" s="2" t="s">
        <v>89</v>
      </c>
      <c r="D16" s="58">
        <v>489.1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f t="shared" si="1"/>
        <v>0</v>
      </c>
    </row>
    <row r="17" spans="1:14" outlineLevel="1" x14ac:dyDescent="0.25">
      <c r="A17" s="25">
        <f t="shared" si="0"/>
        <v>13</v>
      </c>
      <c r="B17" s="297"/>
      <c r="C17" s="2" t="s">
        <v>90</v>
      </c>
      <c r="D17" s="58">
        <v>489.2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f t="shared" si="1"/>
        <v>0</v>
      </c>
    </row>
    <row r="18" spans="1:14" outlineLevel="1" x14ac:dyDescent="0.25">
      <c r="A18" s="25">
        <f t="shared" si="0"/>
        <v>14</v>
      </c>
      <c r="B18" s="297"/>
      <c r="C18" s="2" t="s">
        <v>91</v>
      </c>
      <c r="D18" s="58">
        <v>489.3</v>
      </c>
      <c r="E18" s="163">
        <v>0</v>
      </c>
      <c r="F18" s="163">
        <v>4800.4642774000004</v>
      </c>
      <c r="G18" s="163">
        <v>4586805.548038708</v>
      </c>
      <c r="H18" s="163">
        <v>6677859.3196796905</v>
      </c>
      <c r="I18" s="163">
        <v>340150.89992429991</v>
      </c>
      <c r="J18" s="163">
        <v>3942058.7140405145</v>
      </c>
      <c r="K18" s="163">
        <v>500821.06346926955</v>
      </c>
      <c r="L18" s="163">
        <v>1567244.8334440324</v>
      </c>
      <c r="M18" s="163">
        <f t="shared" si="1"/>
        <v>17619740.842873916</v>
      </c>
    </row>
    <row r="19" spans="1:14" outlineLevel="1" x14ac:dyDescent="0.25">
      <c r="A19" s="25">
        <f t="shared" si="0"/>
        <v>15</v>
      </c>
      <c r="B19" s="297"/>
      <c r="C19" s="333" t="s">
        <v>92</v>
      </c>
      <c r="D19" s="326"/>
      <c r="E19" s="166">
        <f>SUM(E16:E18)</f>
        <v>0</v>
      </c>
      <c r="F19" s="166">
        <f t="shared" ref="F19:L19" si="5">SUM(F16:F18)</f>
        <v>4800.4642774000004</v>
      </c>
      <c r="G19" s="166">
        <f t="shared" si="5"/>
        <v>4586805.548038708</v>
      </c>
      <c r="H19" s="166">
        <f t="shared" si="5"/>
        <v>6677859.3196796905</v>
      </c>
      <c r="I19" s="166">
        <f t="shared" si="5"/>
        <v>340150.89992429991</v>
      </c>
      <c r="J19" s="166">
        <f t="shared" si="5"/>
        <v>3942058.7140405145</v>
      </c>
      <c r="K19" s="166">
        <f t="shared" si="5"/>
        <v>500821.06346926955</v>
      </c>
      <c r="L19" s="166">
        <f t="shared" si="5"/>
        <v>1567244.8334440324</v>
      </c>
      <c r="M19" s="166">
        <f t="shared" si="1"/>
        <v>17619740.842873916</v>
      </c>
      <c r="N19" s="163"/>
    </row>
    <row r="20" spans="1:14" outlineLevel="1" x14ac:dyDescent="0.25">
      <c r="A20" s="25">
        <f t="shared" si="0"/>
        <v>16</v>
      </c>
      <c r="B20" s="297"/>
      <c r="C20" s="2" t="s">
        <v>93</v>
      </c>
      <c r="D20" s="58">
        <v>489.4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f t="shared" si="1"/>
        <v>0</v>
      </c>
    </row>
    <row r="21" spans="1:14" outlineLevel="1" x14ac:dyDescent="0.25">
      <c r="A21" s="25">
        <f t="shared" si="0"/>
        <v>17</v>
      </c>
      <c r="B21" s="297"/>
      <c r="C21" s="2" t="s">
        <v>94</v>
      </c>
      <c r="D21" s="58">
        <v>487</v>
      </c>
      <c r="E21" s="163">
        <v>-28.271451352069814</v>
      </c>
      <c r="F21" s="163">
        <v>-7.1607873736133039</v>
      </c>
      <c r="G21" s="163">
        <v>0.11223872568311506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f t="shared" si="1"/>
        <v>-35.320000000000007</v>
      </c>
    </row>
    <row r="22" spans="1:14" outlineLevel="1" x14ac:dyDescent="0.25">
      <c r="A22" s="25">
        <f t="shared" si="0"/>
        <v>18</v>
      </c>
      <c r="B22" s="297"/>
      <c r="C22" s="2" t="s">
        <v>95</v>
      </c>
      <c r="D22" s="58">
        <v>488</v>
      </c>
      <c r="E22" s="163">
        <v>1325686.6699943899</v>
      </c>
      <c r="F22" s="163">
        <v>429115.88227007631</v>
      </c>
      <c r="G22" s="163">
        <v>63065.09757366556</v>
      </c>
      <c r="H22" s="163">
        <v>27829.885829965951</v>
      </c>
      <c r="I22" s="163">
        <v>2925.7891129155869</v>
      </c>
      <c r="J22" s="163">
        <v>23583.137378779316</v>
      </c>
      <c r="K22" s="163">
        <v>1112.604605999092</v>
      </c>
      <c r="L22" s="163">
        <v>1777.3532342077365</v>
      </c>
      <c r="M22" s="163">
        <f t="shared" si="1"/>
        <v>1875096.4199999995</v>
      </c>
    </row>
    <row r="23" spans="1:14" outlineLevel="1" x14ac:dyDescent="0.25">
      <c r="A23" s="25">
        <f t="shared" si="0"/>
        <v>19</v>
      </c>
      <c r="B23" s="297"/>
      <c r="C23" s="2" t="s">
        <v>96</v>
      </c>
      <c r="D23" s="58">
        <v>490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f t="shared" si="1"/>
        <v>0</v>
      </c>
    </row>
    <row r="24" spans="1:14" outlineLevel="1" x14ac:dyDescent="0.25">
      <c r="A24" s="25">
        <f t="shared" si="0"/>
        <v>20</v>
      </c>
      <c r="B24" s="297"/>
      <c r="C24" s="2" t="s">
        <v>97</v>
      </c>
      <c r="D24" s="58">
        <v>491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f t="shared" si="1"/>
        <v>0</v>
      </c>
    </row>
    <row r="25" spans="1:14" outlineLevel="1" x14ac:dyDescent="0.25">
      <c r="A25" s="25">
        <f t="shared" si="0"/>
        <v>21</v>
      </c>
      <c r="B25" s="297"/>
      <c r="C25" s="2" t="s">
        <v>98</v>
      </c>
      <c r="D25" s="58">
        <v>492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f t="shared" si="1"/>
        <v>0</v>
      </c>
    </row>
    <row r="26" spans="1:14" outlineLevel="1" x14ac:dyDescent="0.25">
      <c r="A26" s="25">
        <f t="shared" si="0"/>
        <v>22</v>
      </c>
      <c r="B26" s="297"/>
      <c r="C26" s="2" t="s">
        <v>99</v>
      </c>
      <c r="D26" s="58">
        <v>493</v>
      </c>
      <c r="E26" s="163">
        <v>5678.0073577509447</v>
      </c>
      <c r="F26" s="163">
        <v>2909.2495273125642</v>
      </c>
      <c r="G26" s="163">
        <v>400.05513363287884</v>
      </c>
      <c r="H26" s="163">
        <v>179.85838803153655</v>
      </c>
      <c r="I26" s="163">
        <v>17.848087738480871</v>
      </c>
      <c r="J26" s="163">
        <v>146.28071485139591</v>
      </c>
      <c r="K26" s="163">
        <v>6.6395445079639428</v>
      </c>
      <c r="L26" s="163">
        <v>10.601246174234214</v>
      </c>
      <c r="M26" s="163">
        <f t="shared" si="1"/>
        <v>9348.5399999999991</v>
      </c>
    </row>
    <row r="27" spans="1:14" outlineLevel="1" x14ac:dyDescent="0.25">
      <c r="A27" s="25">
        <f t="shared" si="0"/>
        <v>23</v>
      </c>
      <c r="B27" s="297"/>
      <c r="C27" s="2" t="s">
        <v>100</v>
      </c>
      <c r="D27" s="58">
        <v>494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f t="shared" si="1"/>
        <v>0</v>
      </c>
    </row>
    <row r="28" spans="1:14" outlineLevel="1" x14ac:dyDescent="0.25">
      <c r="A28" s="25">
        <f t="shared" si="0"/>
        <v>24</v>
      </c>
      <c r="B28" s="297"/>
      <c r="C28" s="2" t="s">
        <v>101</v>
      </c>
      <c r="D28" s="58">
        <v>495</v>
      </c>
      <c r="E28" s="163">
        <v>-1549967.3584778863</v>
      </c>
      <c r="F28" s="163">
        <v>-688910.29112193582</v>
      </c>
      <c r="G28" s="163">
        <v>-108520.01995875139</v>
      </c>
      <c r="H28" s="163">
        <v>-47980.767181471543</v>
      </c>
      <c r="I28" s="163">
        <v>-5035.2742154097496</v>
      </c>
      <c r="J28" s="163">
        <v>-40678.130873790498</v>
      </c>
      <c r="K28" s="163">
        <v>-1919.1117384719998</v>
      </c>
      <c r="L28" s="163">
        <v>-3065.7247298705006</v>
      </c>
      <c r="M28" s="163">
        <f t="shared" si="1"/>
        <v>-2446076.6782975872</v>
      </c>
    </row>
    <row r="29" spans="1:14" x14ac:dyDescent="0.25">
      <c r="A29" s="25">
        <f t="shared" si="0"/>
        <v>25</v>
      </c>
      <c r="B29" s="298"/>
      <c r="C29" s="336" t="s">
        <v>102</v>
      </c>
      <c r="D29" s="326"/>
      <c r="E29" s="166">
        <f>SUM(E20:E28)</f>
        <v>-218630.95257709757</v>
      </c>
      <c r="F29" s="166">
        <f t="shared" ref="F29:L29" si="6">SUM(F20:F28)</f>
        <v>-256892.32011192053</v>
      </c>
      <c r="G29" s="166">
        <f t="shared" si="6"/>
        <v>-45054.75501272727</v>
      </c>
      <c r="H29" s="166">
        <f t="shared" si="6"/>
        <v>-19971.022963474054</v>
      </c>
      <c r="I29" s="166">
        <f t="shared" si="6"/>
        <v>-2091.6370147556818</v>
      </c>
      <c r="J29" s="166">
        <f t="shared" si="6"/>
        <v>-16948.712780159785</v>
      </c>
      <c r="K29" s="166">
        <f t="shared" si="6"/>
        <v>-799.86758796494382</v>
      </c>
      <c r="L29" s="166">
        <f t="shared" si="6"/>
        <v>-1277.77024948853</v>
      </c>
      <c r="M29" s="166">
        <f t="shared" si="1"/>
        <v>-561667.03829758835</v>
      </c>
      <c r="N29" s="163"/>
    </row>
    <row r="30" spans="1:14" ht="16.5" thickBot="1" x14ac:dyDescent="0.3">
      <c r="A30" s="25">
        <f t="shared" si="0"/>
        <v>26</v>
      </c>
      <c r="B30" s="260" t="s">
        <v>103</v>
      </c>
      <c r="C30" s="260"/>
      <c r="D30" s="261"/>
      <c r="E30" s="62">
        <f>E11+E13+E15+E19+E29</f>
        <v>385611806.49675435</v>
      </c>
      <c r="F30" s="62">
        <f t="shared" ref="F30:L30" si="7">F11+F13+F15+F19+F29</f>
        <v>126913394.36391866</v>
      </c>
      <c r="G30" s="62">
        <f t="shared" si="7"/>
        <v>23134033.250344671</v>
      </c>
      <c r="H30" s="62">
        <f t="shared" si="7"/>
        <v>9182924.8668766376</v>
      </c>
      <c r="I30" s="62">
        <f t="shared" si="7"/>
        <v>1487397.1668431717</v>
      </c>
      <c r="J30" s="62">
        <f t="shared" si="7"/>
        <v>5218685.2839093469</v>
      </c>
      <c r="K30" s="62">
        <f t="shared" si="7"/>
        <v>500021.19588130462</v>
      </c>
      <c r="L30" s="62">
        <f t="shared" si="7"/>
        <v>1565967.0631945438</v>
      </c>
      <c r="M30" s="62">
        <f t="shared" si="1"/>
        <v>553614229.68772256</v>
      </c>
      <c r="N30" s="163"/>
    </row>
    <row r="31" spans="1:14" ht="15" customHeight="1" outlineLevel="1" x14ac:dyDescent="0.25">
      <c r="A31" s="25">
        <f t="shared" si="0"/>
        <v>27</v>
      </c>
      <c r="B31" s="296" t="s">
        <v>104</v>
      </c>
      <c r="C31" s="118" t="s">
        <v>105</v>
      </c>
      <c r="D31" s="58">
        <v>710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f t="shared" si="1"/>
        <v>0</v>
      </c>
    </row>
    <row r="32" spans="1:14" ht="15" customHeight="1" outlineLevel="1" x14ac:dyDescent="0.25">
      <c r="A32" s="25">
        <f t="shared" si="0"/>
        <v>28</v>
      </c>
      <c r="B32" s="317"/>
      <c r="C32" s="2" t="s">
        <v>106</v>
      </c>
      <c r="D32" s="58">
        <v>711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f t="shared" si="1"/>
        <v>0</v>
      </c>
    </row>
    <row r="33" spans="1:13" ht="15" customHeight="1" outlineLevel="1" x14ac:dyDescent="0.25">
      <c r="A33" s="25">
        <f t="shared" si="0"/>
        <v>29</v>
      </c>
      <c r="B33" s="317"/>
      <c r="C33" s="2" t="s">
        <v>107</v>
      </c>
      <c r="D33" s="58">
        <v>712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f t="shared" si="1"/>
        <v>0</v>
      </c>
    </row>
    <row r="34" spans="1:13" ht="15" customHeight="1" outlineLevel="1" x14ac:dyDescent="0.25">
      <c r="A34" s="25">
        <f t="shared" si="0"/>
        <v>30</v>
      </c>
      <c r="B34" s="317"/>
      <c r="C34" s="2" t="s">
        <v>108</v>
      </c>
      <c r="D34" s="58">
        <v>713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f t="shared" si="1"/>
        <v>0</v>
      </c>
    </row>
    <row r="35" spans="1:13" ht="15" customHeight="1" outlineLevel="1" x14ac:dyDescent="0.25">
      <c r="A35" s="25">
        <f t="shared" si="0"/>
        <v>31</v>
      </c>
      <c r="B35" s="317"/>
      <c r="C35" s="2" t="s">
        <v>109</v>
      </c>
      <c r="D35" s="58">
        <v>714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f t="shared" si="1"/>
        <v>0</v>
      </c>
    </row>
    <row r="36" spans="1:13" ht="15" customHeight="1" outlineLevel="1" x14ac:dyDescent="0.25">
      <c r="A36" s="25">
        <f t="shared" si="0"/>
        <v>32</v>
      </c>
      <c r="B36" s="317"/>
      <c r="C36" s="2" t="s">
        <v>110</v>
      </c>
      <c r="D36" s="58">
        <v>715</v>
      </c>
      <c r="E36" s="163">
        <v>0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f t="shared" si="1"/>
        <v>0</v>
      </c>
    </row>
    <row r="37" spans="1:13" ht="15" customHeight="1" outlineLevel="1" x14ac:dyDescent="0.25">
      <c r="A37" s="25">
        <f t="shared" si="0"/>
        <v>33</v>
      </c>
      <c r="B37" s="317"/>
      <c r="C37" s="2" t="s">
        <v>111</v>
      </c>
      <c r="D37" s="58">
        <v>716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f t="shared" si="1"/>
        <v>0</v>
      </c>
    </row>
    <row r="38" spans="1:13" ht="15" customHeight="1" outlineLevel="1" x14ac:dyDescent="0.25">
      <c r="A38" s="25">
        <f t="shared" si="0"/>
        <v>34</v>
      </c>
      <c r="B38" s="317"/>
      <c r="C38" s="2" t="s">
        <v>112</v>
      </c>
      <c r="D38" s="58">
        <v>717</v>
      </c>
      <c r="E38" s="163">
        <v>119317.72470785881</v>
      </c>
      <c r="F38" s="163">
        <v>41215.892426587845</v>
      </c>
      <c r="G38" s="163">
        <v>9491.1650699412166</v>
      </c>
      <c r="H38" s="163">
        <v>3359.5584221272393</v>
      </c>
      <c r="I38" s="163">
        <v>1063.4113363770375</v>
      </c>
      <c r="J38" s="163">
        <v>3608.7893005952292</v>
      </c>
      <c r="K38" s="163">
        <v>166.51652554912275</v>
      </c>
      <c r="L38" s="163">
        <v>766.19151523946846</v>
      </c>
      <c r="M38" s="163">
        <f t="shared" si="1"/>
        <v>178989.24930427599</v>
      </c>
    </row>
    <row r="39" spans="1:13" ht="15" customHeight="1" outlineLevel="1" x14ac:dyDescent="0.25">
      <c r="A39" s="25">
        <f t="shared" si="0"/>
        <v>35</v>
      </c>
      <c r="B39" s="317"/>
      <c r="C39" s="2" t="s">
        <v>113</v>
      </c>
      <c r="D39" s="58">
        <v>718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f t="shared" si="1"/>
        <v>0</v>
      </c>
    </row>
    <row r="40" spans="1:13" ht="15" customHeight="1" outlineLevel="1" x14ac:dyDescent="0.25">
      <c r="A40" s="25">
        <f t="shared" si="0"/>
        <v>36</v>
      </c>
      <c r="B40" s="317"/>
      <c r="C40" s="2" t="s">
        <v>114</v>
      </c>
      <c r="D40" s="58">
        <v>719</v>
      </c>
      <c r="E40" s="163">
        <v>0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3">
        <v>0</v>
      </c>
      <c r="M40" s="163">
        <f t="shared" si="1"/>
        <v>0</v>
      </c>
    </row>
    <row r="41" spans="1:13" ht="15" customHeight="1" outlineLevel="1" x14ac:dyDescent="0.25">
      <c r="A41" s="25">
        <f t="shared" si="0"/>
        <v>37</v>
      </c>
      <c r="B41" s="317"/>
      <c r="C41" s="2" t="s">
        <v>115</v>
      </c>
      <c r="D41" s="58">
        <v>720</v>
      </c>
      <c r="E41" s="163">
        <v>0</v>
      </c>
      <c r="F41" s="163"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163">
        <f t="shared" si="1"/>
        <v>0</v>
      </c>
    </row>
    <row r="42" spans="1:13" ht="15" customHeight="1" outlineLevel="1" x14ac:dyDescent="0.25">
      <c r="A42" s="25">
        <f t="shared" si="0"/>
        <v>38</v>
      </c>
      <c r="B42" s="317"/>
      <c r="C42" s="2" t="s">
        <v>116</v>
      </c>
      <c r="D42" s="58">
        <v>721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f t="shared" si="1"/>
        <v>0</v>
      </c>
    </row>
    <row r="43" spans="1:13" ht="15" customHeight="1" outlineLevel="1" x14ac:dyDescent="0.25">
      <c r="A43" s="25">
        <f t="shared" si="0"/>
        <v>39</v>
      </c>
      <c r="B43" s="317"/>
      <c r="C43" s="2" t="s">
        <v>117</v>
      </c>
      <c r="D43" s="58">
        <v>722</v>
      </c>
      <c r="E43" s="163">
        <v>0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163">
        <f t="shared" si="1"/>
        <v>0</v>
      </c>
    </row>
    <row r="44" spans="1:13" ht="15" customHeight="1" outlineLevel="1" x14ac:dyDescent="0.25">
      <c r="A44" s="25">
        <f t="shared" si="0"/>
        <v>40</v>
      </c>
      <c r="B44" s="317"/>
      <c r="C44" s="2" t="s">
        <v>118</v>
      </c>
      <c r="D44" s="58">
        <v>723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  <c r="M44" s="163">
        <f t="shared" si="1"/>
        <v>0</v>
      </c>
    </row>
    <row r="45" spans="1:13" ht="15" customHeight="1" outlineLevel="1" x14ac:dyDescent="0.25">
      <c r="A45" s="25">
        <f t="shared" si="0"/>
        <v>41</v>
      </c>
      <c r="B45" s="317"/>
      <c r="C45" s="2" t="s">
        <v>119</v>
      </c>
      <c r="D45" s="58">
        <v>724</v>
      </c>
      <c r="E45" s="163">
        <v>0</v>
      </c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3">
        <f t="shared" si="1"/>
        <v>0</v>
      </c>
    </row>
    <row r="46" spans="1:13" ht="15" customHeight="1" outlineLevel="1" x14ac:dyDescent="0.25">
      <c r="A46" s="25">
        <f t="shared" si="0"/>
        <v>42</v>
      </c>
      <c r="B46" s="317"/>
      <c r="C46" s="2" t="s">
        <v>120</v>
      </c>
      <c r="D46" s="58">
        <v>725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3">
        <v>0</v>
      </c>
      <c r="M46" s="163">
        <f t="shared" si="1"/>
        <v>0</v>
      </c>
    </row>
    <row r="47" spans="1:13" ht="15" customHeight="1" outlineLevel="1" x14ac:dyDescent="0.25">
      <c r="A47" s="25">
        <f t="shared" si="0"/>
        <v>43</v>
      </c>
      <c r="B47" s="317"/>
      <c r="C47" s="2" t="s">
        <v>121</v>
      </c>
      <c r="D47" s="58">
        <v>726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f t="shared" si="1"/>
        <v>0</v>
      </c>
    </row>
    <row r="48" spans="1:13" ht="15" customHeight="1" outlineLevel="1" x14ac:dyDescent="0.25">
      <c r="A48" s="25">
        <f t="shared" si="0"/>
        <v>44</v>
      </c>
      <c r="B48" s="317"/>
      <c r="C48" s="2" t="s">
        <v>122</v>
      </c>
      <c r="D48" s="58">
        <v>727</v>
      </c>
      <c r="E48" s="163">
        <v>0</v>
      </c>
      <c r="F48" s="163">
        <v>0</v>
      </c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f t="shared" si="1"/>
        <v>0</v>
      </c>
    </row>
    <row r="49" spans="1:14" ht="15" customHeight="1" outlineLevel="1" x14ac:dyDescent="0.25">
      <c r="A49" s="25">
        <f t="shared" si="0"/>
        <v>45</v>
      </c>
      <c r="B49" s="317"/>
      <c r="C49" s="2" t="s">
        <v>123</v>
      </c>
      <c r="D49" s="58">
        <v>728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f t="shared" si="1"/>
        <v>0</v>
      </c>
    </row>
    <row r="50" spans="1:14" ht="15" customHeight="1" outlineLevel="1" x14ac:dyDescent="0.25">
      <c r="A50" s="25">
        <f t="shared" si="0"/>
        <v>46</v>
      </c>
      <c r="B50" s="317"/>
      <c r="C50" s="2" t="s">
        <v>124</v>
      </c>
      <c r="D50" s="58">
        <v>729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f t="shared" si="1"/>
        <v>0</v>
      </c>
    </row>
    <row r="51" spans="1:14" ht="15" customHeight="1" outlineLevel="1" x14ac:dyDescent="0.25">
      <c r="A51" s="25">
        <f t="shared" si="0"/>
        <v>47</v>
      </c>
      <c r="B51" s="317"/>
      <c r="C51" s="2" t="s">
        <v>125</v>
      </c>
      <c r="D51" s="58">
        <v>730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f t="shared" si="1"/>
        <v>0</v>
      </c>
    </row>
    <row r="52" spans="1:14" ht="15" customHeight="1" outlineLevel="1" x14ac:dyDescent="0.25">
      <c r="A52" s="25">
        <f t="shared" si="0"/>
        <v>48</v>
      </c>
      <c r="B52" s="317"/>
      <c r="C52" s="2" t="s">
        <v>126</v>
      </c>
      <c r="D52" s="58">
        <v>731</v>
      </c>
      <c r="E52" s="163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f t="shared" si="1"/>
        <v>0</v>
      </c>
    </row>
    <row r="53" spans="1:14" ht="15" customHeight="1" outlineLevel="1" x14ac:dyDescent="0.25">
      <c r="A53" s="25">
        <f t="shared" si="0"/>
        <v>49</v>
      </c>
      <c r="B53" s="317"/>
      <c r="C53" s="2" t="s">
        <v>127</v>
      </c>
      <c r="D53" s="58">
        <v>732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  <c r="K53" s="163">
        <v>0</v>
      </c>
      <c r="L53" s="163">
        <v>0</v>
      </c>
      <c r="M53" s="163">
        <f t="shared" si="1"/>
        <v>0</v>
      </c>
    </row>
    <row r="54" spans="1:14" ht="15" customHeight="1" outlineLevel="1" x14ac:dyDescent="0.25">
      <c r="A54" s="25">
        <f t="shared" si="0"/>
        <v>50</v>
      </c>
      <c r="B54" s="317"/>
      <c r="C54" s="2" t="s">
        <v>128</v>
      </c>
      <c r="D54" s="58">
        <v>733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0</v>
      </c>
      <c r="M54" s="163">
        <f t="shared" si="1"/>
        <v>0</v>
      </c>
    </row>
    <row r="55" spans="1:14" ht="15" customHeight="1" outlineLevel="1" x14ac:dyDescent="0.25">
      <c r="A55" s="25">
        <f t="shared" si="0"/>
        <v>51</v>
      </c>
      <c r="B55" s="317"/>
      <c r="C55" s="2" t="s">
        <v>129</v>
      </c>
      <c r="D55" s="58">
        <v>734</v>
      </c>
      <c r="E55" s="163">
        <v>0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163">
        <f t="shared" si="1"/>
        <v>0</v>
      </c>
    </row>
    <row r="56" spans="1:14" ht="15" customHeight="1" outlineLevel="1" x14ac:dyDescent="0.25">
      <c r="A56" s="25">
        <f t="shared" si="0"/>
        <v>52</v>
      </c>
      <c r="B56" s="317"/>
      <c r="C56" s="2" t="s">
        <v>130</v>
      </c>
      <c r="D56" s="58">
        <v>735</v>
      </c>
      <c r="E56" s="163">
        <v>0</v>
      </c>
      <c r="F56" s="163">
        <v>0</v>
      </c>
      <c r="G56" s="163">
        <v>0</v>
      </c>
      <c r="H56" s="163">
        <v>0</v>
      </c>
      <c r="I56" s="163">
        <v>0</v>
      </c>
      <c r="J56" s="163">
        <v>0</v>
      </c>
      <c r="K56" s="163">
        <v>0</v>
      </c>
      <c r="L56" s="163">
        <v>0</v>
      </c>
      <c r="M56" s="163">
        <f t="shared" si="1"/>
        <v>0</v>
      </c>
    </row>
    <row r="57" spans="1:14" ht="15" customHeight="1" outlineLevel="1" x14ac:dyDescent="0.25">
      <c r="A57" s="25">
        <f t="shared" si="0"/>
        <v>53</v>
      </c>
      <c r="B57" s="317"/>
      <c r="C57" s="2" t="s">
        <v>131</v>
      </c>
      <c r="D57" s="58">
        <v>736</v>
      </c>
      <c r="E57" s="163">
        <v>0</v>
      </c>
      <c r="F57" s="163">
        <v>0</v>
      </c>
      <c r="G57" s="163">
        <v>0</v>
      </c>
      <c r="H57" s="163">
        <v>0</v>
      </c>
      <c r="I57" s="163">
        <v>0</v>
      </c>
      <c r="J57" s="163">
        <v>0</v>
      </c>
      <c r="K57" s="163">
        <v>0</v>
      </c>
      <c r="L57" s="163">
        <v>0</v>
      </c>
      <c r="M57" s="163">
        <f t="shared" si="1"/>
        <v>0</v>
      </c>
    </row>
    <row r="58" spans="1:14" ht="15" customHeight="1" outlineLevel="1" x14ac:dyDescent="0.25">
      <c r="A58" s="25">
        <f t="shared" si="0"/>
        <v>54</v>
      </c>
      <c r="B58" s="317"/>
      <c r="C58" s="2" t="s">
        <v>132</v>
      </c>
      <c r="D58" s="58">
        <v>740</v>
      </c>
      <c r="E58" s="163">
        <v>0</v>
      </c>
      <c r="F58" s="163">
        <v>0</v>
      </c>
      <c r="G58" s="163">
        <v>0</v>
      </c>
      <c r="H58" s="163">
        <v>0</v>
      </c>
      <c r="I58" s="163">
        <v>0</v>
      </c>
      <c r="J58" s="163">
        <v>0</v>
      </c>
      <c r="K58" s="163">
        <v>0</v>
      </c>
      <c r="L58" s="163">
        <v>0</v>
      </c>
      <c r="M58" s="163">
        <f t="shared" si="1"/>
        <v>0</v>
      </c>
    </row>
    <row r="59" spans="1:14" ht="15" customHeight="1" outlineLevel="1" x14ac:dyDescent="0.25">
      <c r="A59" s="25">
        <f t="shared" si="0"/>
        <v>55</v>
      </c>
      <c r="B59" s="317"/>
      <c r="C59" s="2" t="s">
        <v>133</v>
      </c>
      <c r="D59" s="58">
        <v>741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f t="shared" si="1"/>
        <v>0</v>
      </c>
    </row>
    <row r="60" spans="1:14" ht="15" customHeight="1" outlineLevel="1" x14ac:dyDescent="0.25">
      <c r="A60" s="25">
        <f t="shared" si="0"/>
        <v>56</v>
      </c>
      <c r="B60" s="317"/>
      <c r="C60" s="2" t="s">
        <v>134</v>
      </c>
      <c r="D60" s="58">
        <v>742</v>
      </c>
      <c r="E60" s="163">
        <v>0</v>
      </c>
      <c r="F60" s="163">
        <v>0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163">
        <v>0</v>
      </c>
      <c r="M60" s="163">
        <f t="shared" si="1"/>
        <v>0</v>
      </c>
    </row>
    <row r="61" spans="1:14" ht="15" customHeight="1" x14ac:dyDescent="0.25">
      <c r="A61" s="25">
        <f t="shared" si="0"/>
        <v>57</v>
      </c>
      <c r="B61" s="317"/>
      <c r="C61" s="326" t="s">
        <v>135</v>
      </c>
      <c r="D61" s="327"/>
      <c r="E61" s="166">
        <f>SUM(E31:E60)</f>
        <v>119317.72470785881</v>
      </c>
      <c r="F61" s="166">
        <f t="shared" ref="F61:L61" si="8">SUM(F31:F60)</f>
        <v>41215.892426587845</v>
      </c>
      <c r="G61" s="166">
        <f t="shared" si="8"/>
        <v>9491.1650699412166</v>
      </c>
      <c r="H61" s="166">
        <f t="shared" si="8"/>
        <v>3359.5584221272393</v>
      </c>
      <c r="I61" s="166">
        <f t="shared" si="8"/>
        <v>1063.4113363770375</v>
      </c>
      <c r="J61" s="166">
        <f t="shared" si="8"/>
        <v>3608.7893005952292</v>
      </c>
      <c r="K61" s="166">
        <f t="shared" si="8"/>
        <v>166.51652554912275</v>
      </c>
      <c r="L61" s="166">
        <f t="shared" si="8"/>
        <v>766.19151523946846</v>
      </c>
      <c r="M61" s="166">
        <f t="shared" si="1"/>
        <v>178989.24930427599</v>
      </c>
      <c r="N61" s="163"/>
    </row>
    <row r="62" spans="1:14" ht="15" customHeight="1" outlineLevel="1" x14ac:dyDescent="0.25">
      <c r="A62" s="25">
        <f t="shared" si="0"/>
        <v>58</v>
      </c>
      <c r="B62" s="317"/>
      <c r="C62" s="164" t="s">
        <v>136</v>
      </c>
      <c r="D62" s="79">
        <v>800</v>
      </c>
      <c r="E62" s="163">
        <v>0</v>
      </c>
      <c r="F62" s="163">
        <v>0</v>
      </c>
      <c r="G62" s="163">
        <v>0</v>
      </c>
      <c r="H62" s="163">
        <v>0</v>
      </c>
      <c r="I62" s="163">
        <v>0</v>
      </c>
      <c r="J62" s="163">
        <v>0</v>
      </c>
      <c r="K62" s="163">
        <v>0</v>
      </c>
      <c r="L62" s="163">
        <v>0</v>
      </c>
      <c r="M62" s="163">
        <f t="shared" si="1"/>
        <v>0</v>
      </c>
    </row>
    <row r="63" spans="1:14" ht="15" customHeight="1" outlineLevel="1" x14ac:dyDescent="0.25">
      <c r="A63" s="25">
        <f t="shared" si="0"/>
        <v>59</v>
      </c>
      <c r="B63" s="317"/>
      <c r="C63" s="2" t="s">
        <v>137</v>
      </c>
      <c r="D63" s="100">
        <v>800.1</v>
      </c>
      <c r="E63" s="163">
        <v>0</v>
      </c>
      <c r="F63" s="163">
        <v>0</v>
      </c>
      <c r="G63" s="163">
        <v>0</v>
      </c>
      <c r="H63" s="163">
        <v>0</v>
      </c>
      <c r="I63" s="163">
        <v>0</v>
      </c>
      <c r="J63" s="163">
        <v>0</v>
      </c>
      <c r="K63" s="163">
        <v>0</v>
      </c>
      <c r="L63" s="163">
        <v>0</v>
      </c>
      <c r="M63" s="163">
        <f t="shared" si="1"/>
        <v>0</v>
      </c>
    </row>
    <row r="64" spans="1:14" ht="15" customHeight="1" outlineLevel="1" x14ac:dyDescent="0.25">
      <c r="A64" s="25">
        <f t="shared" si="0"/>
        <v>60</v>
      </c>
      <c r="B64" s="317"/>
      <c r="C64" s="2" t="s">
        <v>138</v>
      </c>
      <c r="D64" s="79">
        <v>801</v>
      </c>
      <c r="E64" s="163">
        <v>0</v>
      </c>
      <c r="F64" s="163">
        <v>0</v>
      </c>
      <c r="G64" s="163">
        <v>0</v>
      </c>
      <c r="H64" s="163">
        <v>0</v>
      </c>
      <c r="I64" s="163">
        <v>0</v>
      </c>
      <c r="J64" s="163">
        <v>0</v>
      </c>
      <c r="K64" s="163">
        <v>0</v>
      </c>
      <c r="L64" s="163">
        <v>0</v>
      </c>
      <c r="M64" s="163">
        <f t="shared" si="1"/>
        <v>0</v>
      </c>
    </row>
    <row r="65" spans="1:13" ht="15" customHeight="1" outlineLevel="1" x14ac:dyDescent="0.25">
      <c r="A65" s="25">
        <f t="shared" si="0"/>
        <v>61</v>
      </c>
      <c r="B65" s="317"/>
      <c r="C65" s="2" t="s">
        <v>139</v>
      </c>
      <c r="D65" s="79">
        <v>802</v>
      </c>
      <c r="E65" s="163">
        <v>0</v>
      </c>
      <c r="F65" s="163">
        <v>0</v>
      </c>
      <c r="G65" s="163">
        <v>0</v>
      </c>
      <c r="H65" s="163">
        <v>0</v>
      </c>
      <c r="I65" s="163">
        <v>0</v>
      </c>
      <c r="J65" s="163">
        <v>0</v>
      </c>
      <c r="K65" s="163">
        <v>0</v>
      </c>
      <c r="L65" s="163">
        <v>0</v>
      </c>
      <c r="M65" s="163">
        <f t="shared" si="1"/>
        <v>0</v>
      </c>
    </row>
    <row r="66" spans="1:13" ht="15" customHeight="1" outlineLevel="1" x14ac:dyDescent="0.25">
      <c r="A66" s="25">
        <f t="shared" si="0"/>
        <v>62</v>
      </c>
      <c r="B66" s="317"/>
      <c r="C66" s="2" t="s">
        <v>140</v>
      </c>
      <c r="D66" s="79">
        <v>803</v>
      </c>
      <c r="E66" s="163">
        <v>0</v>
      </c>
      <c r="F66" s="163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63">
        <v>0</v>
      </c>
      <c r="M66" s="163">
        <f t="shared" si="1"/>
        <v>0</v>
      </c>
    </row>
    <row r="67" spans="1:13" ht="15" customHeight="1" outlineLevel="1" x14ac:dyDescent="0.25">
      <c r="A67" s="25">
        <f t="shared" si="0"/>
        <v>63</v>
      </c>
      <c r="B67" s="317"/>
      <c r="C67" s="2" t="s">
        <v>141</v>
      </c>
      <c r="D67" s="79">
        <v>804</v>
      </c>
      <c r="E67" s="163">
        <v>351706.43760078494</v>
      </c>
      <c r="F67" s="163">
        <v>142361.18413869332</v>
      </c>
      <c r="G67" s="163">
        <v>40787.180884197085</v>
      </c>
      <c r="H67" s="163">
        <v>13623.154364619646</v>
      </c>
      <c r="I67" s="163">
        <v>3482.8904352425934</v>
      </c>
      <c r="J67" s="163">
        <v>11926.112576381325</v>
      </c>
      <c r="K67" s="163">
        <v>0</v>
      </c>
      <c r="L67" s="163">
        <v>0</v>
      </c>
      <c r="M67" s="163">
        <f t="shared" si="1"/>
        <v>563886.95999991882</v>
      </c>
    </row>
    <row r="68" spans="1:13" ht="15" customHeight="1" outlineLevel="1" x14ac:dyDescent="0.25">
      <c r="A68" s="25">
        <f t="shared" si="0"/>
        <v>64</v>
      </c>
      <c r="B68" s="317"/>
      <c r="C68" s="2" t="s">
        <v>142</v>
      </c>
      <c r="D68" s="100">
        <v>804.1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63">
        <v>0</v>
      </c>
      <c r="M68" s="163">
        <f t="shared" si="1"/>
        <v>0</v>
      </c>
    </row>
    <row r="69" spans="1:13" ht="15" customHeight="1" outlineLevel="1" x14ac:dyDescent="0.25">
      <c r="A69" s="25">
        <f t="shared" si="0"/>
        <v>65</v>
      </c>
      <c r="B69" s="317"/>
      <c r="C69" s="2" t="s">
        <v>143</v>
      </c>
      <c r="D69" s="79">
        <v>805</v>
      </c>
      <c r="E69" s="163">
        <v>-351706.43760083138</v>
      </c>
      <c r="F69" s="163">
        <v>-142361.18413871212</v>
      </c>
      <c r="G69" s="163">
        <v>-40787.180884202477</v>
      </c>
      <c r="H69" s="163">
        <v>-13623.154364621447</v>
      </c>
      <c r="I69" s="163">
        <v>-3482.8904352430536</v>
      </c>
      <c r="J69" s="163">
        <v>-11926.1125763829</v>
      </c>
      <c r="K69" s="163">
        <v>0</v>
      </c>
      <c r="L69" s="163">
        <v>0</v>
      </c>
      <c r="M69" s="163">
        <f t="shared" si="1"/>
        <v>-563886.95999999344</v>
      </c>
    </row>
    <row r="70" spans="1:13" ht="15" customHeight="1" outlineLevel="1" x14ac:dyDescent="0.25">
      <c r="A70" s="25">
        <f t="shared" si="0"/>
        <v>66</v>
      </c>
      <c r="B70" s="317"/>
      <c r="C70" s="2" t="s">
        <v>144</v>
      </c>
      <c r="D70" s="100">
        <v>805.1</v>
      </c>
      <c r="E70" s="163">
        <v>0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3">
        <v>0</v>
      </c>
      <c r="L70" s="163">
        <v>0</v>
      </c>
      <c r="M70" s="163">
        <f t="shared" si="1"/>
        <v>0</v>
      </c>
    </row>
    <row r="71" spans="1:13" ht="15" customHeight="1" outlineLevel="1" x14ac:dyDescent="0.25">
      <c r="A71" s="25">
        <f t="shared" ref="A71:A134" si="9">A70+1</f>
        <v>67</v>
      </c>
      <c r="B71" s="317"/>
      <c r="C71" s="2" t="s">
        <v>145</v>
      </c>
      <c r="D71" s="79">
        <v>806</v>
      </c>
      <c r="E71" s="163">
        <v>0</v>
      </c>
      <c r="F71" s="163">
        <v>0</v>
      </c>
      <c r="G71" s="163">
        <v>0</v>
      </c>
      <c r="H71" s="163">
        <v>0</v>
      </c>
      <c r="I71" s="163">
        <v>0</v>
      </c>
      <c r="J71" s="163">
        <v>0</v>
      </c>
      <c r="K71" s="163">
        <v>0</v>
      </c>
      <c r="L71" s="163">
        <v>0</v>
      </c>
      <c r="M71" s="163">
        <f t="shared" ref="M71:M135" si="10">SUM(E71:L71)</f>
        <v>0</v>
      </c>
    </row>
    <row r="72" spans="1:13" ht="15" customHeight="1" outlineLevel="1" x14ac:dyDescent="0.25">
      <c r="A72" s="25">
        <f t="shared" si="9"/>
        <v>68</v>
      </c>
      <c r="B72" s="317"/>
      <c r="C72" s="2" t="s">
        <v>146</v>
      </c>
      <c r="D72" s="100">
        <v>807.1</v>
      </c>
      <c r="E72" s="163">
        <v>287853.01038840035</v>
      </c>
      <c r="F72" s="163">
        <v>116515.05640989952</v>
      </c>
      <c r="G72" s="163">
        <v>33382.137907009252</v>
      </c>
      <c r="H72" s="163">
        <v>11149.827172890191</v>
      </c>
      <c r="I72" s="163">
        <v>2850.5605512274788</v>
      </c>
      <c r="J72" s="163">
        <v>9760.8887422158004</v>
      </c>
      <c r="K72" s="163">
        <v>0</v>
      </c>
      <c r="L72" s="163">
        <v>0</v>
      </c>
      <c r="M72" s="163">
        <f t="shared" si="10"/>
        <v>461511.4811716426</v>
      </c>
    </row>
    <row r="73" spans="1:13" ht="15" customHeight="1" outlineLevel="1" x14ac:dyDescent="0.25">
      <c r="A73" s="25">
        <f t="shared" si="9"/>
        <v>69</v>
      </c>
      <c r="B73" s="317"/>
      <c r="C73" s="2" t="s">
        <v>147</v>
      </c>
      <c r="D73" s="100">
        <v>807.2</v>
      </c>
      <c r="E73" s="163">
        <v>0</v>
      </c>
      <c r="F73" s="163">
        <v>0</v>
      </c>
      <c r="G73" s="163">
        <v>0</v>
      </c>
      <c r="H73" s="163">
        <v>0</v>
      </c>
      <c r="I73" s="163">
        <v>0</v>
      </c>
      <c r="J73" s="163">
        <v>0</v>
      </c>
      <c r="K73" s="163">
        <v>0</v>
      </c>
      <c r="L73" s="163">
        <v>0</v>
      </c>
      <c r="M73" s="163">
        <f t="shared" si="10"/>
        <v>0</v>
      </c>
    </row>
    <row r="74" spans="1:13" ht="15" customHeight="1" outlineLevel="1" x14ac:dyDescent="0.25">
      <c r="A74" s="25">
        <f t="shared" si="9"/>
        <v>70</v>
      </c>
      <c r="B74" s="317"/>
      <c r="C74" s="2" t="s">
        <v>148</v>
      </c>
      <c r="D74" s="100">
        <v>807.3</v>
      </c>
      <c r="E74" s="163">
        <v>0</v>
      </c>
      <c r="F74" s="163">
        <v>0</v>
      </c>
      <c r="G74" s="163">
        <v>0</v>
      </c>
      <c r="H74" s="163">
        <v>0</v>
      </c>
      <c r="I74" s="163">
        <v>0</v>
      </c>
      <c r="J74" s="163">
        <v>0</v>
      </c>
      <c r="K74" s="163">
        <v>0</v>
      </c>
      <c r="L74" s="163">
        <v>0</v>
      </c>
      <c r="M74" s="163">
        <f t="shared" si="10"/>
        <v>0</v>
      </c>
    </row>
    <row r="75" spans="1:13" ht="15" customHeight="1" outlineLevel="1" x14ac:dyDescent="0.25">
      <c r="A75" s="25">
        <f t="shared" si="9"/>
        <v>71</v>
      </c>
      <c r="B75" s="317"/>
      <c r="C75" s="2" t="s">
        <v>149</v>
      </c>
      <c r="D75" s="100">
        <v>807.4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f t="shared" si="10"/>
        <v>0</v>
      </c>
    </row>
    <row r="76" spans="1:13" ht="15" customHeight="1" outlineLevel="1" x14ac:dyDescent="0.25">
      <c r="A76" s="25">
        <f t="shared" si="9"/>
        <v>72</v>
      </c>
      <c r="B76" s="317"/>
      <c r="C76" s="2" t="s">
        <v>150</v>
      </c>
      <c r="D76" s="100">
        <v>807.5</v>
      </c>
      <c r="E76" s="163">
        <v>1935356.0617889531</v>
      </c>
      <c r="F76" s="163">
        <v>783379.40745631268</v>
      </c>
      <c r="G76" s="163">
        <v>224442.06112915679</v>
      </c>
      <c r="H76" s="163">
        <v>74964.946789459689</v>
      </c>
      <c r="I76" s="163">
        <v>19165.509628927175</v>
      </c>
      <c r="J76" s="163">
        <v>65626.533383151123</v>
      </c>
      <c r="K76" s="163">
        <v>0</v>
      </c>
      <c r="L76" s="163">
        <v>0</v>
      </c>
      <c r="M76" s="163">
        <f t="shared" si="10"/>
        <v>3102934.5201759608</v>
      </c>
    </row>
    <row r="77" spans="1:13" ht="15" customHeight="1" outlineLevel="1" x14ac:dyDescent="0.25">
      <c r="A77" s="25">
        <f t="shared" si="9"/>
        <v>73</v>
      </c>
      <c r="B77" s="317"/>
      <c r="C77" s="2" t="s">
        <v>151</v>
      </c>
      <c r="D77" s="100">
        <v>808.1</v>
      </c>
      <c r="E77" s="163">
        <v>0</v>
      </c>
      <c r="F77" s="163">
        <v>0</v>
      </c>
      <c r="G77" s="163">
        <v>0</v>
      </c>
      <c r="H77" s="163">
        <v>0</v>
      </c>
      <c r="I77" s="163">
        <v>0</v>
      </c>
      <c r="J77" s="163">
        <v>0</v>
      </c>
      <c r="K77" s="163">
        <v>0</v>
      </c>
      <c r="L77" s="163">
        <v>0</v>
      </c>
      <c r="M77" s="163">
        <f t="shared" si="10"/>
        <v>0</v>
      </c>
    </row>
    <row r="78" spans="1:13" ht="15" customHeight="1" outlineLevel="1" x14ac:dyDescent="0.25">
      <c r="A78" s="25">
        <f t="shared" si="9"/>
        <v>74</v>
      </c>
      <c r="B78" s="317"/>
      <c r="C78" s="2" t="s">
        <v>152</v>
      </c>
      <c r="D78" s="100">
        <v>808.2</v>
      </c>
      <c r="E78" s="163">
        <v>0</v>
      </c>
      <c r="F78" s="163">
        <v>0</v>
      </c>
      <c r="G78" s="163">
        <v>0</v>
      </c>
      <c r="H78" s="163">
        <v>0</v>
      </c>
      <c r="I78" s="163">
        <v>0</v>
      </c>
      <c r="J78" s="163">
        <v>0</v>
      </c>
      <c r="K78" s="163">
        <v>0</v>
      </c>
      <c r="L78" s="163">
        <v>0</v>
      </c>
      <c r="M78" s="163">
        <f t="shared" si="10"/>
        <v>0</v>
      </c>
    </row>
    <row r="79" spans="1:13" ht="15" customHeight="1" outlineLevel="1" x14ac:dyDescent="0.25">
      <c r="A79" s="25">
        <f t="shared" si="9"/>
        <v>75</v>
      </c>
      <c r="B79" s="317"/>
      <c r="C79" s="2" t="s">
        <v>153</v>
      </c>
      <c r="D79" s="100">
        <v>809.1</v>
      </c>
      <c r="E79" s="163">
        <v>0</v>
      </c>
      <c r="F79" s="163">
        <v>0</v>
      </c>
      <c r="G79" s="163">
        <v>0</v>
      </c>
      <c r="H79" s="163">
        <v>0</v>
      </c>
      <c r="I79" s="163">
        <v>0</v>
      </c>
      <c r="J79" s="163">
        <v>0</v>
      </c>
      <c r="K79" s="163">
        <v>0</v>
      </c>
      <c r="L79" s="163">
        <v>0</v>
      </c>
      <c r="M79" s="163">
        <f t="shared" si="10"/>
        <v>0</v>
      </c>
    </row>
    <row r="80" spans="1:13" ht="15" customHeight="1" outlineLevel="1" x14ac:dyDescent="0.25">
      <c r="A80" s="25">
        <f t="shared" si="9"/>
        <v>76</v>
      </c>
      <c r="B80" s="317"/>
      <c r="C80" s="2" t="s">
        <v>154</v>
      </c>
      <c r="D80" s="100">
        <v>809.2</v>
      </c>
      <c r="E80" s="163">
        <v>0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3">
        <v>0</v>
      </c>
      <c r="L80" s="163">
        <v>0</v>
      </c>
      <c r="M80" s="163">
        <f t="shared" si="10"/>
        <v>0</v>
      </c>
    </row>
    <row r="81" spans="1:14" ht="15" customHeight="1" outlineLevel="1" x14ac:dyDescent="0.25">
      <c r="A81" s="25">
        <f t="shared" si="9"/>
        <v>77</v>
      </c>
      <c r="B81" s="317"/>
      <c r="C81" s="2" t="s">
        <v>155</v>
      </c>
      <c r="D81" s="79">
        <v>810</v>
      </c>
      <c r="E81" s="163">
        <v>0</v>
      </c>
      <c r="F81" s="163">
        <v>0</v>
      </c>
      <c r="G81" s="163">
        <v>0</v>
      </c>
      <c r="H81" s="163">
        <v>0</v>
      </c>
      <c r="I81" s="163">
        <v>0</v>
      </c>
      <c r="J81" s="163">
        <v>0</v>
      </c>
      <c r="K81" s="163">
        <v>0</v>
      </c>
      <c r="L81" s="163">
        <v>0</v>
      </c>
      <c r="M81" s="163">
        <f t="shared" si="10"/>
        <v>0</v>
      </c>
    </row>
    <row r="82" spans="1:14" ht="15" customHeight="1" outlineLevel="1" x14ac:dyDescent="0.25">
      <c r="A82" s="25">
        <f t="shared" si="9"/>
        <v>78</v>
      </c>
      <c r="B82" s="317"/>
      <c r="C82" s="2" t="s">
        <v>156</v>
      </c>
      <c r="D82" s="79">
        <v>811</v>
      </c>
      <c r="E82" s="163">
        <v>0</v>
      </c>
      <c r="F82" s="163">
        <v>0</v>
      </c>
      <c r="G82" s="163">
        <v>0</v>
      </c>
      <c r="H82" s="163">
        <v>0</v>
      </c>
      <c r="I82" s="163">
        <v>0</v>
      </c>
      <c r="J82" s="163">
        <v>0</v>
      </c>
      <c r="K82" s="163">
        <v>0</v>
      </c>
      <c r="L82" s="163">
        <v>0</v>
      </c>
      <c r="M82" s="163">
        <f t="shared" si="10"/>
        <v>0</v>
      </c>
    </row>
    <row r="83" spans="1:14" ht="15" customHeight="1" outlineLevel="1" x14ac:dyDescent="0.25">
      <c r="A83" s="25">
        <f t="shared" si="9"/>
        <v>79</v>
      </c>
      <c r="B83" s="317"/>
      <c r="C83" s="2" t="s">
        <v>157</v>
      </c>
      <c r="D83" s="79">
        <v>812</v>
      </c>
      <c r="E83" s="163">
        <v>-34254.173761572165</v>
      </c>
      <c r="F83" s="163">
        <v>-13865.156326553089</v>
      </c>
      <c r="G83" s="163">
        <v>-3972.4356221133994</v>
      </c>
      <c r="H83" s="163">
        <v>-1326.8164778834293</v>
      </c>
      <c r="I83" s="163">
        <v>-339.21339334919026</v>
      </c>
      <c r="J83" s="163">
        <v>-1161.5344185287249</v>
      </c>
      <c r="K83" s="163">
        <v>0</v>
      </c>
      <c r="L83" s="163">
        <v>0</v>
      </c>
      <c r="M83" s="163">
        <f t="shared" si="10"/>
        <v>-54919.33</v>
      </c>
    </row>
    <row r="84" spans="1:14" ht="15" customHeight="1" outlineLevel="1" x14ac:dyDescent="0.25">
      <c r="A84" s="25">
        <f t="shared" si="9"/>
        <v>80</v>
      </c>
      <c r="B84" s="317"/>
      <c r="C84" s="2" t="s">
        <v>158</v>
      </c>
      <c r="D84" s="79">
        <v>813</v>
      </c>
      <c r="E84" s="163">
        <v>276005.18110117206</v>
      </c>
      <c r="F84" s="163">
        <v>111719.37789372345</v>
      </c>
      <c r="G84" s="163">
        <v>32008.15237657724</v>
      </c>
      <c r="H84" s="163">
        <v>10690.908057372664</v>
      </c>
      <c r="I84" s="163">
        <v>2733.233465649042</v>
      </c>
      <c r="J84" s="163">
        <v>9359.1373644783889</v>
      </c>
      <c r="K84" s="163">
        <v>0</v>
      </c>
      <c r="L84" s="163">
        <v>0</v>
      </c>
      <c r="M84" s="163">
        <f t="shared" si="10"/>
        <v>442515.9902589728</v>
      </c>
    </row>
    <row r="85" spans="1:14" ht="15" customHeight="1" x14ac:dyDescent="0.25">
      <c r="A85" s="25">
        <f t="shared" si="9"/>
        <v>81</v>
      </c>
      <c r="B85" s="318"/>
      <c r="C85" s="326" t="s">
        <v>159</v>
      </c>
      <c r="D85" s="327"/>
      <c r="E85" s="166">
        <f>SUM(E62:E84)</f>
        <v>2464960.0795169072</v>
      </c>
      <c r="F85" s="166">
        <f t="shared" ref="F85:L85" si="11">SUM(F62:F84)</f>
        <v>997748.68543336377</v>
      </c>
      <c r="G85" s="166">
        <f t="shared" si="11"/>
        <v>285859.91579062451</v>
      </c>
      <c r="H85" s="166">
        <f t="shared" si="11"/>
        <v>95478.865541837309</v>
      </c>
      <c r="I85" s="166">
        <f t="shared" si="11"/>
        <v>24410.090252454047</v>
      </c>
      <c r="J85" s="166">
        <f t="shared" si="11"/>
        <v>83585.025071315016</v>
      </c>
      <c r="K85" s="166">
        <f t="shared" si="11"/>
        <v>0</v>
      </c>
      <c r="L85" s="166">
        <f t="shared" si="11"/>
        <v>0</v>
      </c>
      <c r="M85" s="166">
        <f t="shared" si="10"/>
        <v>3952042.6616065013</v>
      </c>
      <c r="N85" s="163"/>
    </row>
    <row r="86" spans="1:14" ht="15" customHeight="1" x14ac:dyDescent="0.25">
      <c r="A86" s="25">
        <f t="shared" si="9"/>
        <v>82</v>
      </c>
      <c r="B86" s="325" t="s">
        <v>160</v>
      </c>
      <c r="C86" s="325"/>
      <c r="D86" s="325"/>
      <c r="E86" s="166">
        <f>E61+E85</f>
        <v>2584277.8042247659</v>
      </c>
      <c r="F86" s="166">
        <f t="shared" ref="F86:L86" si="12">F61+F85</f>
        <v>1038964.5778599516</v>
      </c>
      <c r="G86" s="166">
        <f t="shared" si="12"/>
        <v>295351.08086056571</v>
      </c>
      <c r="H86" s="166">
        <f t="shared" si="12"/>
        <v>98838.423963964553</v>
      </c>
      <c r="I86" s="166">
        <f t="shared" si="12"/>
        <v>25473.501588831085</v>
      </c>
      <c r="J86" s="166">
        <f t="shared" si="12"/>
        <v>87193.814371910252</v>
      </c>
      <c r="K86" s="166">
        <f t="shared" si="12"/>
        <v>166.51652554912275</v>
      </c>
      <c r="L86" s="166">
        <f t="shared" si="12"/>
        <v>766.19151523946846</v>
      </c>
      <c r="M86" s="166">
        <f t="shared" si="10"/>
        <v>4131031.9109107782</v>
      </c>
      <c r="N86" s="163"/>
    </row>
    <row r="87" spans="1:14" ht="15" customHeight="1" outlineLevel="1" x14ac:dyDescent="0.25">
      <c r="A87" s="25">
        <f t="shared" si="9"/>
        <v>83</v>
      </c>
      <c r="B87" s="296" t="s">
        <v>161</v>
      </c>
      <c r="C87" s="2" t="s">
        <v>162</v>
      </c>
      <c r="D87" s="58">
        <v>814</v>
      </c>
      <c r="E87" s="163">
        <v>156642.03386909189</v>
      </c>
      <c r="F87" s="163">
        <v>54321.037164142988</v>
      </c>
      <c r="G87" s="163">
        <v>12732.718267553924</v>
      </c>
      <c r="H87" s="163">
        <v>4824.0700108460824</v>
      </c>
      <c r="I87" s="163">
        <v>1412.8567507264211</v>
      </c>
      <c r="J87" s="163">
        <v>5244.5057801744861</v>
      </c>
      <c r="K87" s="163">
        <v>271.04307908580824</v>
      </c>
      <c r="L87" s="163">
        <v>1247.148934768418</v>
      </c>
      <c r="M87" s="163">
        <f t="shared" si="10"/>
        <v>236695.41385639002</v>
      </c>
    </row>
    <row r="88" spans="1:14" ht="15" customHeight="1" outlineLevel="1" x14ac:dyDescent="0.25">
      <c r="A88" s="25">
        <f t="shared" si="9"/>
        <v>84</v>
      </c>
      <c r="B88" s="317"/>
      <c r="C88" s="2" t="s">
        <v>163</v>
      </c>
      <c r="D88" s="58">
        <v>815</v>
      </c>
      <c r="E88" s="163">
        <v>0</v>
      </c>
      <c r="F88" s="163">
        <v>0</v>
      </c>
      <c r="G88" s="163">
        <v>0</v>
      </c>
      <c r="H88" s="163">
        <v>0</v>
      </c>
      <c r="I88" s="163">
        <v>0</v>
      </c>
      <c r="J88" s="163">
        <v>0</v>
      </c>
      <c r="K88" s="163">
        <v>0</v>
      </c>
      <c r="L88" s="163">
        <v>0</v>
      </c>
      <c r="M88" s="163">
        <f t="shared" si="10"/>
        <v>0</v>
      </c>
    </row>
    <row r="89" spans="1:14" ht="15" customHeight="1" outlineLevel="1" x14ac:dyDescent="0.25">
      <c r="A89" s="25">
        <f t="shared" si="9"/>
        <v>85</v>
      </c>
      <c r="B89" s="317"/>
      <c r="C89" s="2" t="s">
        <v>164</v>
      </c>
      <c r="D89" s="58">
        <v>816</v>
      </c>
      <c r="E89" s="163">
        <v>10328.210958673546</v>
      </c>
      <c r="F89" s="163">
        <v>3581.6639855052154</v>
      </c>
      <c r="G89" s="163">
        <v>839.53327913601402</v>
      </c>
      <c r="H89" s="163">
        <v>318.07562453554203</v>
      </c>
      <c r="I89" s="163">
        <v>93.156876321482855</v>
      </c>
      <c r="J89" s="163">
        <v>345.79710652181984</v>
      </c>
      <c r="K89" s="163">
        <v>17.871257353732766</v>
      </c>
      <c r="L89" s="163">
        <v>82.23091195264935</v>
      </c>
      <c r="M89" s="163">
        <f t="shared" si="10"/>
        <v>15606.540000000005</v>
      </c>
    </row>
    <row r="90" spans="1:14" ht="15" customHeight="1" outlineLevel="1" x14ac:dyDescent="0.25">
      <c r="A90" s="25">
        <f t="shared" si="9"/>
        <v>86</v>
      </c>
      <c r="B90" s="317"/>
      <c r="C90" s="2" t="s">
        <v>165</v>
      </c>
      <c r="D90" s="58">
        <v>817</v>
      </c>
      <c r="E90" s="163">
        <v>17066.50342149847</v>
      </c>
      <c r="F90" s="163">
        <v>5918.3997023171842</v>
      </c>
      <c r="G90" s="163">
        <v>1387.2584165996498</v>
      </c>
      <c r="H90" s="163">
        <v>525.59332455078606</v>
      </c>
      <c r="I90" s="163">
        <v>153.93393442855114</v>
      </c>
      <c r="J90" s="163">
        <v>571.40075132207085</v>
      </c>
      <c r="K90" s="163">
        <v>29.530755713100877</v>
      </c>
      <c r="L90" s="163">
        <v>135.879693570189</v>
      </c>
      <c r="M90" s="163">
        <f t="shared" si="10"/>
        <v>25788.500000000004</v>
      </c>
    </row>
    <row r="91" spans="1:14" ht="15" customHeight="1" outlineLevel="1" x14ac:dyDescent="0.25">
      <c r="A91" s="25">
        <f t="shared" si="9"/>
        <v>87</v>
      </c>
      <c r="B91" s="317"/>
      <c r="C91" s="2" t="s">
        <v>166</v>
      </c>
      <c r="D91" s="58">
        <v>818</v>
      </c>
      <c r="E91" s="163">
        <v>201420.77873344877</v>
      </c>
      <c r="F91" s="163">
        <v>69849.614033702936</v>
      </c>
      <c r="G91" s="163">
        <v>16372.578710179563</v>
      </c>
      <c r="H91" s="163">
        <v>6203.111095080214</v>
      </c>
      <c r="I91" s="163">
        <v>1816.7454797474895</v>
      </c>
      <c r="J91" s="163">
        <v>6743.73545990617</v>
      </c>
      <c r="K91" s="163">
        <v>348.5252758234742</v>
      </c>
      <c r="L91" s="163">
        <v>1603.6673135103626</v>
      </c>
      <c r="M91" s="163">
        <f t="shared" si="10"/>
        <v>304358.75610139896</v>
      </c>
    </row>
    <row r="92" spans="1:14" ht="15" customHeight="1" outlineLevel="1" x14ac:dyDescent="0.25">
      <c r="A92" s="25">
        <f t="shared" si="9"/>
        <v>88</v>
      </c>
      <c r="B92" s="317"/>
      <c r="C92" s="2" t="s">
        <v>167</v>
      </c>
      <c r="D92" s="58">
        <v>819</v>
      </c>
      <c r="E92" s="163">
        <v>39558.3793555374</v>
      </c>
      <c r="F92" s="163">
        <v>13718.234767822551</v>
      </c>
      <c r="G92" s="163">
        <v>3215.5206812241522</v>
      </c>
      <c r="H92" s="163">
        <v>1218.2706443035736</v>
      </c>
      <c r="I92" s="163">
        <v>356.80284493098509</v>
      </c>
      <c r="J92" s="163">
        <v>1324.4474938178591</v>
      </c>
      <c r="K92" s="163">
        <v>68.449219403840772</v>
      </c>
      <c r="L92" s="163">
        <v>314.95499295963947</v>
      </c>
      <c r="M92" s="163">
        <f t="shared" si="10"/>
        <v>59775.06</v>
      </c>
    </row>
    <row r="93" spans="1:14" ht="15" customHeight="1" outlineLevel="1" x14ac:dyDescent="0.25">
      <c r="A93" s="25">
        <f t="shared" si="9"/>
        <v>89</v>
      </c>
      <c r="B93" s="317"/>
      <c r="C93" s="2" t="s">
        <v>168</v>
      </c>
      <c r="D93" s="58">
        <v>820</v>
      </c>
      <c r="E93" s="163">
        <v>-6.1744761006875439</v>
      </c>
      <c r="F93" s="163">
        <v>-2.1412129136095288</v>
      </c>
      <c r="G93" s="163">
        <v>-0.50189507054984706</v>
      </c>
      <c r="H93" s="163">
        <v>-0.19015397243185272</v>
      </c>
      <c r="I93" s="163">
        <v>-5.569163030879587E-2</v>
      </c>
      <c r="J93" s="163">
        <v>-0.20672660332454082</v>
      </c>
      <c r="K93" s="163">
        <v>-1.0683907586840307E-2</v>
      </c>
      <c r="L93" s="163">
        <v>-4.9159801501051384E-2</v>
      </c>
      <c r="M93" s="163">
        <f t="shared" si="10"/>
        <v>-9.3300000000000018</v>
      </c>
    </row>
    <row r="94" spans="1:14" ht="15" customHeight="1" outlineLevel="1" x14ac:dyDescent="0.25">
      <c r="A94" s="25">
        <f t="shared" si="9"/>
        <v>90</v>
      </c>
      <c r="B94" s="317"/>
      <c r="C94" s="2" t="s">
        <v>127</v>
      </c>
      <c r="D94" s="58">
        <v>821</v>
      </c>
      <c r="E94" s="163">
        <v>0</v>
      </c>
      <c r="F94" s="163">
        <v>0</v>
      </c>
      <c r="G94" s="163">
        <v>0</v>
      </c>
      <c r="H94" s="163">
        <v>0</v>
      </c>
      <c r="I94" s="163">
        <v>0</v>
      </c>
      <c r="J94" s="163">
        <v>0</v>
      </c>
      <c r="K94" s="163">
        <v>0</v>
      </c>
      <c r="L94" s="163">
        <v>0</v>
      </c>
      <c r="M94" s="163">
        <f t="shared" si="10"/>
        <v>0</v>
      </c>
    </row>
    <row r="95" spans="1:14" ht="15" customHeight="1" outlineLevel="1" x14ac:dyDescent="0.25">
      <c r="A95" s="25">
        <f t="shared" si="9"/>
        <v>91</v>
      </c>
      <c r="B95" s="317"/>
      <c r="C95" s="2" t="s">
        <v>169</v>
      </c>
      <c r="D95" s="58">
        <v>822</v>
      </c>
      <c r="E95" s="163">
        <v>0</v>
      </c>
      <c r="F95" s="163">
        <v>0</v>
      </c>
      <c r="G95" s="163">
        <v>0</v>
      </c>
      <c r="H95" s="163">
        <v>0</v>
      </c>
      <c r="I95" s="163">
        <v>0</v>
      </c>
      <c r="J95" s="163">
        <v>0</v>
      </c>
      <c r="K95" s="163">
        <v>0</v>
      </c>
      <c r="L95" s="163">
        <v>0</v>
      </c>
      <c r="M95" s="163">
        <f t="shared" si="10"/>
        <v>0</v>
      </c>
    </row>
    <row r="96" spans="1:14" ht="15" customHeight="1" outlineLevel="1" x14ac:dyDescent="0.25">
      <c r="A96" s="25">
        <f t="shared" si="9"/>
        <v>92</v>
      </c>
      <c r="B96" s="317"/>
      <c r="C96" s="2" t="s">
        <v>170</v>
      </c>
      <c r="D96" s="58">
        <v>823</v>
      </c>
      <c r="E96" s="163">
        <v>0</v>
      </c>
      <c r="F96" s="163">
        <v>0</v>
      </c>
      <c r="G96" s="163">
        <v>0</v>
      </c>
      <c r="H96" s="163">
        <v>0</v>
      </c>
      <c r="I96" s="163">
        <v>0</v>
      </c>
      <c r="J96" s="163">
        <v>0</v>
      </c>
      <c r="K96" s="163">
        <v>0</v>
      </c>
      <c r="L96" s="163">
        <v>0</v>
      </c>
      <c r="M96" s="163">
        <f t="shared" si="10"/>
        <v>0</v>
      </c>
    </row>
    <row r="97" spans="1:16" ht="15" customHeight="1" outlineLevel="1" x14ac:dyDescent="0.25">
      <c r="A97" s="25">
        <f t="shared" si="9"/>
        <v>93</v>
      </c>
      <c r="B97" s="317"/>
      <c r="C97" s="2" t="s">
        <v>171</v>
      </c>
      <c r="D97" s="58">
        <v>824</v>
      </c>
      <c r="E97" s="163">
        <v>42551.936046861549</v>
      </c>
      <c r="F97" s="163">
        <v>14756.353976733526</v>
      </c>
      <c r="G97" s="163">
        <v>3458.853285041308</v>
      </c>
      <c r="H97" s="163">
        <v>1310.4625464621799</v>
      </c>
      <c r="I97" s="163">
        <v>383.80368675837229</v>
      </c>
      <c r="J97" s="163">
        <v>1424.6742655415333</v>
      </c>
      <c r="K97" s="163">
        <v>73.629073131432861</v>
      </c>
      <c r="L97" s="163">
        <v>338.78902362521319</v>
      </c>
      <c r="M97" s="163">
        <f t="shared" si="10"/>
        <v>64298.501904155113</v>
      </c>
    </row>
    <row r="98" spans="1:16" ht="15" customHeight="1" outlineLevel="1" x14ac:dyDescent="0.25">
      <c r="A98" s="25">
        <f t="shared" si="9"/>
        <v>94</v>
      </c>
      <c r="B98" s="317"/>
      <c r="C98" s="2" t="s">
        <v>172</v>
      </c>
      <c r="D98" s="58">
        <v>825</v>
      </c>
      <c r="E98" s="163">
        <v>14325.161772392246</v>
      </c>
      <c r="F98" s="163">
        <v>4967.7447732247765</v>
      </c>
      <c r="G98" s="163">
        <v>1164.4272260754535</v>
      </c>
      <c r="H98" s="163">
        <v>441.16883316561592</v>
      </c>
      <c r="I98" s="163">
        <v>129.20798469896545</v>
      </c>
      <c r="J98" s="163">
        <v>479.61834931249462</v>
      </c>
      <c r="K98" s="163">
        <v>24.787318316080917</v>
      </c>
      <c r="L98" s="163">
        <v>114.05374281436367</v>
      </c>
      <c r="M98" s="163">
        <f t="shared" si="10"/>
        <v>21646.17</v>
      </c>
    </row>
    <row r="99" spans="1:16" ht="15" customHeight="1" outlineLevel="1" x14ac:dyDescent="0.25">
      <c r="A99" s="25">
        <f t="shared" si="9"/>
        <v>95</v>
      </c>
      <c r="B99" s="317"/>
      <c r="C99" s="2" t="s">
        <v>131</v>
      </c>
      <c r="D99" s="58">
        <v>826</v>
      </c>
      <c r="E99" s="163">
        <v>0</v>
      </c>
      <c r="F99" s="163">
        <v>0</v>
      </c>
      <c r="G99" s="163">
        <v>0</v>
      </c>
      <c r="H99" s="163">
        <v>0</v>
      </c>
      <c r="I99" s="163">
        <v>0</v>
      </c>
      <c r="J99" s="163">
        <v>0</v>
      </c>
      <c r="K99" s="163">
        <v>0</v>
      </c>
      <c r="L99" s="163">
        <v>0</v>
      </c>
      <c r="M99" s="163">
        <f t="shared" si="10"/>
        <v>0</v>
      </c>
    </row>
    <row r="100" spans="1:16" ht="15" customHeight="1" x14ac:dyDescent="0.25">
      <c r="A100" s="25">
        <f t="shared" si="9"/>
        <v>96</v>
      </c>
      <c r="B100" s="317"/>
      <c r="C100" s="322" t="s">
        <v>173</v>
      </c>
      <c r="D100" s="323"/>
      <c r="E100" s="166">
        <f>SUM(E87:E99)</f>
        <v>481886.82968140312</v>
      </c>
      <c r="F100" s="166">
        <f t="shared" ref="F100:L100" si="13">SUM(F87:F99)</f>
        <v>167110.90719053554</v>
      </c>
      <c r="G100" s="166">
        <f t="shared" si="13"/>
        <v>39170.387970739517</v>
      </c>
      <c r="H100" s="166">
        <f t="shared" si="13"/>
        <v>14840.561924971562</v>
      </c>
      <c r="I100" s="166">
        <f t="shared" si="13"/>
        <v>4346.4518659819578</v>
      </c>
      <c r="J100" s="166">
        <f t="shared" si="13"/>
        <v>16133.97247999311</v>
      </c>
      <c r="K100" s="166">
        <f t="shared" si="13"/>
        <v>833.82529491988362</v>
      </c>
      <c r="L100" s="166">
        <f t="shared" si="13"/>
        <v>3836.6754533993349</v>
      </c>
      <c r="M100" s="166">
        <f t="shared" si="10"/>
        <v>728159.61186194397</v>
      </c>
      <c r="N100" s="163"/>
      <c r="P100" s="163"/>
    </row>
    <row r="101" spans="1:16" ht="15" customHeight="1" outlineLevel="1" x14ac:dyDescent="0.25">
      <c r="A101" s="25">
        <f t="shared" si="9"/>
        <v>97</v>
      </c>
      <c r="B101" s="317"/>
      <c r="C101" s="2" t="s">
        <v>132</v>
      </c>
      <c r="D101" s="58">
        <v>830</v>
      </c>
      <c r="E101" s="163">
        <v>140182.47933791397</v>
      </c>
      <c r="F101" s="163">
        <v>48613.117959387469</v>
      </c>
      <c r="G101" s="163">
        <v>11394.795964846377</v>
      </c>
      <c r="H101" s="163">
        <v>4317.1687567925337</v>
      </c>
      <c r="I101" s="163">
        <v>1264.3972845223566</v>
      </c>
      <c r="J101" s="163">
        <v>4693.4261833020364</v>
      </c>
      <c r="K101" s="163">
        <v>242.5625478368361</v>
      </c>
      <c r="L101" s="163">
        <v>1116.101632883431</v>
      </c>
      <c r="M101" s="163">
        <f t="shared" si="10"/>
        <v>211824.04966748503</v>
      </c>
    </row>
    <row r="102" spans="1:16" ht="15" customHeight="1" outlineLevel="1" x14ac:dyDescent="0.25">
      <c r="A102" s="25">
        <f t="shared" si="9"/>
        <v>98</v>
      </c>
      <c r="B102" s="317"/>
      <c r="C102" s="2" t="s">
        <v>133</v>
      </c>
      <c r="D102" s="58">
        <v>831</v>
      </c>
      <c r="E102" s="163">
        <v>34533.735212157597</v>
      </c>
      <c r="F102" s="163">
        <v>11975.765811646772</v>
      </c>
      <c r="G102" s="163">
        <v>2807.0902191565015</v>
      </c>
      <c r="H102" s="163">
        <v>1063.5277918996715</v>
      </c>
      <c r="I102" s="163">
        <v>311.48229959189081</v>
      </c>
      <c r="J102" s="163">
        <v>1156.2182222591291</v>
      </c>
      <c r="K102" s="163">
        <v>59.754905455706705</v>
      </c>
      <c r="L102" s="163">
        <v>274.94989703344964</v>
      </c>
      <c r="M102" s="163">
        <f t="shared" si="10"/>
        <v>52182.524359200717</v>
      </c>
    </row>
    <row r="103" spans="1:16" ht="15" customHeight="1" outlineLevel="1" x14ac:dyDescent="0.25">
      <c r="A103" s="25">
        <f t="shared" si="9"/>
        <v>99</v>
      </c>
      <c r="B103" s="317"/>
      <c r="C103" s="2" t="s">
        <v>174</v>
      </c>
      <c r="D103" s="58">
        <v>832</v>
      </c>
      <c r="E103" s="163">
        <v>809101.28530131758</v>
      </c>
      <c r="F103" s="163">
        <v>280583.82480617834</v>
      </c>
      <c r="G103" s="163">
        <v>65768.162358432048</v>
      </c>
      <c r="H103" s="163">
        <v>24917.713015786285</v>
      </c>
      <c r="I103" s="163">
        <v>7297.8126287273162</v>
      </c>
      <c r="J103" s="163">
        <v>27089.38503093995</v>
      </c>
      <c r="K103" s="163">
        <v>1400.0156806162743</v>
      </c>
      <c r="L103" s="163">
        <v>6441.8839640871292</v>
      </c>
      <c r="M103" s="163">
        <f t="shared" si="10"/>
        <v>1222600.0827860851</v>
      </c>
    </row>
    <row r="104" spans="1:16" ht="15" customHeight="1" outlineLevel="1" x14ac:dyDescent="0.25">
      <c r="A104" s="25">
        <f t="shared" si="9"/>
        <v>100</v>
      </c>
      <c r="B104" s="317"/>
      <c r="C104" s="2" t="s">
        <v>175</v>
      </c>
      <c r="D104" s="58">
        <v>833</v>
      </c>
      <c r="E104" s="163">
        <v>9492.1845945665063</v>
      </c>
      <c r="F104" s="163">
        <v>3291.7429593723778</v>
      </c>
      <c r="G104" s="163">
        <v>771.57649962101823</v>
      </c>
      <c r="H104" s="163">
        <v>292.32870583340144</v>
      </c>
      <c r="I104" s="163">
        <v>85.616208831803618</v>
      </c>
      <c r="J104" s="163">
        <v>317.8062474232853</v>
      </c>
      <c r="K104" s="163">
        <v>16.424652286577821</v>
      </c>
      <c r="L104" s="163">
        <v>75.574656516731267</v>
      </c>
      <c r="M104" s="163">
        <f t="shared" si="10"/>
        <v>14343.2545244517</v>
      </c>
    </row>
    <row r="105" spans="1:16" ht="15" customHeight="1" outlineLevel="1" x14ac:dyDescent="0.25">
      <c r="A105" s="25">
        <f t="shared" si="9"/>
        <v>101</v>
      </c>
      <c r="B105" s="317"/>
      <c r="C105" s="2" t="s">
        <v>176</v>
      </c>
      <c r="D105" s="58">
        <v>834</v>
      </c>
      <c r="E105" s="163">
        <v>352105.93038007658</v>
      </c>
      <c r="F105" s="163">
        <v>122104.89647929242</v>
      </c>
      <c r="G105" s="163">
        <v>28621.089123569502</v>
      </c>
      <c r="H105" s="163">
        <v>10843.728323951145</v>
      </c>
      <c r="I105" s="163">
        <v>3175.8732213860685</v>
      </c>
      <c r="J105" s="163">
        <v>11788.799861059493</v>
      </c>
      <c r="K105" s="163">
        <v>609.2609574665405</v>
      </c>
      <c r="L105" s="163">
        <v>2803.3888807019803</v>
      </c>
      <c r="M105" s="163">
        <f t="shared" si="10"/>
        <v>532052.96722750366</v>
      </c>
    </row>
    <row r="106" spans="1:16" ht="15" customHeight="1" outlineLevel="1" x14ac:dyDescent="0.25">
      <c r="A106" s="25">
        <f t="shared" si="9"/>
        <v>102</v>
      </c>
      <c r="B106" s="317"/>
      <c r="C106" s="2" t="s">
        <v>177</v>
      </c>
      <c r="D106" s="58">
        <v>835</v>
      </c>
      <c r="E106" s="163">
        <v>3830.2937660825883</v>
      </c>
      <c r="F106" s="163">
        <v>1328.2866985169574</v>
      </c>
      <c r="G106" s="163">
        <v>311.34715376752291</v>
      </c>
      <c r="H106" s="163">
        <v>117.96070845921042</v>
      </c>
      <c r="I106" s="163">
        <v>34.547919680344009</v>
      </c>
      <c r="J106" s="163">
        <v>128.24142600685508</v>
      </c>
      <c r="K106" s="163">
        <v>6.6276885617421151</v>
      </c>
      <c r="L106" s="163">
        <v>30.495944621174782</v>
      </c>
      <c r="M106" s="163">
        <f t="shared" si="10"/>
        <v>5787.8013056963964</v>
      </c>
    </row>
    <row r="107" spans="1:16" ht="15" customHeight="1" outlineLevel="1" x14ac:dyDescent="0.25">
      <c r="A107" s="25">
        <f t="shared" si="9"/>
        <v>103</v>
      </c>
      <c r="B107" s="317"/>
      <c r="C107" s="2" t="s">
        <v>178</v>
      </c>
      <c r="D107" s="58">
        <v>836</v>
      </c>
      <c r="E107" s="163">
        <v>5013.9761123849939</v>
      </c>
      <c r="F107" s="163">
        <v>1738.7694478520973</v>
      </c>
      <c r="G107" s="163">
        <v>407.56330636383825</v>
      </c>
      <c r="H107" s="163">
        <v>154.41431141700548</v>
      </c>
      <c r="I107" s="163">
        <v>45.224323404051219</v>
      </c>
      <c r="J107" s="163">
        <v>167.87209699432094</v>
      </c>
      <c r="K107" s="163">
        <v>8.6758546885267016</v>
      </c>
      <c r="L107" s="163">
        <v>39.920159442906048</v>
      </c>
      <c r="M107" s="163">
        <f t="shared" si="10"/>
        <v>7576.4156125477393</v>
      </c>
    </row>
    <row r="108" spans="1:16" ht="15" customHeight="1" outlineLevel="1" x14ac:dyDescent="0.25">
      <c r="A108" s="25">
        <f t="shared" si="9"/>
        <v>104</v>
      </c>
      <c r="B108" s="317"/>
      <c r="C108" s="2" t="s">
        <v>179</v>
      </c>
      <c r="D108" s="58">
        <v>837</v>
      </c>
      <c r="E108" s="163">
        <v>8606.9175630717582</v>
      </c>
      <c r="F108" s="163">
        <v>2984.7460305773575</v>
      </c>
      <c r="G108" s="163">
        <v>699.61717028163753</v>
      </c>
      <c r="H108" s="163">
        <v>265.06533320767608</v>
      </c>
      <c r="I108" s="163">
        <v>77.631407621368822</v>
      </c>
      <c r="J108" s="163">
        <v>288.16676976205832</v>
      </c>
      <c r="K108" s="163">
        <v>14.892844405239817</v>
      </c>
      <c r="L108" s="163">
        <v>68.526357870169051</v>
      </c>
      <c r="M108" s="163">
        <f t="shared" si="10"/>
        <v>13005.563476797264</v>
      </c>
    </row>
    <row r="109" spans="1:16" ht="15" customHeight="1" x14ac:dyDescent="0.25">
      <c r="A109" s="25">
        <f t="shared" si="9"/>
        <v>105</v>
      </c>
      <c r="B109" s="317"/>
      <c r="C109" s="324" t="s">
        <v>180</v>
      </c>
      <c r="D109" s="323"/>
      <c r="E109" s="166">
        <f>SUM(E101:E108)</f>
        <v>1362866.8022675714</v>
      </c>
      <c r="F109" s="166">
        <f t="shared" ref="F109:L109" si="14">SUM(F101:F108)</f>
        <v>472621.15019282378</v>
      </c>
      <c r="G109" s="166">
        <f t="shared" si="14"/>
        <v>110781.24179603845</v>
      </c>
      <c r="H109" s="166">
        <f t="shared" si="14"/>
        <v>41971.906947346935</v>
      </c>
      <c r="I109" s="166">
        <f t="shared" si="14"/>
        <v>12292.585293765202</v>
      </c>
      <c r="J109" s="166">
        <f t="shared" si="14"/>
        <v>45629.915837747132</v>
      </c>
      <c r="K109" s="166">
        <f t="shared" si="14"/>
        <v>2358.215131317444</v>
      </c>
      <c r="L109" s="166">
        <f t="shared" si="14"/>
        <v>10850.841493156971</v>
      </c>
      <c r="M109" s="166">
        <f t="shared" si="10"/>
        <v>2059372.6589597671</v>
      </c>
      <c r="N109" s="163"/>
      <c r="P109" s="163"/>
    </row>
    <row r="110" spans="1:16" ht="15" customHeight="1" outlineLevel="1" x14ac:dyDescent="0.25">
      <c r="A110" s="25">
        <f t="shared" si="9"/>
        <v>106</v>
      </c>
      <c r="B110" s="317"/>
      <c r="C110" s="97" t="s">
        <v>162</v>
      </c>
      <c r="D110" s="169">
        <v>840</v>
      </c>
      <c r="E110" s="163">
        <v>-129.65722437945612</v>
      </c>
      <c r="F110" s="163">
        <v>-44.787463266148336</v>
      </c>
      <c r="G110" s="163">
        <v>-10.313623747928975</v>
      </c>
      <c r="H110" s="163">
        <v>-3.6506815833117625</v>
      </c>
      <c r="I110" s="163">
        <v>-1.1555614439169195</v>
      </c>
      <c r="J110" s="163">
        <v>-3.9215096100021229</v>
      </c>
      <c r="K110" s="163">
        <v>-0.18094604610397855</v>
      </c>
      <c r="L110" s="163">
        <v>-0.83258598378633075</v>
      </c>
      <c r="M110" s="163">
        <f t="shared" si="10"/>
        <v>-194.49959606065454</v>
      </c>
    </row>
    <row r="111" spans="1:16" ht="15" customHeight="1" outlineLevel="1" x14ac:dyDescent="0.25">
      <c r="A111" s="25">
        <f t="shared" si="9"/>
        <v>107</v>
      </c>
      <c r="B111" s="317"/>
      <c r="C111" s="70" t="s">
        <v>181</v>
      </c>
      <c r="D111" s="169">
        <v>841</v>
      </c>
      <c r="E111" s="163">
        <v>650079.19000475225</v>
      </c>
      <c r="F111" s="163">
        <v>224556.69540800827</v>
      </c>
      <c r="G111" s="163">
        <v>51710.748893139084</v>
      </c>
      <c r="H111" s="163">
        <v>18303.89427201567</v>
      </c>
      <c r="I111" s="163">
        <v>5793.787820597985</v>
      </c>
      <c r="J111" s="163">
        <v>19661.779766357253</v>
      </c>
      <c r="K111" s="163">
        <v>907.23258691379988</v>
      </c>
      <c r="L111" s="163">
        <v>4174.4439967734424</v>
      </c>
      <c r="M111" s="163">
        <f t="shared" si="10"/>
        <v>975187.77274855773</v>
      </c>
    </row>
    <row r="112" spans="1:16" ht="15" customHeight="1" outlineLevel="1" x14ac:dyDescent="0.25">
      <c r="A112" s="25">
        <f t="shared" si="9"/>
        <v>108</v>
      </c>
      <c r="B112" s="317"/>
      <c r="C112" s="70" t="s">
        <v>131</v>
      </c>
      <c r="D112" s="169">
        <v>842</v>
      </c>
      <c r="E112" s="163">
        <v>0</v>
      </c>
      <c r="F112" s="163">
        <v>0</v>
      </c>
      <c r="G112" s="163">
        <v>0</v>
      </c>
      <c r="H112" s="163">
        <v>0</v>
      </c>
      <c r="I112" s="163">
        <v>0</v>
      </c>
      <c r="J112" s="163">
        <v>0</v>
      </c>
      <c r="K112" s="163">
        <v>0</v>
      </c>
      <c r="L112" s="163">
        <v>0</v>
      </c>
      <c r="M112" s="163">
        <f t="shared" si="10"/>
        <v>0</v>
      </c>
    </row>
    <row r="113" spans="1:14" ht="15" customHeight="1" outlineLevel="1" x14ac:dyDescent="0.25">
      <c r="A113" s="25">
        <f t="shared" si="9"/>
        <v>109</v>
      </c>
      <c r="B113" s="317"/>
      <c r="C113" s="70" t="s">
        <v>182</v>
      </c>
      <c r="D113" s="169">
        <v>842.1</v>
      </c>
      <c r="E113" s="163">
        <v>0</v>
      </c>
      <c r="F113" s="163">
        <v>0</v>
      </c>
      <c r="G113" s="163">
        <v>0</v>
      </c>
      <c r="H113" s="163">
        <v>0</v>
      </c>
      <c r="I113" s="163">
        <v>0</v>
      </c>
      <c r="J113" s="163">
        <v>0</v>
      </c>
      <c r="K113" s="163">
        <v>0</v>
      </c>
      <c r="L113" s="163">
        <v>0</v>
      </c>
      <c r="M113" s="163">
        <f t="shared" si="10"/>
        <v>0</v>
      </c>
    </row>
    <row r="114" spans="1:14" ht="15" customHeight="1" outlineLevel="1" x14ac:dyDescent="0.25">
      <c r="A114" s="25">
        <f t="shared" si="9"/>
        <v>110</v>
      </c>
      <c r="B114" s="317"/>
      <c r="C114" s="77" t="s">
        <v>183</v>
      </c>
      <c r="D114" s="169">
        <v>842.2</v>
      </c>
      <c r="E114" s="163">
        <v>0</v>
      </c>
      <c r="F114" s="163">
        <v>0</v>
      </c>
      <c r="G114" s="163">
        <v>0</v>
      </c>
      <c r="H114" s="163">
        <v>0</v>
      </c>
      <c r="I114" s="163">
        <v>0</v>
      </c>
      <c r="J114" s="163">
        <v>0</v>
      </c>
      <c r="K114" s="163">
        <v>0</v>
      </c>
      <c r="L114" s="163">
        <v>0</v>
      </c>
      <c r="M114" s="163">
        <f t="shared" si="10"/>
        <v>0</v>
      </c>
    </row>
    <row r="115" spans="1:14" ht="15" customHeight="1" outlineLevel="1" x14ac:dyDescent="0.25">
      <c r="A115" s="25">
        <f t="shared" si="9"/>
        <v>111</v>
      </c>
      <c r="B115" s="317"/>
      <c r="C115" s="77" t="s">
        <v>170</v>
      </c>
      <c r="D115" s="169">
        <v>842.3</v>
      </c>
      <c r="E115" s="163">
        <v>0</v>
      </c>
      <c r="F115" s="163">
        <v>0</v>
      </c>
      <c r="G115" s="163">
        <v>0</v>
      </c>
      <c r="H115" s="163">
        <v>0</v>
      </c>
      <c r="I115" s="163">
        <v>0</v>
      </c>
      <c r="J115" s="163">
        <v>0</v>
      </c>
      <c r="K115" s="163">
        <v>0</v>
      </c>
      <c r="L115" s="163">
        <v>0</v>
      </c>
      <c r="M115" s="163">
        <f t="shared" si="10"/>
        <v>0</v>
      </c>
    </row>
    <row r="116" spans="1:14" ht="15" customHeight="1" x14ac:dyDescent="0.25">
      <c r="A116" s="25">
        <f t="shared" si="9"/>
        <v>112</v>
      </c>
      <c r="B116" s="317"/>
      <c r="C116" s="324" t="s">
        <v>184</v>
      </c>
      <c r="D116" s="323"/>
      <c r="E116" s="166">
        <f>SUM(E110:E115)</f>
        <v>649949.53278037277</v>
      </c>
      <c r="F116" s="166">
        <f t="shared" ref="F116:L116" si="15">SUM(F110:F115)</f>
        <v>224511.90794474212</v>
      </c>
      <c r="G116" s="166">
        <f t="shared" si="15"/>
        <v>51700.435269391157</v>
      </c>
      <c r="H116" s="166">
        <f t="shared" si="15"/>
        <v>18300.243590432357</v>
      </c>
      <c r="I116" s="166">
        <f t="shared" si="15"/>
        <v>5792.6322591540684</v>
      </c>
      <c r="J116" s="166">
        <f t="shared" si="15"/>
        <v>19657.858256747251</v>
      </c>
      <c r="K116" s="166">
        <f t="shared" si="15"/>
        <v>907.05164086769594</v>
      </c>
      <c r="L116" s="166">
        <f t="shared" si="15"/>
        <v>4173.6114107896565</v>
      </c>
      <c r="M116" s="166">
        <f t="shared" si="10"/>
        <v>974993.27315249713</v>
      </c>
      <c r="N116" s="163"/>
    </row>
    <row r="117" spans="1:14" ht="15" customHeight="1" outlineLevel="1" x14ac:dyDescent="0.25">
      <c r="A117" s="25">
        <f t="shared" si="9"/>
        <v>113</v>
      </c>
      <c r="B117" s="317"/>
      <c r="C117" s="70" t="s">
        <v>132</v>
      </c>
      <c r="D117" s="169">
        <v>843.1</v>
      </c>
      <c r="E117" s="163">
        <v>0</v>
      </c>
      <c r="F117" s="163">
        <v>0</v>
      </c>
      <c r="G117" s="163">
        <v>0</v>
      </c>
      <c r="H117" s="163">
        <v>0</v>
      </c>
      <c r="I117" s="163">
        <v>0</v>
      </c>
      <c r="J117" s="163">
        <v>0</v>
      </c>
      <c r="K117" s="163">
        <v>0</v>
      </c>
      <c r="L117" s="163">
        <v>0</v>
      </c>
      <c r="M117" s="163">
        <f t="shared" si="10"/>
        <v>0</v>
      </c>
    </row>
    <row r="118" spans="1:14" ht="15" customHeight="1" outlineLevel="1" x14ac:dyDescent="0.25">
      <c r="A118" s="25">
        <f t="shared" si="9"/>
        <v>114</v>
      </c>
      <c r="B118" s="317"/>
      <c r="C118" s="70" t="s">
        <v>133</v>
      </c>
      <c r="D118" s="169">
        <v>843.2</v>
      </c>
      <c r="E118" s="163">
        <v>0</v>
      </c>
      <c r="F118" s="163">
        <v>0</v>
      </c>
      <c r="G118" s="163">
        <v>0</v>
      </c>
      <c r="H118" s="163">
        <v>0</v>
      </c>
      <c r="I118" s="163">
        <v>0</v>
      </c>
      <c r="J118" s="163">
        <v>0</v>
      </c>
      <c r="K118" s="163">
        <v>0</v>
      </c>
      <c r="L118" s="163">
        <v>0</v>
      </c>
      <c r="M118" s="163">
        <f t="shared" si="10"/>
        <v>0</v>
      </c>
    </row>
    <row r="119" spans="1:14" ht="15" customHeight="1" outlineLevel="1" x14ac:dyDescent="0.25">
      <c r="A119" s="25">
        <f t="shared" si="9"/>
        <v>115</v>
      </c>
      <c r="B119" s="317"/>
      <c r="C119" s="70" t="s">
        <v>185</v>
      </c>
      <c r="D119" s="169">
        <v>843.3</v>
      </c>
      <c r="E119" s="163">
        <v>0</v>
      </c>
      <c r="F119" s="163">
        <v>0</v>
      </c>
      <c r="G119" s="163">
        <v>0</v>
      </c>
      <c r="H119" s="163">
        <v>0</v>
      </c>
      <c r="I119" s="163">
        <v>0</v>
      </c>
      <c r="J119" s="163">
        <v>0</v>
      </c>
      <c r="K119" s="163">
        <v>0</v>
      </c>
      <c r="L119" s="163">
        <v>0</v>
      </c>
      <c r="M119" s="163">
        <f t="shared" si="10"/>
        <v>0</v>
      </c>
    </row>
    <row r="120" spans="1:14" ht="15" customHeight="1" outlineLevel="1" x14ac:dyDescent="0.25">
      <c r="A120" s="25">
        <f t="shared" si="9"/>
        <v>116</v>
      </c>
      <c r="B120" s="317"/>
      <c r="C120" s="70" t="s">
        <v>178</v>
      </c>
      <c r="D120" s="169">
        <v>843.4</v>
      </c>
      <c r="E120" s="163">
        <v>0</v>
      </c>
      <c r="F120" s="163">
        <v>0</v>
      </c>
      <c r="G120" s="163">
        <v>0</v>
      </c>
      <c r="H120" s="163">
        <v>0</v>
      </c>
      <c r="I120" s="163">
        <v>0</v>
      </c>
      <c r="J120" s="163">
        <v>0</v>
      </c>
      <c r="K120" s="163">
        <v>0</v>
      </c>
      <c r="L120" s="163">
        <v>0</v>
      </c>
      <c r="M120" s="163">
        <f t="shared" si="10"/>
        <v>0</v>
      </c>
    </row>
    <row r="121" spans="1:14" ht="15" customHeight="1" outlineLevel="1" x14ac:dyDescent="0.25">
      <c r="A121" s="25">
        <f t="shared" si="9"/>
        <v>117</v>
      </c>
      <c r="B121" s="317"/>
      <c r="C121" s="70" t="s">
        <v>186</v>
      </c>
      <c r="D121" s="169">
        <v>843.5</v>
      </c>
      <c r="E121" s="163">
        <v>0</v>
      </c>
      <c r="F121" s="163">
        <v>0</v>
      </c>
      <c r="G121" s="163">
        <v>0</v>
      </c>
      <c r="H121" s="163">
        <v>0</v>
      </c>
      <c r="I121" s="163">
        <v>0</v>
      </c>
      <c r="J121" s="163">
        <v>0</v>
      </c>
      <c r="K121" s="163">
        <v>0</v>
      </c>
      <c r="L121" s="163">
        <v>0</v>
      </c>
      <c r="M121" s="163">
        <f t="shared" si="10"/>
        <v>0</v>
      </c>
    </row>
    <row r="122" spans="1:14" ht="15" customHeight="1" outlineLevel="1" x14ac:dyDescent="0.25">
      <c r="A122" s="25">
        <f t="shared" si="9"/>
        <v>118</v>
      </c>
      <c r="B122" s="317"/>
      <c r="C122" s="70" t="s">
        <v>187</v>
      </c>
      <c r="D122" s="169">
        <v>843.6</v>
      </c>
      <c r="E122" s="163">
        <v>0</v>
      </c>
      <c r="F122" s="163">
        <v>0</v>
      </c>
      <c r="G122" s="163">
        <v>0</v>
      </c>
      <c r="H122" s="163">
        <v>0</v>
      </c>
      <c r="I122" s="163">
        <v>0</v>
      </c>
      <c r="J122" s="163">
        <v>0</v>
      </c>
      <c r="K122" s="163">
        <v>0</v>
      </c>
      <c r="L122" s="163">
        <v>0</v>
      </c>
      <c r="M122" s="163">
        <f t="shared" si="10"/>
        <v>0</v>
      </c>
    </row>
    <row r="123" spans="1:14" ht="15" customHeight="1" outlineLevel="1" x14ac:dyDescent="0.25">
      <c r="A123" s="25">
        <f t="shared" si="9"/>
        <v>119</v>
      </c>
      <c r="B123" s="317"/>
      <c r="C123" s="70" t="s">
        <v>188</v>
      </c>
      <c r="D123" s="169">
        <v>843.7</v>
      </c>
      <c r="E123" s="163">
        <v>0</v>
      </c>
      <c r="F123" s="163">
        <v>0</v>
      </c>
      <c r="G123" s="163">
        <v>0</v>
      </c>
      <c r="H123" s="163">
        <v>0</v>
      </c>
      <c r="I123" s="163">
        <v>0</v>
      </c>
      <c r="J123" s="163">
        <v>0</v>
      </c>
      <c r="K123" s="163">
        <v>0</v>
      </c>
      <c r="L123" s="163">
        <v>0</v>
      </c>
      <c r="M123" s="163">
        <f t="shared" si="10"/>
        <v>0</v>
      </c>
    </row>
    <row r="124" spans="1:14" ht="15" customHeight="1" outlineLevel="1" x14ac:dyDescent="0.25">
      <c r="A124" s="25">
        <f t="shared" si="9"/>
        <v>120</v>
      </c>
      <c r="B124" s="317"/>
      <c r="C124" s="70" t="s">
        <v>189</v>
      </c>
      <c r="D124" s="169">
        <v>843.8</v>
      </c>
      <c r="E124" s="163">
        <v>0</v>
      </c>
      <c r="F124" s="163">
        <v>0</v>
      </c>
      <c r="G124" s="163">
        <v>0</v>
      </c>
      <c r="H124" s="163">
        <v>0</v>
      </c>
      <c r="I124" s="163">
        <v>0</v>
      </c>
      <c r="J124" s="163">
        <v>0</v>
      </c>
      <c r="K124" s="163">
        <v>0</v>
      </c>
      <c r="L124" s="163">
        <v>0</v>
      </c>
      <c r="M124" s="163">
        <f t="shared" si="10"/>
        <v>0</v>
      </c>
    </row>
    <row r="125" spans="1:14" ht="15" customHeight="1" outlineLevel="1" x14ac:dyDescent="0.25">
      <c r="A125" s="25">
        <f t="shared" si="9"/>
        <v>121</v>
      </c>
      <c r="B125" s="317"/>
      <c r="C125" s="70" t="s">
        <v>179</v>
      </c>
      <c r="D125" s="169">
        <v>843.9</v>
      </c>
      <c r="E125" s="163">
        <v>0</v>
      </c>
      <c r="F125" s="163">
        <v>0</v>
      </c>
      <c r="G125" s="163">
        <v>0</v>
      </c>
      <c r="H125" s="163">
        <v>0</v>
      </c>
      <c r="I125" s="163">
        <v>0</v>
      </c>
      <c r="J125" s="163">
        <v>0</v>
      </c>
      <c r="K125" s="163">
        <v>0</v>
      </c>
      <c r="L125" s="163">
        <v>0</v>
      </c>
      <c r="M125" s="163">
        <f t="shared" si="10"/>
        <v>0</v>
      </c>
    </row>
    <row r="126" spans="1:14" ht="15" customHeight="1" x14ac:dyDescent="0.25">
      <c r="A126" s="25">
        <f t="shared" si="9"/>
        <v>122</v>
      </c>
      <c r="B126" s="317"/>
      <c r="C126" s="324" t="s">
        <v>190</v>
      </c>
      <c r="D126" s="323"/>
      <c r="E126" s="166">
        <f>SUM(E117:E125)</f>
        <v>0</v>
      </c>
      <c r="F126" s="166">
        <f t="shared" ref="F126:L126" si="16">SUM(F117:F125)</f>
        <v>0</v>
      </c>
      <c r="G126" s="166">
        <f t="shared" si="16"/>
        <v>0</v>
      </c>
      <c r="H126" s="166">
        <f t="shared" si="16"/>
        <v>0</v>
      </c>
      <c r="I126" s="166">
        <f t="shared" si="16"/>
        <v>0</v>
      </c>
      <c r="J126" s="166">
        <f t="shared" si="16"/>
        <v>0</v>
      </c>
      <c r="K126" s="166">
        <f t="shared" si="16"/>
        <v>0</v>
      </c>
      <c r="L126" s="166">
        <f t="shared" si="16"/>
        <v>0</v>
      </c>
      <c r="M126" s="166">
        <f t="shared" si="10"/>
        <v>0</v>
      </c>
    </row>
    <row r="127" spans="1:14" ht="15" customHeight="1" x14ac:dyDescent="0.25">
      <c r="A127" s="25">
        <f t="shared" si="9"/>
        <v>123</v>
      </c>
      <c r="B127" s="317"/>
      <c r="C127" s="70" t="s">
        <v>191</v>
      </c>
      <c r="D127" s="170">
        <v>844.1</v>
      </c>
      <c r="E127" s="171">
        <v>-15360.419171090221</v>
      </c>
      <c r="F127" s="163">
        <v>-5219.191153987892</v>
      </c>
      <c r="G127" s="163">
        <v>-1110.4186658955407</v>
      </c>
      <c r="H127" s="163">
        <v>-263.4172247667691</v>
      </c>
      <c r="I127" s="163">
        <v>-130.03293029199284</v>
      </c>
      <c r="J127" s="163">
        <v>-257.38476923775909</v>
      </c>
      <c r="K127" s="163">
        <v>0</v>
      </c>
      <c r="L127" s="163">
        <v>0</v>
      </c>
      <c r="M127" s="163">
        <f t="shared" si="10"/>
        <v>-22340.863915270176</v>
      </c>
    </row>
    <row r="128" spans="1:14" ht="15" customHeight="1" x14ac:dyDescent="0.25">
      <c r="A128" s="25">
        <f t="shared" si="9"/>
        <v>124</v>
      </c>
      <c r="B128" s="317"/>
      <c r="C128" s="70" t="s">
        <v>524</v>
      </c>
      <c r="D128" s="170">
        <v>846.2</v>
      </c>
      <c r="E128" s="172">
        <v>-1798.2812725743563</v>
      </c>
      <c r="F128" s="163">
        <v>-611.02328039762858</v>
      </c>
      <c r="G128" s="163">
        <v>-129.99938799555713</v>
      </c>
      <c r="H128" s="163">
        <v>-30.83888902349333</v>
      </c>
      <c r="I128" s="163">
        <v>-15.223268372920366</v>
      </c>
      <c r="J128" s="163">
        <v>-30.132654923718672</v>
      </c>
      <c r="K128" s="163">
        <v>0</v>
      </c>
      <c r="L128" s="163">
        <v>0</v>
      </c>
      <c r="M128" s="163">
        <f t="shared" ref="M128" si="17">SUM(E128:L128)</f>
        <v>-2615.4987532876744</v>
      </c>
    </row>
    <row r="129" spans="1:14" ht="15" customHeight="1" x14ac:dyDescent="0.25">
      <c r="A129" s="25">
        <f t="shared" si="9"/>
        <v>125</v>
      </c>
      <c r="B129" s="318"/>
      <c r="C129" s="324" t="s">
        <v>193</v>
      </c>
      <c r="D129" s="323"/>
      <c r="E129" s="166">
        <f>SUM(E127:E128)</f>
        <v>-17158.700443664577</v>
      </c>
      <c r="F129" s="166">
        <f t="shared" ref="F129:M129" si="18">SUM(F127:F128)</f>
        <v>-5830.2144343855207</v>
      </c>
      <c r="G129" s="166">
        <f t="shared" si="18"/>
        <v>-1240.4180538910978</v>
      </c>
      <c r="H129" s="166">
        <f t="shared" si="18"/>
        <v>-294.25611379026242</v>
      </c>
      <c r="I129" s="166">
        <f t="shared" si="18"/>
        <v>-145.2561986649132</v>
      </c>
      <c r="J129" s="166">
        <f t="shared" si="18"/>
        <v>-287.51742416147778</v>
      </c>
      <c r="K129" s="166">
        <f t="shared" si="18"/>
        <v>0</v>
      </c>
      <c r="L129" s="166">
        <f t="shared" si="18"/>
        <v>0</v>
      </c>
      <c r="M129" s="166">
        <f t="shared" si="18"/>
        <v>-24956.362668557849</v>
      </c>
      <c r="N129" s="163"/>
    </row>
    <row r="130" spans="1:14" ht="15" customHeight="1" x14ac:dyDescent="0.25">
      <c r="A130" s="25">
        <f t="shared" si="9"/>
        <v>126</v>
      </c>
      <c r="B130" s="325" t="s">
        <v>194</v>
      </c>
      <c r="C130" s="325"/>
      <c r="D130" s="325"/>
      <c r="E130" s="166">
        <f t="shared" ref="E130:L130" si="19">E100+E109+E116+E126+E129</f>
        <v>2477544.4642856829</v>
      </c>
      <c r="F130" s="166">
        <f t="shared" si="19"/>
        <v>858413.75089371589</v>
      </c>
      <c r="G130" s="166">
        <f t="shared" si="19"/>
        <v>200411.64698227803</v>
      </c>
      <c r="H130" s="166">
        <f t="shared" si="19"/>
        <v>74818.456348960579</v>
      </c>
      <c r="I130" s="166">
        <f t="shared" si="19"/>
        <v>22286.413220236314</v>
      </c>
      <c r="J130" s="166">
        <f t="shared" si="19"/>
        <v>81134.22915032602</v>
      </c>
      <c r="K130" s="166">
        <f t="shared" si="19"/>
        <v>4099.0920671050235</v>
      </c>
      <c r="L130" s="166">
        <f t="shared" si="19"/>
        <v>18861.128357345962</v>
      </c>
      <c r="M130" s="166">
        <f t="shared" si="10"/>
        <v>3737569.1813056516</v>
      </c>
      <c r="N130" s="163"/>
    </row>
    <row r="131" spans="1:14" ht="15" customHeight="1" outlineLevel="1" x14ac:dyDescent="0.25">
      <c r="A131" s="25">
        <f t="shared" si="9"/>
        <v>127</v>
      </c>
      <c r="B131" s="296" t="s">
        <v>195</v>
      </c>
      <c r="C131" s="97" t="s">
        <v>162</v>
      </c>
      <c r="D131" s="78">
        <v>850</v>
      </c>
      <c r="M131" s="2">
        <f t="shared" si="10"/>
        <v>0</v>
      </c>
    </row>
    <row r="132" spans="1:14" ht="15" customHeight="1" outlineLevel="1" x14ac:dyDescent="0.25">
      <c r="A132" s="25">
        <f t="shared" si="9"/>
        <v>128</v>
      </c>
      <c r="B132" s="317"/>
      <c r="C132" s="77" t="s">
        <v>196</v>
      </c>
      <c r="D132" s="79">
        <v>851</v>
      </c>
      <c r="M132" s="2">
        <f t="shared" si="10"/>
        <v>0</v>
      </c>
    </row>
    <row r="133" spans="1:14" ht="15" customHeight="1" outlineLevel="1" x14ac:dyDescent="0.25">
      <c r="A133" s="25">
        <f t="shared" si="9"/>
        <v>129</v>
      </c>
      <c r="B133" s="317"/>
      <c r="C133" s="77" t="s">
        <v>197</v>
      </c>
      <c r="D133" s="79">
        <v>852</v>
      </c>
      <c r="M133" s="2">
        <f t="shared" si="10"/>
        <v>0</v>
      </c>
    </row>
    <row r="134" spans="1:14" ht="15" customHeight="1" outlineLevel="1" x14ac:dyDescent="0.25">
      <c r="A134" s="25">
        <f t="shared" si="9"/>
        <v>130</v>
      </c>
      <c r="B134" s="317"/>
      <c r="C134" s="77" t="s">
        <v>198</v>
      </c>
      <c r="D134" s="79">
        <v>853</v>
      </c>
      <c r="M134" s="2">
        <f t="shared" si="10"/>
        <v>0</v>
      </c>
    </row>
    <row r="135" spans="1:14" ht="15" customHeight="1" outlineLevel="1" x14ac:dyDescent="0.25">
      <c r="A135" s="25">
        <f t="shared" ref="A135:A198" si="20">A134+1</f>
        <v>131</v>
      </c>
      <c r="B135" s="317"/>
      <c r="C135" s="77" t="s">
        <v>199</v>
      </c>
      <c r="D135" s="79">
        <v>854</v>
      </c>
      <c r="M135" s="2">
        <f t="shared" si="10"/>
        <v>0</v>
      </c>
    </row>
    <row r="136" spans="1:14" ht="15" customHeight="1" outlineLevel="1" x14ac:dyDescent="0.25">
      <c r="A136" s="25">
        <f t="shared" si="20"/>
        <v>132</v>
      </c>
      <c r="B136" s="317"/>
      <c r="C136" s="77" t="s">
        <v>200</v>
      </c>
      <c r="D136" s="79">
        <v>855</v>
      </c>
      <c r="M136" s="2">
        <f t="shared" ref="M136:M199" si="21">SUM(E136:L136)</f>
        <v>0</v>
      </c>
    </row>
    <row r="137" spans="1:14" ht="15" customHeight="1" outlineLevel="1" x14ac:dyDescent="0.25">
      <c r="A137" s="25">
        <f t="shared" si="20"/>
        <v>133</v>
      </c>
      <c r="B137" s="317"/>
      <c r="C137" s="77" t="s">
        <v>201</v>
      </c>
      <c r="D137" s="79">
        <v>856</v>
      </c>
      <c r="M137" s="2">
        <f t="shared" si="21"/>
        <v>0</v>
      </c>
    </row>
    <row r="138" spans="1:14" ht="15" customHeight="1" outlineLevel="1" x14ac:dyDescent="0.25">
      <c r="A138" s="25">
        <f t="shared" si="20"/>
        <v>134</v>
      </c>
      <c r="B138" s="317"/>
      <c r="C138" s="77" t="s">
        <v>168</v>
      </c>
      <c r="D138" s="79">
        <v>857</v>
      </c>
      <c r="M138" s="2">
        <f t="shared" si="21"/>
        <v>0</v>
      </c>
    </row>
    <row r="139" spans="1:14" ht="15" customHeight="1" outlineLevel="1" x14ac:dyDescent="0.25">
      <c r="A139" s="25">
        <f t="shared" si="20"/>
        <v>135</v>
      </c>
      <c r="B139" s="317"/>
      <c r="C139" s="77" t="s">
        <v>202</v>
      </c>
      <c r="D139" s="79">
        <v>858</v>
      </c>
      <c r="M139" s="2">
        <f t="shared" si="21"/>
        <v>0</v>
      </c>
    </row>
    <row r="140" spans="1:14" ht="15" customHeight="1" outlineLevel="1" x14ac:dyDescent="0.25">
      <c r="A140" s="25">
        <f t="shared" si="20"/>
        <v>136</v>
      </c>
      <c r="B140" s="317"/>
      <c r="C140" s="77" t="s">
        <v>171</v>
      </c>
      <c r="D140" s="79">
        <v>859</v>
      </c>
      <c r="M140" s="2">
        <f t="shared" si="21"/>
        <v>0</v>
      </c>
    </row>
    <row r="141" spans="1:14" ht="15" customHeight="1" outlineLevel="1" x14ac:dyDescent="0.25">
      <c r="A141" s="25">
        <f t="shared" si="20"/>
        <v>137</v>
      </c>
      <c r="B141" s="317"/>
      <c r="C141" s="77" t="s">
        <v>131</v>
      </c>
      <c r="D141" s="79">
        <v>860</v>
      </c>
      <c r="M141" s="2">
        <f t="shared" si="21"/>
        <v>0</v>
      </c>
    </row>
    <row r="142" spans="1:14" ht="15" customHeight="1" x14ac:dyDescent="0.25">
      <c r="A142" s="25">
        <f t="shared" si="20"/>
        <v>138</v>
      </c>
      <c r="B142" s="317"/>
      <c r="C142" s="324" t="s">
        <v>203</v>
      </c>
      <c r="D142" s="323"/>
      <c r="E142" s="166">
        <f>SUM(E131:E141)</f>
        <v>0</v>
      </c>
      <c r="F142" s="166">
        <f t="shared" ref="F142:L142" si="22">SUM(F131:F141)</f>
        <v>0</v>
      </c>
      <c r="G142" s="166">
        <f t="shared" si="22"/>
        <v>0</v>
      </c>
      <c r="H142" s="166">
        <f t="shared" si="22"/>
        <v>0</v>
      </c>
      <c r="I142" s="166">
        <f t="shared" si="22"/>
        <v>0</v>
      </c>
      <c r="J142" s="166">
        <f t="shared" si="22"/>
        <v>0</v>
      </c>
      <c r="K142" s="166">
        <f t="shared" si="22"/>
        <v>0</v>
      </c>
      <c r="L142" s="166">
        <f t="shared" si="22"/>
        <v>0</v>
      </c>
      <c r="M142" s="166">
        <f t="shared" si="21"/>
        <v>0</v>
      </c>
    </row>
    <row r="143" spans="1:14" ht="15" customHeight="1" outlineLevel="1" x14ac:dyDescent="0.25">
      <c r="A143" s="25">
        <f t="shared" si="20"/>
        <v>139</v>
      </c>
      <c r="B143" s="317"/>
      <c r="C143" s="97" t="s">
        <v>132</v>
      </c>
      <c r="D143" s="78">
        <v>861</v>
      </c>
      <c r="M143" s="2">
        <f t="shared" si="21"/>
        <v>0</v>
      </c>
    </row>
    <row r="144" spans="1:14" ht="15" customHeight="1" outlineLevel="1" x14ac:dyDescent="0.25">
      <c r="A144" s="25">
        <f t="shared" si="20"/>
        <v>140</v>
      </c>
      <c r="B144" s="317"/>
      <c r="C144" s="77" t="s">
        <v>133</v>
      </c>
      <c r="D144" s="79">
        <v>862</v>
      </c>
      <c r="M144" s="2">
        <f t="shared" si="21"/>
        <v>0</v>
      </c>
    </row>
    <row r="145" spans="1:13" ht="15" customHeight="1" outlineLevel="1" x14ac:dyDescent="0.25">
      <c r="A145" s="25">
        <f t="shared" si="20"/>
        <v>141</v>
      </c>
      <c r="B145" s="317"/>
      <c r="C145" s="77" t="s">
        <v>204</v>
      </c>
      <c r="D145" s="79">
        <v>863</v>
      </c>
      <c r="M145" s="2">
        <f t="shared" si="21"/>
        <v>0</v>
      </c>
    </row>
    <row r="146" spans="1:13" ht="15" customHeight="1" outlineLevel="1" x14ac:dyDescent="0.25">
      <c r="A146" s="25">
        <f t="shared" si="20"/>
        <v>142</v>
      </c>
      <c r="B146" s="317"/>
      <c r="C146" s="77" t="s">
        <v>176</v>
      </c>
      <c r="D146" s="79">
        <v>864</v>
      </c>
      <c r="M146" s="2">
        <f t="shared" si="21"/>
        <v>0</v>
      </c>
    </row>
    <row r="147" spans="1:13" ht="15" customHeight="1" outlineLevel="1" x14ac:dyDescent="0.25">
      <c r="A147" s="25">
        <f t="shared" si="20"/>
        <v>143</v>
      </c>
      <c r="B147" s="317"/>
      <c r="C147" s="77" t="s">
        <v>177</v>
      </c>
      <c r="D147" s="79">
        <v>865</v>
      </c>
      <c r="M147" s="2">
        <f t="shared" si="21"/>
        <v>0</v>
      </c>
    </row>
    <row r="148" spans="1:13" ht="15" customHeight="1" outlineLevel="1" x14ac:dyDescent="0.25">
      <c r="A148" s="25">
        <f t="shared" si="20"/>
        <v>144</v>
      </c>
      <c r="B148" s="317"/>
      <c r="C148" s="77" t="s">
        <v>205</v>
      </c>
      <c r="D148" s="79">
        <v>866</v>
      </c>
      <c r="M148" s="2">
        <f t="shared" si="21"/>
        <v>0</v>
      </c>
    </row>
    <row r="149" spans="1:13" ht="15" customHeight="1" outlineLevel="1" x14ac:dyDescent="0.25">
      <c r="A149" s="25">
        <f t="shared" si="20"/>
        <v>145</v>
      </c>
      <c r="B149" s="317"/>
      <c r="C149" s="77" t="s">
        <v>179</v>
      </c>
      <c r="D149" s="79">
        <v>867</v>
      </c>
      <c r="M149" s="2">
        <f t="shared" si="21"/>
        <v>0</v>
      </c>
    </row>
    <row r="150" spans="1:13" ht="15" customHeight="1" x14ac:dyDescent="0.25">
      <c r="A150" s="25">
        <f t="shared" si="20"/>
        <v>146</v>
      </c>
      <c r="B150" s="318"/>
      <c r="C150" s="324" t="s">
        <v>206</v>
      </c>
      <c r="D150" s="323"/>
      <c r="E150" s="166">
        <f>SUM(E143:E149)</f>
        <v>0</v>
      </c>
      <c r="F150" s="166">
        <f t="shared" ref="F150:L150" si="23">SUM(F143:F149)</f>
        <v>0</v>
      </c>
      <c r="G150" s="166">
        <f t="shared" si="23"/>
        <v>0</v>
      </c>
      <c r="H150" s="166">
        <f t="shared" si="23"/>
        <v>0</v>
      </c>
      <c r="I150" s="166">
        <f t="shared" si="23"/>
        <v>0</v>
      </c>
      <c r="J150" s="166">
        <f t="shared" si="23"/>
        <v>0</v>
      </c>
      <c r="K150" s="166">
        <f t="shared" si="23"/>
        <v>0</v>
      </c>
      <c r="L150" s="166">
        <f t="shared" si="23"/>
        <v>0</v>
      </c>
      <c r="M150" s="166">
        <f t="shared" si="21"/>
        <v>0</v>
      </c>
    </row>
    <row r="151" spans="1:13" ht="15" customHeight="1" x14ac:dyDescent="0.25">
      <c r="A151" s="25">
        <f t="shared" si="20"/>
        <v>147</v>
      </c>
      <c r="B151" s="325" t="s">
        <v>207</v>
      </c>
      <c r="C151" s="325"/>
      <c r="D151" s="325"/>
      <c r="E151" s="166">
        <f>E150+E142</f>
        <v>0</v>
      </c>
      <c r="F151" s="166">
        <f t="shared" ref="F151:L151" si="24">F150+F142</f>
        <v>0</v>
      </c>
      <c r="G151" s="166">
        <f t="shared" si="24"/>
        <v>0</v>
      </c>
      <c r="H151" s="166">
        <f t="shared" si="24"/>
        <v>0</v>
      </c>
      <c r="I151" s="166">
        <f t="shared" si="24"/>
        <v>0</v>
      </c>
      <c r="J151" s="166">
        <f t="shared" si="24"/>
        <v>0</v>
      </c>
      <c r="K151" s="166">
        <f t="shared" si="24"/>
        <v>0</v>
      </c>
      <c r="L151" s="166">
        <f t="shared" si="24"/>
        <v>0</v>
      </c>
      <c r="M151" s="166">
        <f t="shared" si="21"/>
        <v>0</v>
      </c>
    </row>
    <row r="152" spans="1:13" ht="15" customHeight="1" outlineLevel="1" x14ac:dyDescent="0.25">
      <c r="A152" s="25">
        <f t="shared" si="20"/>
        <v>148</v>
      </c>
      <c r="B152" s="296" t="s">
        <v>208</v>
      </c>
      <c r="C152" s="2" t="s">
        <v>162</v>
      </c>
      <c r="D152" s="58">
        <v>870</v>
      </c>
      <c r="E152" s="163">
        <v>961868.37836603704</v>
      </c>
      <c r="F152" s="163">
        <v>423978.32103003073</v>
      </c>
      <c r="G152" s="163">
        <v>103895.892165946</v>
      </c>
      <c r="H152" s="163">
        <v>43715.854133209345</v>
      </c>
      <c r="I152" s="163">
        <v>4725.4673757841629</v>
      </c>
      <c r="J152" s="163">
        <v>37268.901388199454</v>
      </c>
      <c r="K152" s="163">
        <v>1509.9920588789989</v>
      </c>
      <c r="L152" s="163">
        <v>1531.4418845031423</v>
      </c>
      <c r="M152" s="163">
        <f t="shared" si="21"/>
        <v>1578494.2484025892</v>
      </c>
    </row>
    <row r="153" spans="1:13" ht="15" customHeight="1" outlineLevel="1" x14ac:dyDescent="0.25">
      <c r="A153" s="25">
        <f t="shared" si="20"/>
        <v>149</v>
      </c>
      <c r="B153" s="317"/>
      <c r="C153" s="2" t="s">
        <v>209</v>
      </c>
      <c r="D153" s="58">
        <v>871</v>
      </c>
      <c r="E153" s="163">
        <v>247704.67680551688</v>
      </c>
      <c r="F153" s="163">
        <v>95482.24456386143</v>
      </c>
      <c r="G153" s="163">
        <v>25959.033161889423</v>
      </c>
      <c r="H153" s="163">
        <v>10479.84761915988</v>
      </c>
      <c r="I153" s="163">
        <v>950.25047976528242</v>
      </c>
      <c r="J153" s="163">
        <v>10451.372824006112</v>
      </c>
      <c r="K153" s="163">
        <v>411.47350751166152</v>
      </c>
      <c r="L153" s="163">
        <v>380.80741367467357</v>
      </c>
      <c r="M153" s="163">
        <f t="shared" si="21"/>
        <v>391819.7063753854</v>
      </c>
    </row>
    <row r="154" spans="1:13" ht="15" customHeight="1" outlineLevel="1" x14ac:dyDescent="0.25">
      <c r="A154" s="25">
        <f t="shared" si="20"/>
        <v>150</v>
      </c>
      <c r="B154" s="317"/>
      <c r="C154" s="2" t="s">
        <v>198</v>
      </c>
      <c r="D154" s="58">
        <v>872</v>
      </c>
      <c r="E154" s="163">
        <v>0</v>
      </c>
      <c r="F154" s="163">
        <v>0</v>
      </c>
      <c r="G154" s="163">
        <v>0</v>
      </c>
      <c r="H154" s="163">
        <v>0</v>
      </c>
      <c r="I154" s="163">
        <v>0</v>
      </c>
      <c r="J154" s="163">
        <v>0</v>
      </c>
      <c r="K154" s="163">
        <v>0</v>
      </c>
      <c r="L154" s="163">
        <v>0</v>
      </c>
      <c r="M154" s="163">
        <f t="shared" si="21"/>
        <v>0</v>
      </c>
    </row>
    <row r="155" spans="1:13" ht="15" customHeight="1" outlineLevel="1" x14ac:dyDescent="0.25">
      <c r="A155" s="25">
        <f t="shared" si="20"/>
        <v>151</v>
      </c>
      <c r="B155" s="317"/>
      <c r="C155" s="2" t="s">
        <v>210</v>
      </c>
      <c r="D155" s="58">
        <v>873</v>
      </c>
      <c r="E155" s="163">
        <v>0</v>
      </c>
      <c r="F155" s="163">
        <v>0</v>
      </c>
      <c r="G155" s="163">
        <v>0</v>
      </c>
      <c r="H155" s="163">
        <v>0</v>
      </c>
      <c r="I155" s="163">
        <v>0</v>
      </c>
      <c r="J155" s="163">
        <v>0</v>
      </c>
      <c r="K155" s="163">
        <v>0</v>
      </c>
      <c r="L155" s="163">
        <v>0</v>
      </c>
      <c r="M155" s="163">
        <f t="shared" si="21"/>
        <v>0</v>
      </c>
    </row>
    <row r="156" spans="1:13" ht="15" customHeight="1" outlineLevel="1" x14ac:dyDescent="0.25">
      <c r="A156" s="25">
        <f t="shared" si="20"/>
        <v>152</v>
      </c>
      <c r="B156" s="317"/>
      <c r="C156" s="2" t="s">
        <v>211</v>
      </c>
      <c r="D156" s="58">
        <v>874</v>
      </c>
      <c r="E156" s="163">
        <v>12077397.573203735</v>
      </c>
      <c r="F156" s="163">
        <v>6916680.3219792573</v>
      </c>
      <c r="G156" s="163">
        <v>913419.69143914466</v>
      </c>
      <c r="H156" s="163">
        <v>416081.93387568404</v>
      </c>
      <c r="I156" s="163">
        <v>36231.104313600968</v>
      </c>
      <c r="J156" s="163">
        <v>348902.29910071101</v>
      </c>
      <c r="K156" s="163">
        <v>15996.210442187179</v>
      </c>
      <c r="L156" s="163">
        <v>25419.391586546775</v>
      </c>
      <c r="M156" s="163">
        <f t="shared" si="21"/>
        <v>20750128.525940865</v>
      </c>
    </row>
    <row r="157" spans="1:13" ht="15" customHeight="1" outlineLevel="1" x14ac:dyDescent="0.25">
      <c r="A157" s="25">
        <f t="shared" si="20"/>
        <v>153</v>
      </c>
      <c r="B157" s="317"/>
      <c r="C157" s="2" t="s">
        <v>212</v>
      </c>
      <c r="D157" s="58">
        <v>875</v>
      </c>
      <c r="E157" s="163">
        <v>1097164.0978535917</v>
      </c>
      <c r="F157" s="163">
        <v>422921.73110722553</v>
      </c>
      <c r="G157" s="163">
        <v>114980.95057194955</v>
      </c>
      <c r="H157" s="163">
        <v>46418.63329753076</v>
      </c>
      <c r="I157" s="163">
        <v>4208.966596077601</v>
      </c>
      <c r="J157" s="163">
        <v>46292.509223737114</v>
      </c>
      <c r="K157" s="163">
        <v>1822.5491964131957</v>
      </c>
      <c r="L157" s="163">
        <v>1686.719152292676</v>
      </c>
      <c r="M157" s="163">
        <f t="shared" si="21"/>
        <v>1735496.1569988183</v>
      </c>
    </row>
    <row r="158" spans="1:13" ht="15" customHeight="1" outlineLevel="1" x14ac:dyDescent="0.25">
      <c r="A158" s="25">
        <f t="shared" si="20"/>
        <v>154</v>
      </c>
      <c r="B158" s="317"/>
      <c r="C158" s="2" t="s">
        <v>213</v>
      </c>
      <c r="D158" s="58">
        <v>876</v>
      </c>
      <c r="E158" s="163">
        <v>5121.2343811559294</v>
      </c>
      <c r="F158" s="163">
        <v>625131.0884135511</v>
      </c>
      <c r="G158" s="163">
        <v>281571.38841193594</v>
      </c>
      <c r="H158" s="163">
        <v>139117.05574506763</v>
      </c>
      <c r="I158" s="163">
        <v>26354.439868464138</v>
      </c>
      <c r="J158" s="163">
        <v>35073.422457818415</v>
      </c>
      <c r="K158" s="163">
        <v>1673.1222159170336</v>
      </c>
      <c r="L158" s="163">
        <v>1673.1222159170336</v>
      </c>
      <c r="M158" s="163">
        <f t="shared" si="21"/>
        <v>1115714.8737098272</v>
      </c>
    </row>
    <row r="159" spans="1:13" ht="15" customHeight="1" outlineLevel="1" x14ac:dyDescent="0.25">
      <c r="A159" s="25">
        <f t="shared" si="20"/>
        <v>155</v>
      </c>
      <c r="B159" s="317"/>
      <c r="C159" s="2" t="s">
        <v>214</v>
      </c>
      <c r="D159" s="58">
        <v>877</v>
      </c>
      <c r="E159" s="163">
        <v>0</v>
      </c>
      <c r="F159" s="163">
        <v>0</v>
      </c>
      <c r="G159" s="163">
        <v>0</v>
      </c>
      <c r="H159" s="163">
        <v>0</v>
      </c>
      <c r="I159" s="163">
        <v>0</v>
      </c>
      <c r="J159" s="163">
        <v>0</v>
      </c>
      <c r="K159" s="163">
        <v>0</v>
      </c>
      <c r="L159" s="163">
        <v>0</v>
      </c>
      <c r="M159" s="163">
        <f t="shared" si="21"/>
        <v>0</v>
      </c>
    </row>
    <row r="160" spans="1:13" ht="15" customHeight="1" outlineLevel="1" x14ac:dyDescent="0.25">
      <c r="A160" s="25">
        <f t="shared" si="20"/>
        <v>156</v>
      </c>
      <c r="B160" s="317"/>
      <c r="C160" s="2" t="s">
        <v>215</v>
      </c>
      <c r="D160" s="58">
        <v>878</v>
      </c>
      <c r="E160" s="163">
        <v>1846348.6021439014</v>
      </c>
      <c r="F160" s="163">
        <v>539695.14968165499</v>
      </c>
      <c r="G160" s="163">
        <v>9310.4952059730276</v>
      </c>
      <c r="H160" s="163">
        <v>81.580863973312049</v>
      </c>
      <c r="I160" s="163">
        <v>1116.2094545224961</v>
      </c>
      <c r="J160" s="163">
        <v>0</v>
      </c>
      <c r="K160" s="163">
        <v>0</v>
      </c>
      <c r="L160" s="163">
        <v>0</v>
      </c>
      <c r="M160" s="163">
        <f t="shared" si="21"/>
        <v>2396552.0373500246</v>
      </c>
    </row>
    <row r="161" spans="1:14" ht="15" customHeight="1" outlineLevel="1" x14ac:dyDescent="0.25">
      <c r="A161" s="25">
        <f t="shared" si="20"/>
        <v>157</v>
      </c>
      <c r="B161" s="317"/>
      <c r="C161" s="2" t="s">
        <v>216</v>
      </c>
      <c r="D161" s="58">
        <v>879</v>
      </c>
      <c r="E161" s="163">
        <v>1302967.018622536</v>
      </c>
      <c r="F161" s="163">
        <v>502252.1864956225</v>
      </c>
      <c r="G161" s="163">
        <v>136548.75023545491</v>
      </c>
      <c r="H161" s="163">
        <v>55125.708501161047</v>
      </c>
      <c r="I161" s="163">
        <v>4998.4725784427683</v>
      </c>
      <c r="J161" s="163">
        <v>54975.926432344786</v>
      </c>
      <c r="K161" s="163">
        <v>2164.4177907289572</v>
      </c>
      <c r="L161" s="163">
        <v>2003.1091332789774</v>
      </c>
      <c r="M161" s="163">
        <f t="shared" si="21"/>
        <v>2061035.5897895696</v>
      </c>
    </row>
    <row r="162" spans="1:14" ht="15" customHeight="1" outlineLevel="1" x14ac:dyDescent="0.25">
      <c r="A162" s="25">
        <f t="shared" si="20"/>
        <v>158</v>
      </c>
      <c r="B162" s="317"/>
      <c r="C162" s="2" t="s">
        <v>171</v>
      </c>
      <c r="D162" s="58">
        <v>880</v>
      </c>
      <c r="E162" s="163">
        <v>11031224.909988793</v>
      </c>
      <c r="F162" s="163">
        <v>4252185.0143406382</v>
      </c>
      <c r="G162" s="163">
        <v>1156053.8014366708</v>
      </c>
      <c r="H162" s="163">
        <v>466707.19988113054</v>
      </c>
      <c r="I162" s="163">
        <v>42318.243233436275</v>
      </c>
      <c r="J162" s="163">
        <v>465439.10969543859</v>
      </c>
      <c r="K162" s="163">
        <v>18324.469543330022</v>
      </c>
      <c r="L162" s="163">
        <v>16958.792550108632</v>
      </c>
      <c r="M162" s="163">
        <f t="shared" si="21"/>
        <v>17449211.540669542</v>
      </c>
    </row>
    <row r="163" spans="1:14" ht="15" customHeight="1" outlineLevel="1" x14ac:dyDescent="0.25">
      <c r="A163" s="25">
        <f t="shared" si="20"/>
        <v>159</v>
      </c>
      <c r="B163" s="317"/>
      <c r="C163" s="2" t="s">
        <v>131</v>
      </c>
      <c r="D163" s="58">
        <v>881</v>
      </c>
      <c r="E163" s="163">
        <v>169552.45048501523</v>
      </c>
      <c r="F163" s="163">
        <v>65357.056444772228</v>
      </c>
      <c r="G163" s="163">
        <v>17768.81139905105</v>
      </c>
      <c r="H163" s="163">
        <v>7173.3964309976063</v>
      </c>
      <c r="I163" s="163">
        <v>650.44107966223351</v>
      </c>
      <c r="J163" s="163">
        <v>7153.9055947419356</v>
      </c>
      <c r="K163" s="163">
        <v>281.65128897845943</v>
      </c>
      <c r="L163" s="163">
        <v>260.66052116608148</v>
      </c>
      <c r="M163" s="163">
        <f t="shared" si="21"/>
        <v>268198.37324438489</v>
      </c>
    </row>
    <row r="164" spans="1:14" ht="15" customHeight="1" x14ac:dyDescent="0.25">
      <c r="A164" s="25">
        <f t="shared" si="20"/>
        <v>160</v>
      </c>
      <c r="B164" s="317"/>
      <c r="C164" s="322" t="s">
        <v>217</v>
      </c>
      <c r="D164" s="323"/>
      <c r="E164" s="166">
        <f>SUM(E152:E163)</f>
        <v>28739348.941850282</v>
      </c>
      <c r="F164" s="166">
        <f t="shared" ref="F164:L164" si="25">SUM(F152:F163)</f>
        <v>13843683.114056613</v>
      </c>
      <c r="G164" s="166">
        <f t="shared" si="25"/>
        <v>2759508.8140280154</v>
      </c>
      <c r="H164" s="166">
        <f t="shared" si="25"/>
        <v>1184901.2103479144</v>
      </c>
      <c r="I164" s="166">
        <f t="shared" si="25"/>
        <v>121553.59497975593</v>
      </c>
      <c r="J164" s="166">
        <f t="shared" si="25"/>
        <v>1005557.4467169973</v>
      </c>
      <c r="K164" s="166">
        <f t="shared" si="25"/>
        <v>42183.886043945502</v>
      </c>
      <c r="L164" s="166">
        <f t="shared" si="25"/>
        <v>49914.044457487988</v>
      </c>
      <c r="M164" s="166">
        <f t="shared" si="21"/>
        <v>47746651.052481003</v>
      </c>
      <c r="N164" s="163"/>
    </row>
    <row r="165" spans="1:14" ht="15" customHeight="1" outlineLevel="1" x14ac:dyDescent="0.25">
      <c r="A165" s="25">
        <f t="shared" si="20"/>
        <v>161</v>
      </c>
      <c r="B165" s="317"/>
      <c r="C165" s="2" t="s">
        <v>132</v>
      </c>
      <c r="D165" s="58">
        <v>885</v>
      </c>
      <c r="E165" s="163">
        <v>33389.032144033074</v>
      </c>
      <c r="F165" s="163">
        <v>15746.131998065657</v>
      </c>
      <c r="G165" s="163">
        <v>3124.9181822332512</v>
      </c>
      <c r="H165" s="163">
        <v>1255.5164961014582</v>
      </c>
      <c r="I165" s="163">
        <v>134.32085816187254</v>
      </c>
      <c r="J165" s="163">
        <v>1150.3041090834677</v>
      </c>
      <c r="K165" s="163">
        <v>45.57449010147176</v>
      </c>
      <c r="L165" s="163">
        <v>42.300250047009627</v>
      </c>
      <c r="M165" s="163">
        <f t="shared" si="21"/>
        <v>54888.098527827264</v>
      </c>
    </row>
    <row r="166" spans="1:14" ht="15" customHeight="1" outlineLevel="1" x14ac:dyDescent="0.25">
      <c r="A166" s="25">
        <f t="shared" si="20"/>
        <v>162</v>
      </c>
      <c r="B166" s="317"/>
      <c r="C166" s="2" t="s">
        <v>133</v>
      </c>
      <c r="D166" s="58">
        <v>886</v>
      </c>
      <c r="E166" s="163">
        <v>97303.898273817147</v>
      </c>
      <c r="F166" s="163">
        <v>37507.546211137087</v>
      </c>
      <c r="G166" s="163">
        <v>10197.284745068959</v>
      </c>
      <c r="H166" s="163">
        <v>4116.7168896874309</v>
      </c>
      <c r="I166" s="163">
        <v>373.27949237843234</v>
      </c>
      <c r="J166" s="163">
        <v>4105.5313577598872</v>
      </c>
      <c r="K166" s="163">
        <v>161.63593208504861</v>
      </c>
      <c r="L166" s="163">
        <v>149.58960936861317</v>
      </c>
      <c r="M166" s="163">
        <f t="shared" si="21"/>
        <v>153915.48251130263</v>
      </c>
    </row>
    <row r="167" spans="1:14" ht="15" customHeight="1" outlineLevel="1" x14ac:dyDescent="0.25">
      <c r="A167" s="25">
        <f t="shared" si="20"/>
        <v>163</v>
      </c>
      <c r="B167" s="317"/>
      <c r="C167" s="2" t="s">
        <v>204</v>
      </c>
      <c r="D167" s="58">
        <v>887</v>
      </c>
      <c r="E167" s="163">
        <v>5684091.9942508237</v>
      </c>
      <c r="F167" s="163">
        <v>2191035.9905907768</v>
      </c>
      <c r="G167" s="163">
        <v>595683.27282668801</v>
      </c>
      <c r="H167" s="163">
        <v>240481.60382456097</v>
      </c>
      <c r="I167" s="163">
        <v>21805.446769209113</v>
      </c>
      <c r="J167" s="163">
        <v>239828.19123155391</v>
      </c>
      <c r="K167" s="163">
        <v>9442.1037989915349</v>
      </c>
      <c r="L167" s="163">
        <v>8738.4073620824129</v>
      </c>
      <c r="M167" s="163">
        <f t="shared" si="21"/>
        <v>8991107.0106546879</v>
      </c>
    </row>
    <row r="168" spans="1:14" ht="15" customHeight="1" outlineLevel="1" x14ac:dyDescent="0.25">
      <c r="A168" s="25">
        <f t="shared" si="20"/>
        <v>164</v>
      </c>
      <c r="B168" s="317"/>
      <c r="C168" s="2" t="s">
        <v>176</v>
      </c>
      <c r="D168" s="58">
        <v>888</v>
      </c>
      <c r="E168" s="163">
        <v>0</v>
      </c>
      <c r="F168" s="163">
        <v>0</v>
      </c>
      <c r="G168" s="163">
        <v>0</v>
      </c>
      <c r="H168" s="163">
        <v>0</v>
      </c>
      <c r="I168" s="163">
        <v>0</v>
      </c>
      <c r="J168" s="163">
        <v>0</v>
      </c>
      <c r="K168" s="163">
        <v>0</v>
      </c>
      <c r="L168" s="163">
        <v>0</v>
      </c>
      <c r="M168" s="163">
        <f t="shared" si="21"/>
        <v>0</v>
      </c>
    </row>
    <row r="169" spans="1:14" ht="15" customHeight="1" outlineLevel="1" x14ac:dyDescent="0.25">
      <c r="A169" s="25">
        <f t="shared" si="20"/>
        <v>165</v>
      </c>
      <c r="B169" s="317"/>
      <c r="C169" s="2" t="s">
        <v>218</v>
      </c>
      <c r="D169" s="58">
        <v>889</v>
      </c>
      <c r="E169" s="163">
        <v>639083.3335836851</v>
      </c>
      <c r="F169" s="163">
        <v>246346.22139910352</v>
      </c>
      <c r="G169" s="163">
        <v>66974.857574995243</v>
      </c>
      <c r="H169" s="163">
        <v>27038.229710778618</v>
      </c>
      <c r="I169" s="163">
        <v>2451.6664448152528</v>
      </c>
      <c r="J169" s="163">
        <v>26964.764133767043</v>
      </c>
      <c r="K169" s="163">
        <v>1061.6103993401359</v>
      </c>
      <c r="L169" s="163">
        <v>982.49122512801694</v>
      </c>
      <c r="M169" s="163">
        <f t="shared" si="21"/>
        <v>1010903.1744716129</v>
      </c>
    </row>
    <row r="170" spans="1:14" ht="15" customHeight="1" outlineLevel="1" x14ac:dyDescent="0.25">
      <c r="A170" s="25">
        <f t="shared" si="20"/>
        <v>166</v>
      </c>
      <c r="B170" s="317"/>
      <c r="C170" s="2" t="s">
        <v>219</v>
      </c>
      <c r="D170" s="58">
        <v>890</v>
      </c>
      <c r="E170" s="163">
        <v>774.89011179364797</v>
      </c>
      <c r="F170" s="163">
        <v>94588.113515930178</v>
      </c>
      <c r="G170" s="163">
        <v>42604.354420343894</v>
      </c>
      <c r="H170" s="163">
        <v>21049.696783135052</v>
      </c>
      <c r="I170" s="163">
        <v>3987.6704200606578</v>
      </c>
      <c r="J170" s="163">
        <v>5306.9330998262794</v>
      </c>
      <c r="K170" s="163">
        <v>253.15886062683043</v>
      </c>
      <c r="L170" s="163">
        <v>253.15886062683043</v>
      </c>
      <c r="M170" s="163">
        <f t="shared" si="21"/>
        <v>168817.97607234339</v>
      </c>
    </row>
    <row r="171" spans="1:14" ht="15" customHeight="1" outlineLevel="1" x14ac:dyDescent="0.25">
      <c r="A171" s="25">
        <f t="shared" si="20"/>
        <v>167</v>
      </c>
      <c r="B171" s="317"/>
      <c r="C171" s="2" t="s">
        <v>220</v>
      </c>
      <c r="D171" s="58">
        <v>891</v>
      </c>
      <c r="E171" s="163">
        <v>0</v>
      </c>
      <c r="F171" s="163">
        <v>0</v>
      </c>
      <c r="G171" s="163">
        <v>0</v>
      </c>
      <c r="H171" s="163">
        <v>0</v>
      </c>
      <c r="I171" s="163">
        <v>0</v>
      </c>
      <c r="J171" s="163">
        <v>0</v>
      </c>
      <c r="K171" s="163">
        <v>0</v>
      </c>
      <c r="L171" s="163">
        <v>0</v>
      </c>
      <c r="M171" s="163">
        <f t="shared" si="21"/>
        <v>0</v>
      </c>
    </row>
    <row r="172" spans="1:14" ht="15" customHeight="1" outlineLevel="1" x14ac:dyDescent="0.25">
      <c r="A172" s="25">
        <f t="shared" si="20"/>
        <v>168</v>
      </c>
      <c r="B172" s="317"/>
      <c r="C172" s="2" t="s">
        <v>221</v>
      </c>
      <c r="D172" s="58">
        <v>892</v>
      </c>
      <c r="E172" s="163">
        <v>2726114.0720873047</v>
      </c>
      <c r="F172" s="163">
        <v>2626640.2794467462</v>
      </c>
      <c r="G172" s="163">
        <v>40200.606646903507</v>
      </c>
      <c r="H172" s="163">
        <v>0</v>
      </c>
      <c r="I172" s="163">
        <v>3419.1302550829246</v>
      </c>
      <c r="J172" s="163">
        <v>0</v>
      </c>
      <c r="K172" s="163">
        <v>0</v>
      </c>
      <c r="L172" s="163">
        <v>0</v>
      </c>
      <c r="M172" s="163">
        <f t="shared" si="21"/>
        <v>5396374.0884360373</v>
      </c>
    </row>
    <row r="173" spans="1:14" ht="15" customHeight="1" outlineLevel="1" x14ac:dyDescent="0.25">
      <c r="A173" s="25">
        <f t="shared" si="20"/>
        <v>169</v>
      </c>
      <c r="B173" s="317"/>
      <c r="C173" s="2" t="s">
        <v>222</v>
      </c>
      <c r="D173" s="58">
        <v>893</v>
      </c>
      <c r="E173" s="163">
        <v>416316.60883859906</v>
      </c>
      <c r="F173" s="163">
        <v>121691.02533574276</v>
      </c>
      <c r="G173" s="163">
        <v>2099.3401713294807</v>
      </c>
      <c r="H173" s="163">
        <v>18.394938310162757</v>
      </c>
      <c r="I173" s="163">
        <v>251.68407218485294</v>
      </c>
      <c r="J173" s="163">
        <v>0</v>
      </c>
      <c r="K173" s="163">
        <v>0</v>
      </c>
      <c r="L173" s="163">
        <v>0</v>
      </c>
      <c r="M173" s="163">
        <f t="shared" si="21"/>
        <v>540377.05335616623</v>
      </c>
    </row>
    <row r="174" spans="1:14" ht="15" customHeight="1" outlineLevel="1" x14ac:dyDescent="0.25">
      <c r="A174" s="25">
        <f t="shared" si="20"/>
        <v>170</v>
      </c>
      <c r="B174" s="317"/>
      <c r="C174" s="2" t="s">
        <v>179</v>
      </c>
      <c r="D174" s="58">
        <v>894</v>
      </c>
      <c r="E174" s="163">
        <v>242387.16861666797</v>
      </c>
      <c r="F174" s="163">
        <v>93432.514926513293</v>
      </c>
      <c r="G174" s="163">
        <v>25401.767254789389</v>
      </c>
      <c r="H174" s="163">
        <v>10254.875381043745</v>
      </c>
      <c r="I174" s="163">
        <v>929.85133037184255</v>
      </c>
      <c r="J174" s="163">
        <v>10227.011857983658</v>
      </c>
      <c r="K174" s="163">
        <v>402.64035274888107</v>
      </c>
      <c r="L174" s="163">
        <v>372.63257189653746</v>
      </c>
      <c r="M174" s="163">
        <f t="shared" si="21"/>
        <v>383408.46229201532</v>
      </c>
    </row>
    <row r="175" spans="1:14" ht="15" customHeight="1" x14ac:dyDescent="0.25">
      <c r="A175" s="25">
        <f t="shared" si="20"/>
        <v>171</v>
      </c>
      <c r="B175" s="318"/>
      <c r="C175" s="322" t="s">
        <v>223</v>
      </c>
      <c r="D175" s="323"/>
      <c r="E175" s="166">
        <f>SUM(E165:E174)</f>
        <v>9839460.9979067259</v>
      </c>
      <c r="F175" s="166">
        <f t="shared" ref="F175:L175" si="26">SUM(F165:F174)</f>
        <v>5426987.8234240161</v>
      </c>
      <c r="G175" s="166">
        <f t="shared" si="26"/>
        <v>786286.40182235173</v>
      </c>
      <c r="H175" s="166">
        <f t="shared" si="26"/>
        <v>304215.03402361745</v>
      </c>
      <c r="I175" s="166">
        <f t="shared" si="26"/>
        <v>33353.049642264945</v>
      </c>
      <c r="J175" s="166">
        <f t="shared" si="26"/>
        <v>287582.73578997422</v>
      </c>
      <c r="K175" s="166">
        <f t="shared" si="26"/>
        <v>11366.723833893904</v>
      </c>
      <c r="L175" s="166">
        <f t="shared" si="26"/>
        <v>10538.579879149422</v>
      </c>
      <c r="M175" s="166">
        <f t="shared" si="21"/>
        <v>16699791.346321994</v>
      </c>
      <c r="N175" s="163"/>
    </row>
    <row r="176" spans="1:14" x14ac:dyDescent="0.25">
      <c r="A176" s="25">
        <f t="shared" si="20"/>
        <v>172</v>
      </c>
      <c r="B176" s="288" t="s">
        <v>224</v>
      </c>
      <c r="C176" s="289"/>
      <c r="D176" s="290"/>
      <c r="E176" s="166">
        <f>E175+E164</f>
        <v>38578809.939757004</v>
      </c>
      <c r="F176" s="166">
        <f t="shared" ref="F176:L176" si="27">F175+F164</f>
        <v>19270670.937480628</v>
      </c>
      <c r="G176" s="166">
        <f t="shared" si="27"/>
        <v>3545795.2158503672</v>
      </c>
      <c r="H176" s="166">
        <f t="shared" si="27"/>
        <v>1489116.2443715318</v>
      </c>
      <c r="I176" s="166">
        <f t="shared" si="27"/>
        <v>154906.64462202089</v>
      </c>
      <c r="J176" s="166">
        <f t="shared" si="27"/>
        <v>1293140.1825069715</v>
      </c>
      <c r="K176" s="166">
        <f t="shared" si="27"/>
        <v>53550.609877839408</v>
      </c>
      <c r="L176" s="166">
        <f t="shared" si="27"/>
        <v>60452.624336637411</v>
      </c>
      <c r="M176" s="166">
        <f t="shared" si="21"/>
        <v>64446442.398803003</v>
      </c>
      <c r="N176" s="163"/>
    </row>
    <row r="177" spans="1:14" outlineLevel="1" x14ac:dyDescent="0.25">
      <c r="A177" s="25">
        <f t="shared" si="20"/>
        <v>173</v>
      </c>
      <c r="B177" s="296" t="s">
        <v>225</v>
      </c>
      <c r="C177" s="173" t="s">
        <v>226</v>
      </c>
      <c r="D177" s="58">
        <v>901</v>
      </c>
      <c r="E177" s="163">
        <v>91714.387045069016</v>
      </c>
      <c r="F177" s="163">
        <v>7832.4849647056581</v>
      </c>
      <c r="G177" s="163">
        <v>411.34141198788546</v>
      </c>
      <c r="H177" s="163">
        <v>536.57776095342979</v>
      </c>
      <c r="I177" s="163">
        <v>46.819665311505496</v>
      </c>
      <c r="J177" s="163">
        <v>676.01446174695604</v>
      </c>
      <c r="K177" s="163">
        <v>99.443008802215601</v>
      </c>
      <c r="L177" s="163">
        <v>249.77303672388675</v>
      </c>
      <c r="M177" s="163">
        <f t="shared" si="21"/>
        <v>101566.84135530055</v>
      </c>
    </row>
    <row r="178" spans="1:14" outlineLevel="1" x14ac:dyDescent="0.25">
      <c r="A178" s="25">
        <f t="shared" si="20"/>
        <v>174</v>
      </c>
      <c r="B178" s="297"/>
      <c r="C178" s="173" t="s">
        <v>227</v>
      </c>
      <c r="D178" s="58">
        <v>902</v>
      </c>
      <c r="E178" s="163">
        <v>9286585.5998202115</v>
      </c>
      <c r="F178" s="163">
        <v>661493.86409152858</v>
      </c>
      <c r="G178" s="163">
        <v>15189.083401569171</v>
      </c>
      <c r="H178" s="163">
        <v>1326.1293123400724</v>
      </c>
      <c r="I178" s="163">
        <v>1291.8574851726332</v>
      </c>
      <c r="J178" s="163">
        <v>155.1752174525713</v>
      </c>
      <c r="K178" s="163">
        <v>11.423942389146355</v>
      </c>
      <c r="L178" s="163">
        <v>102.81548150231718</v>
      </c>
      <c r="M178" s="163">
        <f t="shared" si="21"/>
        <v>9966155.9487521686</v>
      </c>
    </row>
    <row r="179" spans="1:14" outlineLevel="1" x14ac:dyDescent="0.25">
      <c r="A179" s="25">
        <f t="shared" si="20"/>
        <v>175</v>
      </c>
      <c r="B179" s="297"/>
      <c r="C179" s="173" t="s">
        <v>228</v>
      </c>
      <c r="D179" s="58">
        <v>903</v>
      </c>
      <c r="E179" s="163">
        <v>10560144.247637387</v>
      </c>
      <c r="F179" s="163">
        <v>806011.73805147526</v>
      </c>
      <c r="G179" s="163">
        <v>85277.40746998848</v>
      </c>
      <c r="H179" s="163">
        <v>122712.99631401584</v>
      </c>
      <c r="I179" s="163">
        <v>9531.3088291349868</v>
      </c>
      <c r="J179" s="163">
        <v>156117.12834740145</v>
      </c>
      <c r="K179" s="163">
        <v>22976.528147841804</v>
      </c>
      <c r="L179" s="163">
        <v>57636.493403048211</v>
      </c>
      <c r="M179" s="163">
        <f t="shared" si="21"/>
        <v>11820407.848200291</v>
      </c>
    </row>
    <row r="180" spans="1:14" outlineLevel="1" x14ac:dyDescent="0.25">
      <c r="A180" s="25">
        <f t="shared" si="20"/>
        <v>176</v>
      </c>
      <c r="B180" s="297"/>
      <c r="C180" s="173" t="s">
        <v>229</v>
      </c>
      <c r="D180" s="58">
        <v>904</v>
      </c>
      <c r="E180" s="163">
        <v>1354619.1540618609</v>
      </c>
      <c r="F180" s="163">
        <v>343107.24319254799</v>
      </c>
      <c r="G180" s="163">
        <v>-5377.8890140605163</v>
      </c>
      <c r="H180" s="163">
        <v>0</v>
      </c>
      <c r="I180" s="163">
        <v>0</v>
      </c>
      <c r="J180" s="163">
        <v>0</v>
      </c>
      <c r="K180" s="163">
        <v>0</v>
      </c>
      <c r="L180" s="163">
        <v>0</v>
      </c>
      <c r="M180" s="163">
        <f t="shared" si="21"/>
        <v>1692348.5082403482</v>
      </c>
    </row>
    <row r="181" spans="1:14" x14ac:dyDescent="0.25">
      <c r="A181" s="25">
        <f t="shared" si="20"/>
        <v>177</v>
      </c>
      <c r="B181" s="298"/>
      <c r="C181" s="173" t="s">
        <v>230</v>
      </c>
      <c r="D181" s="58">
        <v>905</v>
      </c>
      <c r="E181" s="163">
        <v>0</v>
      </c>
      <c r="F181" s="163">
        <v>0</v>
      </c>
      <c r="G181" s="163">
        <v>0</v>
      </c>
      <c r="H181" s="163">
        <v>0</v>
      </c>
      <c r="I181" s="163">
        <v>0</v>
      </c>
      <c r="J181" s="163">
        <v>0</v>
      </c>
      <c r="K181" s="163">
        <v>0</v>
      </c>
      <c r="L181" s="163">
        <v>0</v>
      </c>
      <c r="M181" s="163">
        <f t="shared" si="21"/>
        <v>0</v>
      </c>
    </row>
    <row r="182" spans="1:14" x14ac:dyDescent="0.25">
      <c r="A182" s="25">
        <f t="shared" si="20"/>
        <v>178</v>
      </c>
      <c r="B182" s="288" t="s">
        <v>231</v>
      </c>
      <c r="C182" s="289"/>
      <c r="D182" s="290"/>
      <c r="E182" s="166">
        <f>SUM(E177:E181)</f>
        <v>21293063.388564527</v>
      </c>
      <c r="F182" s="166">
        <f t="shared" ref="F182:L182" si="28">SUM(F177:F181)</f>
        <v>1818445.3303002575</v>
      </c>
      <c r="G182" s="166">
        <f t="shared" si="28"/>
        <v>95499.943269485011</v>
      </c>
      <c r="H182" s="166">
        <f t="shared" si="28"/>
        <v>124575.70338730933</v>
      </c>
      <c r="I182" s="166">
        <f t="shared" si="28"/>
        <v>10869.985979619125</v>
      </c>
      <c r="J182" s="166">
        <f t="shared" si="28"/>
        <v>156948.31802660099</v>
      </c>
      <c r="K182" s="166">
        <f t="shared" si="28"/>
        <v>23087.395099033165</v>
      </c>
      <c r="L182" s="166">
        <f t="shared" si="28"/>
        <v>57989.081921274417</v>
      </c>
      <c r="M182" s="166">
        <f t="shared" si="21"/>
        <v>23580479.146548107</v>
      </c>
      <c r="N182" s="163"/>
    </row>
    <row r="183" spans="1:14" ht="15.6" customHeight="1" outlineLevel="1" x14ac:dyDescent="0.25">
      <c r="A183" s="25">
        <f t="shared" si="20"/>
        <v>179</v>
      </c>
      <c r="B183" s="292" t="s">
        <v>232</v>
      </c>
      <c r="C183" s="77" t="s">
        <v>226</v>
      </c>
      <c r="D183" s="78">
        <v>907</v>
      </c>
      <c r="E183" s="163">
        <v>0</v>
      </c>
      <c r="F183" s="163">
        <v>0</v>
      </c>
      <c r="G183" s="163">
        <v>0</v>
      </c>
      <c r="H183" s="163">
        <v>0</v>
      </c>
      <c r="I183" s="163">
        <v>0</v>
      </c>
      <c r="J183" s="163">
        <v>0</v>
      </c>
      <c r="K183" s="163">
        <v>0</v>
      </c>
      <c r="L183" s="163">
        <v>0</v>
      </c>
      <c r="M183" s="163">
        <f t="shared" si="21"/>
        <v>0</v>
      </c>
    </row>
    <row r="184" spans="1:14" outlineLevel="1" x14ac:dyDescent="0.25">
      <c r="A184" s="25">
        <f t="shared" si="20"/>
        <v>180</v>
      </c>
      <c r="B184" s="292"/>
      <c r="C184" s="77" t="s">
        <v>233</v>
      </c>
      <c r="D184" s="79">
        <v>908</v>
      </c>
      <c r="E184" s="163">
        <v>404969.57659632864</v>
      </c>
      <c r="F184" s="163">
        <v>28846.435235292716</v>
      </c>
      <c r="G184" s="163">
        <v>662.36579719233691</v>
      </c>
      <c r="H184" s="163">
        <v>57.829868723843639</v>
      </c>
      <c r="I184" s="163">
        <v>56.335342324663188</v>
      </c>
      <c r="J184" s="163">
        <v>6.7668834185114966</v>
      </c>
      <c r="K184" s="163">
        <v>0.49817546639348442</v>
      </c>
      <c r="L184" s="163">
        <v>4.4835791975413599</v>
      </c>
      <c r="M184" s="163">
        <f t="shared" si="21"/>
        <v>434604.29147794464</v>
      </c>
    </row>
    <row r="185" spans="1:14" ht="31.5" outlineLevel="1" x14ac:dyDescent="0.25">
      <c r="A185" s="25">
        <f t="shared" si="20"/>
        <v>181</v>
      </c>
      <c r="B185" s="292"/>
      <c r="C185" s="77" t="s">
        <v>234</v>
      </c>
      <c r="D185" s="79">
        <v>909</v>
      </c>
      <c r="E185" s="163">
        <v>1325613.0762415263</v>
      </c>
      <c r="F185" s="163">
        <v>94423.269235016618</v>
      </c>
      <c r="G185" s="163">
        <v>2015.1498039630264</v>
      </c>
      <c r="H185" s="163">
        <v>54.900567860345454</v>
      </c>
      <c r="I185" s="163">
        <v>174.21417821030411</v>
      </c>
      <c r="J185" s="163">
        <v>6.5228397457836191</v>
      </c>
      <c r="K185" s="163">
        <v>0</v>
      </c>
      <c r="L185" s="163">
        <v>0</v>
      </c>
      <c r="M185" s="163">
        <f t="shared" si="21"/>
        <v>1422287.1328663223</v>
      </c>
    </row>
    <row r="186" spans="1:14" ht="31.5" x14ac:dyDescent="0.25">
      <c r="A186" s="25">
        <f t="shared" si="20"/>
        <v>182</v>
      </c>
      <c r="B186" s="293"/>
      <c r="C186" s="80" t="s">
        <v>235</v>
      </c>
      <c r="D186" s="81">
        <v>910</v>
      </c>
      <c r="E186" s="163">
        <v>110.76451501733165</v>
      </c>
      <c r="F186" s="163">
        <v>7.8898801131448533</v>
      </c>
      <c r="G186" s="163">
        <v>0.18116577276423135</v>
      </c>
      <c r="H186" s="163">
        <v>1.581723105362421E-2</v>
      </c>
      <c r="I186" s="163">
        <v>1.5408458391793289E-2</v>
      </c>
      <c r="J186" s="163">
        <v>1.8508317744011101E-3</v>
      </c>
      <c r="K186" s="163">
        <v>1.3625755394364002E-4</v>
      </c>
      <c r="L186" s="163">
        <v>1.2263179854927601E-3</v>
      </c>
      <c r="M186" s="163">
        <f t="shared" si="21"/>
        <v>118.86999999999999</v>
      </c>
    </row>
    <row r="187" spans="1:14" x14ac:dyDescent="0.25">
      <c r="A187" s="25">
        <f t="shared" si="20"/>
        <v>183</v>
      </c>
      <c r="B187" s="288" t="s">
        <v>236</v>
      </c>
      <c r="C187" s="306"/>
      <c r="D187" s="307"/>
      <c r="E187" s="166">
        <f>SUM(E183:E186)</f>
        <v>1730693.4173528722</v>
      </c>
      <c r="F187" s="166">
        <f t="shared" ref="F187:L187" si="29">SUM(F183:F186)</f>
        <v>123277.59435042249</v>
      </c>
      <c r="G187" s="166">
        <f t="shared" si="29"/>
        <v>2677.696766928128</v>
      </c>
      <c r="H187" s="166">
        <f t="shared" si="29"/>
        <v>112.74625381524271</v>
      </c>
      <c r="I187" s="166">
        <f t="shared" si="29"/>
        <v>230.5649289933591</v>
      </c>
      <c r="J187" s="166">
        <f t="shared" si="29"/>
        <v>13.291573996069516</v>
      </c>
      <c r="K187" s="166">
        <f t="shared" si="29"/>
        <v>0.49831172394742806</v>
      </c>
      <c r="L187" s="166">
        <f t="shared" si="29"/>
        <v>4.4848055155268529</v>
      </c>
      <c r="M187" s="166">
        <f t="shared" si="21"/>
        <v>1857010.2943442669</v>
      </c>
      <c r="N187" s="163"/>
    </row>
    <row r="188" spans="1:14" ht="15.6" customHeight="1" outlineLevel="1" x14ac:dyDescent="0.25">
      <c r="A188" s="25">
        <f t="shared" si="20"/>
        <v>184</v>
      </c>
      <c r="B188" s="292" t="s">
        <v>237</v>
      </c>
      <c r="C188" s="85" t="s">
        <v>238</v>
      </c>
      <c r="D188" s="58">
        <v>911</v>
      </c>
      <c r="E188" s="163">
        <v>0</v>
      </c>
      <c r="F188" s="163">
        <v>0</v>
      </c>
      <c r="G188" s="163">
        <v>0</v>
      </c>
      <c r="H188" s="163">
        <v>0</v>
      </c>
      <c r="I188" s="163">
        <v>0</v>
      </c>
      <c r="J188" s="163">
        <v>0</v>
      </c>
      <c r="K188" s="163">
        <v>0</v>
      </c>
      <c r="L188" s="163">
        <v>0</v>
      </c>
      <c r="M188" s="163">
        <f t="shared" si="21"/>
        <v>0</v>
      </c>
    </row>
    <row r="189" spans="1:14" ht="15.6" customHeight="1" outlineLevel="1" x14ac:dyDescent="0.25">
      <c r="A189" s="25">
        <f t="shared" si="20"/>
        <v>185</v>
      </c>
      <c r="B189" s="292"/>
      <c r="C189" s="70" t="s">
        <v>239</v>
      </c>
      <c r="D189" s="58">
        <v>912</v>
      </c>
      <c r="E189" s="163">
        <v>-89594.786854855149</v>
      </c>
      <c r="F189" s="163">
        <v>-6381.8265170073928</v>
      </c>
      <c r="G189" s="163">
        <v>-136.19880521891812</v>
      </c>
      <c r="H189" s="163">
        <v>-3.7105885298026111</v>
      </c>
      <c r="I189" s="163">
        <v>-11.774689344571652</v>
      </c>
      <c r="J189" s="163">
        <v>-0.44086200354090432</v>
      </c>
      <c r="K189" s="163">
        <v>0</v>
      </c>
      <c r="L189" s="163">
        <v>0</v>
      </c>
      <c r="M189" s="163">
        <f t="shared" si="21"/>
        <v>-96128.738316959367</v>
      </c>
    </row>
    <row r="190" spans="1:14" ht="15.6" customHeight="1" outlineLevel="1" x14ac:dyDescent="0.25">
      <c r="A190" s="25">
        <f t="shared" si="20"/>
        <v>186</v>
      </c>
      <c r="B190" s="292"/>
      <c r="C190" s="70" t="s">
        <v>240</v>
      </c>
      <c r="D190" s="58">
        <v>913</v>
      </c>
      <c r="E190" s="163">
        <v>0</v>
      </c>
      <c r="F190" s="163">
        <v>0</v>
      </c>
      <c r="G190" s="163">
        <v>0</v>
      </c>
      <c r="H190" s="163">
        <v>0</v>
      </c>
      <c r="I190" s="163">
        <v>0</v>
      </c>
      <c r="J190" s="163">
        <v>0</v>
      </c>
      <c r="K190" s="163">
        <v>0</v>
      </c>
      <c r="L190" s="163">
        <v>0</v>
      </c>
      <c r="M190" s="163">
        <f t="shared" si="21"/>
        <v>0</v>
      </c>
    </row>
    <row r="191" spans="1:14" ht="15.6" customHeight="1" outlineLevel="1" x14ac:dyDescent="0.25">
      <c r="A191" s="25">
        <f t="shared" si="20"/>
        <v>187</v>
      </c>
      <c r="B191" s="293"/>
      <c r="C191" s="174" t="s">
        <v>241</v>
      </c>
      <c r="D191" s="175">
        <v>916</v>
      </c>
      <c r="E191" s="163">
        <v>0</v>
      </c>
      <c r="F191" s="163">
        <v>0</v>
      </c>
      <c r="G191" s="163">
        <v>0</v>
      </c>
      <c r="H191" s="163">
        <v>0</v>
      </c>
      <c r="I191" s="163">
        <v>0</v>
      </c>
      <c r="J191" s="163">
        <v>0</v>
      </c>
      <c r="K191" s="163">
        <v>0</v>
      </c>
      <c r="L191" s="163">
        <v>0</v>
      </c>
      <c r="M191" s="163">
        <f t="shared" si="21"/>
        <v>0</v>
      </c>
    </row>
    <row r="192" spans="1:14" ht="15.6" customHeight="1" outlineLevel="1" x14ac:dyDescent="0.25">
      <c r="A192" s="25">
        <f t="shared" si="20"/>
        <v>188</v>
      </c>
      <c r="B192" s="288" t="s">
        <v>242</v>
      </c>
      <c r="C192" s="306"/>
      <c r="D192" s="307"/>
      <c r="E192" s="166">
        <f>SUM(E188:E191)</f>
        <v>-89594.786854855149</v>
      </c>
      <c r="F192" s="166">
        <f t="shared" ref="F192:L192" si="30">SUM(F188:F191)</f>
        <v>-6381.8265170073928</v>
      </c>
      <c r="G192" s="166">
        <f t="shared" si="30"/>
        <v>-136.19880521891812</v>
      </c>
      <c r="H192" s="166">
        <f t="shared" si="30"/>
        <v>-3.7105885298026111</v>
      </c>
      <c r="I192" s="166">
        <f t="shared" si="30"/>
        <v>-11.774689344571652</v>
      </c>
      <c r="J192" s="166">
        <f t="shared" si="30"/>
        <v>-0.44086200354090432</v>
      </c>
      <c r="K192" s="166">
        <f t="shared" si="30"/>
        <v>0</v>
      </c>
      <c r="L192" s="166">
        <f t="shared" si="30"/>
        <v>0</v>
      </c>
      <c r="M192" s="166">
        <f t="shared" si="21"/>
        <v>-96128.738316959367</v>
      </c>
      <c r="N192" s="163"/>
    </row>
    <row r="193" spans="1:14" ht="15.6" customHeight="1" outlineLevel="1" x14ac:dyDescent="0.25">
      <c r="A193" s="25">
        <f t="shared" si="20"/>
        <v>189</v>
      </c>
      <c r="B193" s="291" t="s">
        <v>243</v>
      </c>
      <c r="C193" s="85" t="s">
        <v>244</v>
      </c>
      <c r="D193" s="86">
        <v>920</v>
      </c>
      <c r="E193" s="163">
        <v>24005644.797213864</v>
      </c>
      <c r="F193" s="163">
        <v>8248035.2839794867</v>
      </c>
      <c r="G193" s="163">
        <v>1864290.4130721567</v>
      </c>
      <c r="H193" s="163">
        <v>815022.73943854065</v>
      </c>
      <c r="I193" s="163">
        <v>92322.48446557812</v>
      </c>
      <c r="J193" s="163">
        <v>735102.57806500536</v>
      </c>
      <c r="K193" s="163">
        <v>38062.324650110328</v>
      </c>
      <c r="L193" s="163">
        <v>60525.516945535244</v>
      </c>
      <c r="M193" s="163">
        <f t="shared" si="21"/>
        <v>35859006.137830272</v>
      </c>
    </row>
    <row r="194" spans="1:14" outlineLevel="1" x14ac:dyDescent="0.25">
      <c r="A194" s="25">
        <f t="shared" si="20"/>
        <v>190</v>
      </c>
      <c r="B194" s="292"/>
      <c r="C194" s="70" t="s">
        <v>245</v>
      </c>
      <c r="D194" s="58">
        <v>921</v>
      </c>
      <c r="E194" s="163">
        <v>2475533.3472852511</v>
      </c>
      <c r="F194" s="163">
        <v>850561.88107250421</v>
      </c>
      <c r="G194" s="163">
        <v>192251.16115689417</v>
      </c>
      <c r="H194" s="163">
        <v>84047.564117505128</v>
      </c>
      <c r="I194" s="163">
        <v>9520.568638309971</v>
      </c>
      <c r="J194" s="163">
        <v>75805.959850180167</v>
      </c>
      <c r="K194" s="163">
        <v>3925.0998980657005</v>
      </c>
      <c r="L194" s="163">
        <v>6241.5709649149248</v>
      </c>
      <c r="M194" s="163">
        <f t="shared" si="21"/>
        <v>3697887.1529836254</v>
      </c>
    </row>
    <row r="195" spans="1:14" outlineLevel="1" x14ac:dyDescent="0.25">
      <c r="A195" s="25">
        <f t="shared" si="20"/>
        <v>191</v>
      </c>
      <c r="B195" s="292"/>
      <c r="C195" s="70" t="s">
        <v>246</v>
      </c>
      <c r="D195" s="58">
        <v>922</v>
      </c>
      <c r="E195" s="163">
        <v>-10716398.561094955</v>
      </c>
      <c r="F195" s="163">
        <v>-3682018.716671038</v>
      </c>
      <c r="G195" s="163">
        <v>-832240.88621140958</v>
      </c>
      <c r="H195" s="163">
        <v>-363835.61391329678</v>
      </c>
      <c r="I195" s="163">
        <v>-41213.828999021927</v>
      </c>
      <c r="J195" s="163">
        <v>-328158.32594287617</v>
      </c>
      <c r="K195" s="163">
        <v>-16991.46365606942</v>
      </c>
      <c r="L195" s="163">
        <v>-27019.293511330372</v>
      </c>
      <c r="M195" s="163">
        <f t="shared" si="21"/>
        <v>-16007876.689999999</v>
      </c>
    </row>
    <row r="196" spans="1:14" outlineLevel="1" x14ac:dyDescent="0.25">
      <c r="A196" s="25">
        <f t="shared" si="20"/>
        <v>192</v>
      </c>
      <c r="B196" s="292"/>
      <c r="C196" s="70" t="s">
        <v>247</v>
      </c>
      <c r="D196" s="58">
        <v>923</v>
      </c>
      <c r="E196" s="163">
        <v>6772197.9361067694</v>
      </c>
      <c r="F196" s="163">
        <v>2326841.3741414929</v>
      </c>
      <c r="G196" s="163">
        <v>525932.28777492442</v>
      </c>
      <c r="H196" s="163">
        <v>229924.89310457394</v>
      </c>
      <c r="I196" s="163">
        <v>26044.963342396964</v>
      </c>
      <c r="J196" s="163">
        <v>207378.73129641495</v>
      </c>
      <c r="K196" s="163">
        <v>10737.707677355105</v>
      </c>
      <c r="L196" s="163">
        <v>17074.766556069419</v>
      </c>
      <c r="M196" s="163">
        <f t="shared" si="21"/>
        <v>10116132.659999996</v>
      </c>
    </row>
    <row r="197" spans="1:14" outlineLevel="1" x14ac:dyDescent="0.25">
      <c r="A197" s="25">
        <f t="shared" si="20"/>
        <v>193</v>
      </c>
      <c r="B197" s="292"/>
      <c r="C197" s="70" t="s">
        <v>248</v>
      </c>
      <c r="D197" s="58">
        <v>924</v>
      </c>
      <c r="E197" s="163">
        <v>301866.3997819731</v>
      </c>
      <c r="F197" s="163">
        <v>152111.57289972913</v>
      </c>
      <c r="G197" s="163">
        <v>21307.952469890057</v>
      </c>
      <c r="H197" s="163">
        <v>9559.4984042226097</v>
      </c>
      <c r="I197" s="163">
        <v>958.15260703990975</v>
      </c>
      <c r="J197" s="163">
        <v>7813.7116726900913</v>
      </c>
      <c r="K197" s="163">
        <v>356.77074911730739</v>
      </c>
      <c r="L197" s="163">
        <v>569.37347586054966</v>
      </c>
      <c r="M197" s="163">
        <f t="shared" si="21"/>
        <v>494543.43206052278</v>
      </c>
    </row>
    <row r="198" spans="1:14" outlineLevel="1" x14ac:dyDescent="0.25">
      <c r="A198" s="25">
        <f t="shared" si="20"/>
        <v>194</v>
      </c>
      <c r="B198" s="292"/>
      <c r="C198" s="70" t="s">
        <v>249</v>
      </c>
      <c r="D198" s="58">
        <v>925</v>
      </c>
      <c r="E198" s="163">
        <v>3498718.157382058</v>
      </c>
      <c r="F198" s="163">
        <v>1202115.2130908878</v>
      </c>
      <c r="G198" s="163">
        <v>271712.20660591789</v>
      </c>
      <c r="H198" s="163">
        <v>118786.01392468499</v>
      </c>
      <c r="I198" s="163">
        <v>13455.599941719969</v>
      </c>
      <c r="J198" s="163">
        <v>107137.99854744569</v>
      </c>
      <c r="K198" s="163">
        <v>5547.4180131569519</v>
      </c>
      <c r="L198" s="163">
        <v>8821.3304375334701</v>
      </c>
      <c r="M198" s="163">
        <f t="shared" si="21"/>
        <v>5226293.9379434055</v>
      </c>
    </row>
    <row r="199" spans="1:14" outlineLevel="1" x14ac:dyDescent="0.25">
      <c r="A199" s="25">
        <f t="shared" ref="A199:A247" si="31">A198+1</f>
        <v>195</v>
      </c>
      <c r="B199" s="292"/>
      <c r="C199" s="70" t="s">
        <v>250</v>
      </c>
      <c r="D199" s="58">
        <v>926</v>
      </c>
      <c r="E199" s="163">
        <v>8720689.4532033037</v>
      </c>
      <c r="F199" s="163">
        <v>2996318.3625459941</v>
      </c>
      <c r="G199" s="163">
        <v>677253.11610348022</v>
      </c>
      <c r="H199" s="163">
        <v>296078.70432072127</v>
      </c>
      <c r="I199" s="163">
        <v>33538.599915713829</v>
      </c>
      <c r="J199" s="163">
        <v>267045.57839238195</v>
      </c>
      <c r="K199" s="163">
        <v>13827.152569513213</v>
      </c>
      <c r="L199" s="163">
        <v>21987.505094546228</v>
      </c>
      <c r="M199" s="163">
        <f t="shared" si="21"/>
        <v>13026738.472145656</v>
      </c>
    </row>
    <row r="200" spans="1:14" outlineLevel="1" x14ac:dyDescent="0.25">
      <c r="A200" s="25">
        <f t="shared" si="31"/>
        <v>196</v>
      </c>
      <c r="B200" s="292"/>
      <c r="C200" s="70" t="s">
        <v>251</v>
      </c>
      <c r="D200" s="58">
        <v>927</v>
      </c>
      <c r="E200" s="163">
        <v>0</v>
      </c>
      <c r="F200" s="163">
        <v>0</v>
      </c>
      <c r="G200" s="163">
        <v>0</v>
      </c>
      <c r="H200" s="163">
        <v>0</v>
      </c>
      <c r="I200" s="163">
        <v>0</v>
      </c>
      <c r="J200" s="163">
        <v>0</v>
      </c>
      <c r="K200" s="163">
        <v>0</v>
      </c>
      <c r="L200" s="163">
        <v>0</v>
      </c>
      <c r="M200" s="163">
        <f t="shared" ref="M200:M247" si="32">SUM(E200:L200)</f>
        <v>0</v>
      </c>
    </row>
    <row r="201" spans="1:14" outlineLevel="1" x14ac:dyDescent="0.25">
      <c r="A201" s="25">
        <f t="shared" si="31"/>
        <v>197</v>
      </c>
      <c r="B201" s="292"/>
      <c r="C201" s="70" t="s">
        <v>252</v>
      </c>
      <c r="D201" s="58">
        <v>928</v>
      </c>
      <c r="E201" s="163">
        <v>2596413.7526065432</v>
      </c>
      <c r="F201" s="163">
        <v>855781.8389138747</v>
      </c>
      <c r="G201" s="163">
        <v>155981.73971925338</v>
      </c>
      <c r="H201" s="163">
        <v>61930.120418052815</v>
      </c>
      <c r="I201" s="163">
        <v>10023.390690108688</v>
      </c>
      <c r="J201" s="163">
        <v>35232.762356661369</v>
      </c>
      <c r="K201" s="163">
        <v>3370.2335808004018</v>
      </c>
      <c r="L201" s="163">
        <v>10546.6434067686</v>
      </c>
      <c r="M201" s="163">
        <f t="shared" si="32"/>
        <v>3729280.4816920632</v>
      </c>
    </row>
    <row r="202" spans="1:14" outlineLevel="1" x14ac:dyDescent="0.25">
      <c r="A202" s="25">
        <f t="shared" si="31"/>
        <v>198</v>
      </c>
      <c r="B202" s="292"/>
      <c r="C202" s="70" t="s">
        <v>253</v>
      </c>
      <c r="D202" s="58">
        <v>929</v>
      </c>
      <c r="E202" s="163">
        <v>0</v>
      </c>
      <c r="F202" s="163">
        <v>0</v>
      </c>
      <c r="G202" s="163">
        <v>0</v>
      </c>
      <c r="H202" s="163">
        <v>0</v>
      </c>
      <c r="I202" s="163">
        <v>0</v>
      </c>
      <c r="J202" s="163">
        <v>0</v>
      </c>
      <c r="K202" s="163">
        <v>0</v>
      </c>
      <c r="L202" s="163">
        <v>0</v>
      </c>
      <c r="M202" s="163">
        <f t="shared" si="32"/>
        <v>0</v>
      </c>
    </row>
    <row r="203" spans="1:14" outlineLevel="1" x14ac:dyDescent="0.25">
      <c r="A203" s="25">
        <f t="shared" si="31"/>
        <v>199</v>
      </c>
      <c r="B203" s="292"/>
      <c r="C203" s="70" t="s">
        <v>254</v>
      </c>
      <c r="D203" s="58">
        <v>930.1</v>
      </c>
      <c r="E203" s="163">
        <v>6922.1042588596838</v>
      </c>
      <c r="F203" s="163">
        <v>2402.1715529334369</v>
      </c>
      <c r="G203" s="163">
        <v>430.41422605847015</v>
      </c>
      <c r="H203" s="163">
        <v>185.85066367395808</v>
      </c>
      <c r="I203" s="163">
        <v>22.225179010044883</v>
      </c>
      <c r="J203" s="163">
        <v>168.27595392832498</v>
      </c>
      <c r="K203" s="163">
        <v>8.4119929158198694</v>
      </c>
      <c r="L203" s="163">
        <v>14.356172620260672</v>
      </c>
      <c r="M203" s="163">
        <f t="shared" si="32"/>
        <v>10153.810000000001</v>
      </c>
    </row>
    <row r="204" spans="1:14" outlineLevel="1" x14ac:dyDescent="0.25">
      <c r="A204" s="25">
        <f t="shared" si="31"/>
        <v>200</v>
      </c>
      <c r="B204" s="292"/>
      <c r="C204" s="70" t="s">
        <v>255</v>
      </c>
      <c r="D204" s="58">
        <v>930.2</v>
      </c>
      <c r="E204" s="163">
        <v>2497072.7775875633</v>
      </c>
      <c r="F204" s="163">
        <v>866556.89767282922</v>
      </c>
      <c r="G204" s="163">
        <v>155267.18563959902</v>
      </c>
      <c r="H204" s="163">
        <v>67043.577444364229</v>
      </c>
      <c r="I204" s="163">
        <v>8017.4882387766947</v>
      </c>
      <c r="J204" s="163">
        <v>60703.694709478514</v>
      </c>
      <c r="K204" s="163">
        <v>3034.5336807760764</v>
      </c>
      <c r="L204" s="163">
        <v>5178.8309594612128</v>
      </c>
      <c r="M204" s="163">
        <f t="shared" si="32"/>
        <v>3662874.985932848</v>
      </c>
    </row>
    <row r="205" spans="1:14" outlineLevel="1" x14ac:dyDescent="0.25">
      <c r="A205" s="25">
        <f t="shared" si="31"/>
        <v>201</v>
      </c>
      <c r="B205" s="292"/>
      <c r="C205" s="70" t="s">
        <v>131</v>
      </c>
      <c r="D205" s="58">
        <v>931</v>
      </c>
      <c r="E205" s="163">
        <v>2786992.7259079283</v>
      </c>
      <c r="F205" s="163">
        <v>957575.37586120993</v>
      </c>
      <c r="G205" s="163">
        <v>216439.2526883934</v>
      </c>
      <c r="H205" s="163">
        <v>94622.013507772761</v>
      </c>
      <c r="I205" s="163">
        <v>10718.399560472413</v>
      </c>
      <c r="J205" s="163">
        <v>85343.491298393012</v>
      </c>
      <c r="K205" s="163">
        <v>4418.9365804210875</v>
      </c>
      <c r="L205" s="163">
        <v>7026.8545954075589</v>
      </c>
      <c r="M205" s="163">
        <f t="shared" si="32"/>
        <v>4163137.049999998</v>
      </c>
    </row>
    <row r="206" spans="1:14" x14ac:dyDescent="0.25">
      <c r="A206" s="25">
        <f t="shared" si="31"/>
        <v>202</v>
      </c>
      <c r="B206" s="293"/>
      <c r="C206" s="80" t="s">
        <v>256</v>
      </c>
      <c r="D206" s="81">
        <v>932</v>
      </c>
      <c r="E206" s="163">
        <v>6715799.6718193274</v>
      </c>
      <c r="F206" s="163">
        <v>2857112.3868272179</v>
      </c>
      <c r="G206" s="163">
        <v>498093.9134263384</v>
      </c>
      <c r="H206" s="163">
        <v>220601.60857313123</v>
      </c>
      <c r="I206" s="163">
        <v>23540.379845155931</v>
      </c>
      <c r="J206" s="163">
        <v>189827.02420049882</v>
      </c>
      <c r="K206" s="163">
        <v>9292.8798210567638</v>
      </c>
      <c r="L206" s="163">
        <v>14802.051996882754</v>
      </c>
      <c r="M206" s="163">
        <f t="shared" si="32"/>
        <v>10529069.916509608</v>
      </c>
    </row>
    <row r="207" spans="1:14" x14ac:dyDescent="0.25">
      <c r="A207" s="25">
        <f t="shared" si="31"/>
        <v>203</v>
      </c>
      <c r="B207" s="319" t="s">
        <v>257</v>
      </c>
      <c r="C207" s="319"/>
      <c r="D207" s="319"/>
      <c r="E207" s="166">
        <f>SUM(E193:E206)</f>
        <v>49661452.562058486</v>
      </c>
      <c r="F207" s="166">
        <f t="shared" ref="F207:L207" si="33">SUM(F193:F206)</f>
        <v>17633393.641887125</v>
      </c>
      <c r="G207" s="166">
        <f t="shared" si="33"/>
        <v>3746718.7566714962</v>
      </c>
      <c r="H207" s="166">
        <f t="shared" si="33"/>
        <v>1633966.9700039471</v>
      </c>
      <c r="I207" s="166">
        <f t="shared" si="33"/>
        <v>186948.42342526061</v>
      </c>
      <c r="J207" s="166">
        <f t="shared" si="33"/>
        <v>1443401.4804002021</v>
      </c>
      <c r="K207" s="166">
        <f t="shared" si="33"/>
        <v>75590.005557219338</v>
      </c>
      <c r="L207" s="166">
        <f t="shared" si="33"/>
        <v>125769.50709426985</v>
      </c>
      <c r="M207" s="166">
        <f t="shared" si="32"/>
        <v>74507241.347098008</v>
      </c>
      <c r="N207" s="163"/>
    </row>
    <row r="208" spans="1:14" x14ac:dyDescent="0.25">
      <c r="A208" s="25">
        <f t="shared" si="31"/>
        <v>204</v>
      </c>
      <c r="B208" s="296" t="s">
        <v>258</v>
      </c>
      <c r="C208" s="176" t="s">
        <v>259</v>
      </c>
      <c r="D208" s="177">
        <v>403</v>
      </c>
      <c r="E208" s="163">
        <v>656.31045516936206</v>
      </c>
      <c r="F208" s="163">
        <v>223.00235974918252</v>
      </c>
      <c r="G208" s="163">
        <v>47.445279450061527</v>
      </c>
      <c r="H208" s="163">
        <v>11.255127660286224</v>
      </c>
      <c r="I208" s="163">
        <v>5.5559663259428174</v>
      </c>
      <c r="J208" s="163">
        <v>10.997376645165167</v>
      </c>
      <c r="K208" s="163">
        <v>0</v>
      </c>
      <c r="L208" s="163">
        <v>0</v>
      </c>
      <c r="M208" s="163">
        <f t="shared" si="32"/>
        <v>954.56656500000031</v>
      </c>
    </row>
    <row r="209" spans="1:14" x14ac:dyDescent="0.25">
      <c r="A209" s="25">
        <f t="shared" si="31"/>
        <v>205</v>
      </c>
      <c r="B209" s="317"/>
      <c r="C209" s="176" t="s">
        <v>260</v>
      </c>
      <c r="D209" s="177">
        <v>403</v>
      </c>
      <c r="E209" s="163">
        <v>1540198.9538316475</v>
      </c>
      <c r="F209" s="163">
        <v>532030.54744880833</v>
      </c>
      <c r="G209" s="163">
        <v>122515.5989787669</v>
      </c>
      <c r="H209" s="163">
        <v>43366.468642993372</v>
      </c>
      <c r="I209" s="163">
        <v>13726.921392365019</v>
      </c>
      <c r="J209" s="163">
        <v>46583.636412650456</v>
      </c>
      <c r="K209" s="163">
        <v>2149.4591777909377</v>
      </c>
      <c r="L209" s="163">
        <v>9890.2939449765418</v>
      </c>
      <c r="M209" s="163">
        <f t="shared" si="32"/>
        <v>2310461.8798299991</v>
      </c>
    </row>
    <row r="210" spans="1:14" x14ac:dyDescent="0.25">
      <c r="A210" s="25">
        <f t="shared" si="31"/>
        <v>206</v>
      </c>
      <c r="B210" s="317"/>
      <c r="C210" s="176" t="s">
        <v>261</v>
      </c>
      <c r="D210" s="177">
        <v>403</v>
      </c>
      <c r="E210" s="163">
        <v>0</v>
      </c>
      <c r="F210" s="163">
        <v>0</v>
      </c>
      <c r="G210" s="163">
        <v>0</v>
      </c>
      <c r="H210" s="163">
        <v>0</v>
      </c>
      <c r="I210" s="163">
        <v>0</v>
      </c>
      <c r="J210" s="163">
        <v>0</v>
      </c>
      <c r="K210" s="163">
        <v>0</v>
      </c>
      <c r="L210" s="163">
        <v>0</v>
      </c>
      <c r="M210" s="163">
        <f t="shared" si="32"/>
        <v>0</v>
      </c>
    </row>
    <row r="211" spans="1:14" x14ac:dyDescent="0.25">
      <c r="A211" s="25">
        <f t="shared" si="31"/>
        <v>207</v>
      </c>
      <c r="B211" s="317"/>
      <c r="C211" s="176" t="s">
        <v>262</v>
      </c>
      <c r="D211" s="177">
        <v>403</v>
      </c>
      <c r="E211" s="163">
        <v>94343338.249764115</v>
      </c>
      <c r="F211" s="163">
        <v>48806020.190698378</v>
      </c>
      <c r="G211" s="163">
        <v>6585764.8741616746</v>
      </c>
      <c r="H211" s="163">
        <v>2981548.343591393</v>
      </c>
      <c r="I211" s="163">
        <v>285408.03542935848</v>
      </c>
      <c r="J211" s="163">
        <v>2401883.3047834039</v>
      </c>
      <c r="K211" s="163">
        <v>109392.48821465191</v>
      </c>
      <c r="L211" s="163">
        <v>169092.71542197105</v>
      </c>
      <c r="M211" s="163">
        <f t="shared" si="32"/>
        <v>155682448.20206493</v>
      </c>
    </row>
    <row r="212" spans="1:14" x14ac:dyDescent="0.25">
      <c r="A212" s="25">
        <f t="shared" si="31"/>
        <v>208</v>
      </c>
      <c r="B212" s="317"/>
      <c r="C212" s="176" t="s">
        <v>263</v>
      </c>
      <c r="D212" s="177">
        <v>403</v>
      </c>
      <c r="E212" s="163">
        <v>781073.65431288222</v>
      </c>
      <c r="F212" s="163">
        <v>332293.29667559685</v>
      </c>
      <c r="G212" s="163">
        <v>57930.261794947262</v>
      </c>
      <c r="H212" s="163">
        <v>25656.82613770364</v>
      </c>
      <c r="I212" s="163">
        <v>2737.8378462840956</v>
      </c>
      <c r="J212" s="163">
        <v>22077.62213363597</v>
      </c>
      <c r="K212" s="163">
        <v>1080.7981112630366</v>
      </c>
      <c r="L212" s="163">
        <v>1721.5362889766589</v>
      </c>
      <c r="M212" s="163">
        <f t="shared" si="32"/>
        <v>1224571.8333012895</v>
      </c>
    </row>
    <row r="213" spans="1:14" x14ac:dyDescent="0.25">
      <c r="A213" s="25">
        <f t="shared" si="31"/>
        <v>209</v>
      </c>
      <c r="B213" s="317"/>
      <c r="C213" s="176" t="s">
        <v>264</v>
      </c>
      <c r="D213" s="177">
        <v>403</v>
      </c>
      <c r="E213" s="163">
        <v>6510072.9909182638</v>
      </c>
      <c r="F213" s="163">
        <v>2236778.5653734105</v>
      </c>
      <c r="G213" s="163">
        <v>505575.53308368131</v>
      </c>
      <c r="H213" s="163">
        <v>221025.41164063476</v>
      </c>
      <c r="I213" s="163">
        <v>25036.866022594284</v>
      </c>
      <c r="J213" s="163">
        <v>199351.92240996571</v>
      </c>
      <c r="K213" s="163">
        <v>10322.093564635448</v>
      </c>
      <c r="L213" s="163">
        <v>16413.870006700505</v>
      </c>
      <c r="M213" s="163">
        <f t="shared" si="32"/>
        <v>9724577.2530198861</v>
      </c>
    </row>
    <row r="214" spans="1:14" ht="31.5" x14ac:dyDescent="0.25">
      <c r="A214" s="25">
        <f t="shared" si="31"/>
        <v>210</v>
      </c>
      <c r="B214" s="317"/>
      <c r="C214" s="176" t="s">
        <v>265</v>
      </c>
      <c r="D214" s="177">
        <v>403.1</v>
      </c>
      <c r="E214" s="163">
        <v>0</v>
      </c>
      <c r="F214" s="163">
        <v>0</v>
      </c>
      <c r="G214" s="163">
        <v>0</v>
      </c>
      <c r="H214" s="163">
        <v>0</v>
      </c>
      <c r="I214" s="163">
        <v>0</v>
      </c>
      <c r="J214" s="163">
        <v>0</v>
      </c>
      <c r="K214" s="163">
        <v>0</v>
      </c>
      <c r="L214" s="163">
        <v>0</v>
      </c>
      <c r="M214" s="163">
        <f t="shared" si="32"/>
        <v>0</v>
      </c>
    </row>
    <row r="215" spans="1:14" outlineLevel="1" x14ac:dyDescent="0.25">
      <c r="A215" s="25">
        <f t="shared" si="31"/>
        <v>211</v>
      </c>
      <c r="B215" s="317"/>
      <c r="C215" s="167" t="s">
        <v>266</v>
      </c>
      <c r="D215" s="177">
        <v>403.1</v>
      </c>
      <c r="E215" s="163">
        <v>0</v>
      </c>
      <c r="F215" s="163">
        <v>0</v>
      </c>
      <c r="G215" s="163">
        <v>0</v>
      </c>
      <c r="H215" s="163">
        <v>0</v>
      </c>
      <c r="I215" s="163">
        <v>0</v>
      </c>
      <c r="J215" s="163">
        <v>0</v>
      </c>
      <c r="K215" s="163">
        <v>0</v>
      </c>
      <c r="L215" s="163">
        <v>0</v>
      </c>
      <c r="M215" s="163">
        <f t="shared" si="32"/>
        <v>0</v>
      </c>
    </row>
    <row r="216" spans="1:14" ht="31.5" outlineLevel="1" x14ac:dyDescent="0.25">
      <c r="A216" s="25">
        <f t="shared" si="31"/>
        <v>212</v>
      </c>
      <c r="B216" s="317"/>
      <c r="C216" s="176" t="s">
        <v>267</v>
      </c>
      <c r="D216" s="177">
        <v>403.1</v>
      </c>
      <c r="E216" s="163">
        <v>0</v>
      </c>
      <c r="F216" s="163">
        <v>0</v>
      </c>
      <c r="G216" s="163">
        <v>0</v>
      </c>
      <c r="H216" s="163">
        <v>0</v>
      </c>
      <c r="I216" s="163">
        <v>0</v>
      </c>
      <c r="J216" s="163">
        <v>0</v>
      </c>
      <c r="K216" s="163">
        <v>0</v>
      </c>
      <c r="L216" s="163">
        <v>0</v>
      </c>
      <c r="M216" s="163">
        <f t="shared" si="32"/>
        <v>0</v>
      </c>
    </row>
    <row r="217" spans="1:14" ht="31.5" outlineLevel="1" x14ac:dyDescent="0.25">
      <c r="A217" s="25">
        <f t="shared" si="31"/>
        <v>213</v>
      </c>
      <c r="B217" s="317"/>
      <c r="C217" s="176" t="s">
        <v>268</v>
      </c>
      <c r="D217" s="177">
        <v>403.1</v>
      </c>
      <c r="E217" s="163">
        <v>0</v>
      </c>
      <c r="F217" s="163">
        <v>0</v>
      </c>
      <c r="G217" s="163">
        <v>0</v>
      </c>
      <c r="H217" s="163">
        <v>0</v>
      </c>
      <c r="I217" s="163">
        <v>0</v>
      </c>
      <c r="J217" s="163">
        <v>0</v>
      </c>
      <c r="K217" s="163">
        <v>0</v>
      </c>
      <c r="L217" s="163">
        <v>0</v>
      </c>
      <c r="M217" s="163">
        <f t="shared" si="32"/>
        <v>0</v>
      </c>
    </row>
    <row r="218" spans="1:14" ht="31.5" outlineLevel="1" x14ac:dyDescent="0.25">
      <c r="A218" s="25">
        <f t="shared" si="31"/>
        <v>214</v>
      </c>
      <c r="B218" s="317"/>
      <c r="C218" s="176" t="s">
        <v>269</v>
      </c>
      <c r="D218" s="177">
        <v>403.1</v>
      </c>
      <c r="E218" s="163">
        <v>0</v>
      </c>
      <c r="F218" s="163">
        <v>0</v>
      </c>
      <c r="G218" s="163">
        <v>0</v>
      </c>
      <c r="H218" s="163">
        <v>0</v>
      </c>
      <c r="I218" s="163">
        <v>0</v>
      </c>
      <c r="J218" s="163">
        <v>0</v>
      </c>
      <c r="K218" s="163">
        <v>0</v>
      </c>
      <c r="L218" s="163">
        <v>0</v>
      </c>
      <c r="M218" s="163">
        <f t="shared" si="32"/>
        <v>0</v>
      </c>
    </row>
    <row r="219" spans="1:14" ht="31.5" outlineLevel="1" x14ac:dyDescent="0.25">
      <c r="A219" s="25">
        <f t="shared" si="31"/>
        <v>215</v>
      </c>
      <c r="B219" s="318"/>
      <c r="C219" s="176" t="s">
        <v>270</v>
      </c>
      <c r="D219" s="177">
        <v>403.1</v>
      </c>
      <c r="E219" s="163">
        <v>0</v>
      </c>
      <c r="F219" s="163">
        <v>0</v>
      </c>
      <c r="G219" s="163">
        <v>0</v>
      </c>
      <c r="H219" s="163">
        <v>0</v>
      </c>
      <c r="I219" s="163">
        <v>0</v>
      </c>
      <c r="J219" s="163">
        <v>0</v>
      </c>
      <c r="K219" s="163">
        <v>0</v>
      </c>
      <c r="L219" s="163">
        <v>0</v>
      </c>
      <c r="M219" s="163">
        <f t="shared" si="32"/>
        <v>0</v>
      </c>
    </row>
    <row r="220" spans="1:14" x14ac:dyDescent="0.25">
      <c r="A220" s="25">
        <f t="shared" si="31"/>
        <v>216</v>
      </c>
      <c r="B220" s="319" t="s">
        <v>271</v>
      </c>
      <c r="C220" s="319"/>
      <c r="D220" s="319"/>
      <c r="E220" s="166">
        <f>SUM(E208:E219)</f>
        <v>103175340.15928207</v>
      </c>
      <c r="F220" s="166">
        <f t="shared" ref="F220:L220" si="34">SUM(F208:F219)</f>
        <v>51907345.602555946</v>
      </c>
      <c r="G220" s="166">
        <f t="shared" si="34"/>
        <v>7271833.7132985201</v>
      </c>
      <c r="H220" s="166">
        <f t="shared" si="34"/>
        <v>3271608.3051403854</v>
      </c>
      <c r="I220" s="166">
        <f t="shared" si="34"/>
        <v>326915.21665692783</v>
      </c>
      <c r="J220" s="166">
        <f t="shared" si="34"/>
        <v>2669907.4831163012</v>
      </c>
      <c r="K220" s="166">
        <f t="shared" si="34"/>
        <v>122944.83906834133</v>
      </c>
      <c r="L220" s="166">
        <f t="shared" si="34"/>
        <v>197118.41566262479</v>
      </c>
      <c r="M220" s="166">
        <f t="shared" si="32"/>
        <v>168943013.73478112</v>
      </c>
      <c r="N220" s="163"/>
    </row>
    <row r="221" spans="1:14" ht="31.5" x14ac:dyDescent="0.25">
      <c r="A221" s="25">
        <f t="shared" si="31"/>
        <v>217</v>
      </c>
      <c r="B221" s="296" t="s">
        <v>272</v>
      </c>
      <c r="C221" s="164" t="s">
        <v>273</v>
      </c>
      <c r="D221" s="169">
        <v>404.1</v>
      </c>
      <c r="E221" s="163">
        <v>0</v>
      </c>
      <c r="F221" s="163">
        <v>0</v>
      </c>
      <c r="G221" s="163">
        <v>0</v>
      </c>
      <c r="H221" s="163">
        <v>0</v>
      </c>
      <c r="I221" s="163">
        <v>0</v>
      </c>
      <c r="J221" s="163">
        <v>0</v>
      </c>
      <c r="K221" s="163">
        <v>0</v>
      </c>
      <c r="L221" s="163">
        <v>0</v>
      </c>
      <c r="M221" s="163">
        <f t="shared" si="32"/>
        <v>0</v>
      </c>
    </row>
    <row r="222" spans="1:14" ht="31.5" x14ac:dyDescent="0.25">
      <c r="A222" s="25">
        <f t="shared" si="31"/>
        <v>218</v>
      </c>
      <c r="B222" s="317"/>
      <c r="C222" s="164" t="s">
        <v>274</v>
      </c>
      <c r="D222" s="169">
        <v>404.2</v>
      </c>
      <c r="E222" s="163">
        <v>0</v>
      </c>
      <c r="F222" s="163">
        <v>0</v>
      </c>
      <c r="G222" s="163">
        <v>0</v>
      </c>
      <c r="H222" s="163">
        <v>0</v>
      </c>
      <c r="I222" s="163">
        <v>0</v>
      </c>
      <c r="J222" s="163">
        <v>0</v>
      </c>
      <c r="K222" s="163">
        <v>0</v>
      </c>
      <c r="L222" s="163">
        <v>0</v>
      </c>
      <c r="M222" s="163">
        <f t="shared" si="32"/>
        <v>0</v>
      </c>
    </row>
    <row r="223" spans="1:14" x14ac:dyDescent="0.25">
      <c r="A223" s="25">
        <f t="shared" si="31"/>
        <v>219</v>
      </c>
      <c r="B223" s="317"/>
      <c r="C223" s="164" t="s">
        <v>275</v>
      </c>
      <c r="D223" s="169">
        <v>404.3</v>
      </c>
      <c r="E223" s="163">
        <v>16333479.584729185</v>
      </c>
      <c r="F223" s="163">
        <v>6629144.8427545661</v>
      </c>
      <c r="G223" s="163">
        <v>1139024.6591861502</v>
      </c>
      <c r="H223" s="163">
        <v>504045.60791824508</v>
      </c>
      <c r="I223" s="163">
        <v>53831.910886277998</v>
      </c>
      <c r="J223" s="163">
        <v>433143.68477411137</v>
      </c>
      <c r="K223" s="163">
        <v>21175.109527164856</v>
      </c>
      <c r="L223" s="163">
        <v>33738.911831545352</v>
      </c>
      <c r="M223" s="163">
        <f t="shared" si="32"/>
        <v>25147584.311607245</v>
      </c>
    </row>
    <row r="224" spans="1:14" x14ac:dyDescent="0.25">
      <c r="A224" s="25">
        <f t="shared" si="31"/>
        <v>220</v>
      </c>
      <c r="B224" s="317"/>
      <c r="C224" s="164" t="s">
        <v>276</v>
      </c>
      <c r="D224" s="169">
        <v>405</v>
      </c>
      <c r="E224" s="163">
        <v>0</v>
      </c>
      <c r="F224" s="163">
        <v>0</v>
      </c>
      <c r="G224" s="163">
        <v>0</v>
      </c>
      <c r="H224" s="163">
        <v>0</v>
      </c>
      <c r="I224" s="163">
        <v>0</v>
      </c>
      <c r="J224" s="163">
        <v>0</v>
      </c>
      <c r="K224" s="163">
        <v>0</v>
      </c>
      <c r="L224" s="163">
        <v>0</v>
      </c>
      <c r="M224" s="163">
        <f t="shared" si="32"/>
        <v>0</v>
      </c>
    </row>
    <row r="225" spans="1:14" outlineLevel="1" x14ac:dyDescent="0.25">
      <c r="A225" s="25">
        <f t="shared" si="31"/>
        <v>221</v>
      </c>
      <c r="B225" s="317"/>
      <c r="C225" s="164" t="s">
        <v>277</v>
      </c>
      <c r="D225" s="169">
        <v>406</v>
      </c>
      <c r="E225" s="163">
        <v>0</v>
      </c>
      <c r="F225" s="163">
        <v>0</v>
      </c>
      <c r="G225" s="163">
        <v>0</v>
      </c>
      <c r="H225" s="163">
        <v>0</v>
      </c>
      <c r="I225" s="163">
        <v>0</v>
      </c>
      <c r="J225" s="163">
        <v>0</v>
      </c>
      <c r="K225" s="163">
        <v>0</v>
      </c>
      <c r="L225" s="163">
        <v>0</v>
      </c>
      <c r="M225" s="163">
        <f t="shared" si="32"/>
        <v>0</v>
      </c>
    </row>
    <row r="226" spans="1:14" ht="31.5" outlineLevel="1" x14ac:dyDescent="0.25">
      <c r="A226" s="25">
        <f t="shared" si="31"/>
        <v>222</v>
      </c>
      <c r="B226" s="317"/>
      <c r="C226" s="164" t="s">
        <v>278</v>
      </c>
      <c r="D226" s="169">
        <v>407.1</v>
      </c>
      <c r="E226" s="163">
        <v>0</v>
      </c>
      <c r="F226" s="163">
        <v>0</v>
      </c>
      <c r="G226" s="163">
        <v>0</v>
      </c>
      <c r="H226" s="163">
        <v>0</v>
      </c>
      <c r="I226" s="163">
        <v>0</v>
      </c>
      <c r="J226" s="163">
        <v>0</v>
      </c>
      <c r="K226" s="163">
        <v>0</v>
      </c>
      <c r="L226" s="163">
        <v>0</v>
      </c>
      <c r="M226" s="163">
        <f t="shared" si="32"/>
        <v>0</v>
      </c>
    </row>
    <row r="227" spans="1:14" outlineLevel="1" x14ac:dyDescent="0.25">
      <c r="A227" s="25">
        <f t="shared" si="31"/>
        <v>223</v>
      </c>
      <c r="B227" s="318"/>
      <c r="C227" s="164" t="s">
        <v>279</v>
      </c>
      <c r="D227" s="169">
        <v>407.2</v>
      </c>
      <c r="E227" s="163">
        <v>0</v>
      </c>
      <c r="F227" s="163">
        <v>0</v>
      </c>
      <c r="G227" s="163">
        <v>0</v>
      </c>
      <c r="H227" s="163">
        <v>0</v>
      </c>
      <c r="I227" s="163">
        <v>0</v>
      </c>
      <c r="J227" s="163">
        <v>0</v>
      </c>
      <c r="K227" s="163">
        <v>0</v>
      </c>
      <c r="L227" s="163">
        <v>0</v>
      </c>
      <c r="M227" s="163">
        <f t="shared" si="32"/>
        <v>0</v>
      </c>
    </row>
    <row r="228" spans="1:14" outlineLevel="1" x14ac:dyDescent="0.25">
      <c r="A228" s="25">
        <f t="shared" si="31"/>
        <v>224</v>
      </c>
      <c r="B228" s="313" t="s">
        <v>280</v>
      </c>
      <c r="C228" s="313"/>
      <c r="D228" s="313"/>
      <c r="E228" s="166">
        <f>SUM(E221:E227)</f>
        <v>16333479.584729185</v>
      </c>
      <c r="F228" s="166">
        <f t="shared" ref="F228:L228" si="35">SUM(F221:F227)</f>
        <v>6629144.8427545661</v>
      </c>
      <c r="G228" s="166">
        <f t="shared" si="35"/>
        <v>1139024.6591861502</v>
      </c>
      <c r="H228" s="166">
        <f t="shared" si="35"/>
        <v>504045.60791824508</v>
      </c>
      <c r="I228" s="166">
        <f t="shared" si="35"/>
        <v>53831.910886277998</v>
      </c>
      <c r="J228" s="166">
        <f t="shared" si="35"/>
        <v>433143.68477411137</v>
      </c>
      <c r="K228" s="166">
        <f t="shared" si="35"/>
        <v>21175.109527164856</v>
      </c>
      <c r="L228" s="166">
        <f t="shared" si="35"/>
        <v>33738.911831545352</v>
      </c>
      <c r="M228" s="166">
        <f t="shared" si="32"/>
        <v>25147584.311607245</v>
      </c>
      <c r="N228" s="163"/>
    </row>
    <row r="229" spans="1:14" outlineLevel="1" x14ac:dyDescent="0.25">
      <c r="A229" s="25">
        <f t="shared" si="31"/>
        <v>225</v>
      </c>
      <c r="B229" s="291" t="s">
        <v>281</v>
      </c>
      <c r="C229" s="97" t="s">
        <v>282</v>
      </c>
      <c r="D229" s="98">
        <v>407.3</v>
      </c>
      <c r="E229" s="163">
        <v>9648515.5164911095</v>
      </c>
      <c r="F229" s="163">
        <v>4861921.9377212403</v>
      </c>
      <c r="G229" s="163">
        <v>681063.24578979111</v>
      </c>
      <c r="H229" s="163">
        <v>305548.97381633654</v>
      </c>
      <c r="I229" s="163">
        <v>30625.304117543783</v>
      </c>
      <c r="J229" s="163">
        <v>249748.62511955606</v>
      </c>
      <c r="K229" s="163">
        <v>11403.415919011686</v>
      </c>
      <c r="L229" s="163">
        <v>18198.808547379966</v>
      </c>
      <c r="M229" s="163">
        <f t="shared" si="32"/>
        <v>15807025.827521967</v>
      </c>
    </row>
    <row r="230" spans="1:14" outlineLevel="1" x14ac:dyDescent="0.25">
      <c r="A230" s="25">
        <f t="shared" si="31"/>
        <v>226</v>
      </c>
      <c r="B230" s="341"/>
      <c r="C230" s="80" t="s">
        <v>283</v>
      </c>
      <c r="D230" s="102">
        <v>407.4</v>
      </c>
      <c r="E230" s="163">
        <v>178823.36814893034</v>
      </c>
      <c r="F230" s="163">
        <v>90109.743316935797</v>
      </c>
      <c r="G230" s="163">
        <v>12622.669604086912</v>
      </c>
      <c r="H230" s="163">
        <v>5662.9744274026289</v>
      </c>
      <c r="I230" s="163">
        <v>567.60234499536136</v>
      </c>
      <c r="J230" s="163">
        <v>4628.7835945446523</v>
      </c>
      <c r="K230" s="163">
        <v>211.34828871399253</v>
      </c>
      <c r="L230" s="163">
        <v>337.29253325837533</v>
      </c>
      <c r="M230" s="163">
        <f t="shared" si="32"/>
        <v>292963.78225886804</v>
      </c>
    </row>
    <row r="231" spans="1:14" outlineLevel="1" x14ac:dyDescent="0.25">
      <c r="A231" s="25">
        <f t="shared" si="31"/>
        <v>227</v>
      </c>
      <c r="B231" s="314" t="s">
        <v>284</v>
      </c>
      <c r="C231" s="306"/>
      <c r="D231" s="307"/>
      <c r="E231" s="166">
        <f>SUM(E229:E230)</f>
        <v>9827338.8846400399</v>
      </c>
      <c r="F231" s="166">
        <f t="shared" ref="F231:L231" si="36">SUM(F229:F230)</f>
        <v>4952031.6810381757</v>
      </c>
      <c r="G231" s="166">
        <f t="shared" si="36"/>
        <v>693685.91539387801</v>
      </c>
      <c r="H231" s="166">
        <f t="shared" si="36"/>
        <v>311211.94824373914</v>
      </c>
      <c r="I231" s="166">
        <f t="shared" si="36"/>
        <v>31192.906462539144</v>
      </c>
      <c r="J231" s="166">
        <f t="shared" si="36"/>
        <v>254377.40871410072</v>
      </c>
      <c r="K231" s="166">
        <f t="shared" si="36"/>
        <v>11614.764207725679</v>
      </c>
      <c r="L231" s="166">
        <f t="shared" si="36"/>
        <v>18536.101080638342</v>
      </c>
      <c r="M231" s="166">
        <f t="shared" si="32"/>
        <v>16099989.609780837</v>
      </c>
      <c r="N231" s="163"/>
    </row>
    <row r="232" spans="1:14" outlineLevel="1" x14ac:dyDescent="0.25">
      <c r="A232" s="25">
        <f t="shared" si="31"/>
        <v>228</v>
      </c>
      <c r="B232" s="296" t="s">
        <v>285</v>
      </c>
      <c r="C232" s="97" t="s">
        <v>286</v>
      </c>
      <c r="D232" s="98">
        <v>408.1</v>
      </c>
      <c r="E232" s="163">
        <v>16045443.044304635</v>
      </c>
      <c r="F232" s="163">
        <v>8085356.9032692006</v>
      </c>
      <c r="G232" s="163">
        <v>1132605.4771028166</v>
      </c>
      <c r="H232" s="163">
        <v>508126.73185177369</v>
      </c>
      <c r="I232" s="163">
        <v>50929.759307809443</v>
      </c>
      <c r="J232" s="163">
        <v>415330.97323624126</v>
      </c>
      <c r="K232" s="163">
        <v>18963.835454924036</v>
      </c>
      <c r="L232" s="163">
        <v>30264.546449875488</v>
      </c>
      <c r="M232" s="163">
        <f t="shared" si="32"/>
        <v>26287021.270977281</v>
      </c>
    </row>
    <row r="233" spans="1:14" ht="31.5" x14ac:dyDescent="0.25">
      <c r="A233" s="25">
        <f t="shared" si="31"/>
        <v>229</v>
      </c>
      <c r="B233" s="297"/>
      <c r="C233" s="77" t="s">
        <v>287</v>
      </c>
      <c r="D233" s="100">
        <v>409.1</v>
      </c>
      <c r="E233" s="163">
        <v>9716912.7139459476</v>
      </c>
      <c r="F233" s="163">
        <v>4591462.9633522965</v>
      </c>
      <c r="G233" s="163">
        <v>693919.09666640672</v>
      </c>
      <c r="H233" s="163">
        <v>306512.42419220135</v>
      </c>
      <c r="I233" s="163">
        <v>30625.532849768082</v>
      </c>
      <c r="J233" s="163">
        <v>257285.12955028593</v>
      </c>
      <c r="K233" s="163">
        <v>11527.6583293654</v>
      </c>
      <c r="L233" s="163">
        <v>17407.576617385319</v>
      </c>
      <c r="M233" s="163">
        <f t="shared" si="32"/>
        <v>15625653.095503658</v>
      </c>
    </row>
    <row r="234" spans="1:14" x14ac:dyDescent="0.25">
      <c r="A234" s="25">
        <f t="shared" si="31"/>
        <v>230</v>
      </c>
      <c r="B234" s="297"/>
      <c r="C234" s="77" t="s">
        <v>288</v>
      </c>
      <c r="D234" s="100">
        <v>409.1</v>
      </c>
      <c r="E234" s="163">
        <v>0</v>
      </c>
      <c r="F234" s="163">
        <v>0</v>
      </c>
      <c r="G234" s="163">
        <v>0</v>
      </c>
      <c r="H234" s="163">
        <v>0</v>
      </c>
      <c r="I234" s="163">
        <v>0</v>
      </c>
      <c r="J234" s="163">
        <v>0</v>
      </c>
      <c r="K234" s="163">
        <v>0</v>
      </c>
      <c r="L234" s="163">
        <v>0</v>
      </c>
      <c r="M234" s="163">
        <f t="shared" si="32"/>
        <v>0</v>
      </c>
    </row>
    <row r="235" spans="1:14" s="101" customFormat="1" x14ac:dyDescent="0.25">
      <c r="A235" s="25">
        <f t="shared" si="31"/>
        <v>231</v>
      </c>
      <c r="B235" s="297"/>
      <c r="C235" s="77" t="s">
        <v>288</v>
      </c>
      <c r="D235" s="100">
        <v>410.1</v>
      </c>
      <c r="E235" s="163">
        <v>134687069.88181135</v>
      </c>
      <c r="F235" s="163">
        <v>63642713.607710138</v>
      </c>
      <c r="G235" s="163">
        <v>9618479.9242760409</v>
      </c>
      <c r="H235" s="163">
        <v>4248598.4501607912</v>
      </c>
      <c r="I235" s="163">
        <v>424503.48217951157</v>
      </c>
      <c r="J235" s="163">
        <v>3566254.1430011466</v>
      </c>
      <c r="K235" s="163">
        <v>159785.99053920852</v>
      </c>
      <c r="L235" s="163">
        <v>241288.10841058299</v>
      </c>
      <c r="M235" s="163">
        <f t="shared" si="32"/>
        <v>216588693.58808884</v>
      </c>
    </row>
    <row r="236" spans="1:14" ht="31.5" outlineLevel="1" x14ac:dyDescent="0.25">
      <c r="A236" s="25">
        <f t="shared" si="31"/>
        <v>232</v>
      </c>
      <c r="B236" s="297"/>
      <c r="C236" s="77" t="s">
        <v>289</v>
      </c>
      <c r="D236" s="100">
        <v>411.1</v>
      </c>
      <c r="E236" s="163">
        <v>-139218426.51965046</v>
      </c>
      <c r="F236" s="163">
        <v>-65783883.008822307</v>
      </c>
      <c r="G236" s="163">
        <v>-9942080.1250157002</v>
      </c>
      <c r="H236" s="163">
        <v>-4391536.5570298666</v>
      </c>
      <c r="I236" s="163">
        <v>-438785.30354104168</v>
      </c>
      <c r="J236" s="163">
        <v>-3686235.7373538185</v>
      </c>
      <c r="K236" s="163">
        <v>-165161.76498807652</v>
      </c>
      <c r="L236" s="163">
        <v>-249405.90674591967</v>
      </c>
      <c r="M236" s="163">
        <f t="shared" si="32"/>
        <v>-223875514.9231472</v>
      </c>
    </row>
    <row r="237" spans="1:14" outlineLevel="1" x14ac:dyDescent="0.25">
      <c r="A237" s="25">
        <f t="shared" si="31"/>
        <v>233</v>
      </c>
      <c r="B237" s="298"/>
      <c r="C237" s="80" t="s">
        <v>290</v>
      </c>
      <c r="D237" s="102">
        <v>411.4</v>
      </c>
      <c r="E237" s="163">
        <v>0</v>
      </c>
      <c r="F237" s="163">
        <v>0</v>
      </c>
      <c r="G237" s="163">
        <v>0</v>
      </c>
      <c r="H237" s="163">
        <v>0</v>
      </c>
      <c r="I237" s="163">
        <v>0</v>
      </c>
      <c r="J237" s="163">
        <v>0</v>
      </c>
      <c r="K237" s="163">
        <v>0</v>
      </c>
      <c r="L237" s="163">
        <v>0</v>
      </c>
      <c r="M237" s="163">
        <f t="shared" si="32"/>
        <v>0</v>
      </c>
    </row>
    <row r="238" spans="1:14" outlineLevel="1" x14ac:dyDescent="0.25">
      <c r="A238" s="25">
        <f t="shared" si="31"/>
        <v>234</v>
      </c>
      <c r="B238" s="313" t="s">
        <v>291</v>
      </c>
      <c r="C238" s="313"/>
      <c r="D238" s="313"/>
      <c r="E238" s="166">
        <f>SUM(E232:E237)</f>
        <v>21230999.120411485</v>
      </c>
      <c r="F238" s="166">
        <f t="shared" ref="F238:L238" si="37">SUM(F232:F237)</f>
        <v>10535650.465509325</v>
      </c>
      <c r="G238" s="166">
        <f t="shared" si="37"/>
        <v>1502924.3730295636</v>
      </c>
      <c r="H238" s="166">
        <f t="shared" si="37"/>
        <v>671701.04917489924</v>
      </c>
      <c r="I238" s="166">
        <f t="shared" si="37"/>
        <v>67273.470796047419</v>
      </c>
      <c r="J238" s="166">
        <f t="shared" si="37"/>
        <v>552634.50843385514</v>
      </c>
      <c r="K238" s="166">
        <f t="shared" si="37"/>
        <v>25115.719335421425</v>
      </c>
      <c r="L238" s="166">
        <f t="shared" si="37"/>
        <v>39554.324731924164</v>
      </c>
      <c r="M238" s="166">
        <f t="shared" si="32"/>
        <v>34625853.031422526</v>
      </c>
      <c r="N238" s="163"/>
    </row>
    <row r="239" spans="1:14" outlineLevel="1" x14ac:dyDescent="0.25">
      <c r="A239" s="25">
        <f t="shared" si="31"/>
        <v>235</v>
      </c>
      <c r="B239" s="291" t="s">
        <v>292</v>
      </c>
      <c r="C239" s="85" t="s">
        <v>293</v>
      </c>
      <c r="D239" s="86">
        <v>411.6</v>
      </c>
      <c r="E239" s="163">
        <v>0</v>
      </c>
      <c r="F239" s="163">
        <v>0</v>
      </c>
      <c r="G239" s="163">
        <v>0</v>
      </c>
      <c r="H239" s="163">
        <v>0</v>
      </c>
      <c r="I239" s="163">
        <v>0</v>
      </c>
      <c r="J239" s="163">
        <v>0</v>
      </c>
      <c r="K239" s="163">
        <v>0</v>
      </c>
      <c r="L239" s="163">
        <v>0</v>
      </c>
      <c r="M239" s="163">
        <f t="shared" si="32"/>
        <v>0</v>
      </c>
    </row>
    <row r="240" spans="1:14" outlineLevel="1" x14ac:dyDescent="0.25">
      <c r="A240" s="25">
        <f t="shared" si="31"/>
        <v>236</v>
      </c>
      <c r="B240" s="292"/>
      <c r="C240" s="70" t="s">
        <v>294</v>
      </c>
      <c r="D240" s="58">
        <v>411.7</v>
      </c>
      <c r="E240" s="163">
        <v>1156355.0672008817</v>
      </c>
      <c r="F240" s="163">
        <v>598209.58007666981</v>
      </c>
      <c r="G240" s="163">
        <v>80720.936156289434</v>
      </c>
      <c r="H240" s="163">
        <v>36544.483152470202</v>
      </c>
      <c r="I240" s="163">
        <v>3498.2123180214326</v>
      </c>
      <c r="J240" s="163">
        <v>29439.597769569416</v>
      </c>
      <c r="K240" s="163">
        <v>1340.8107070139818</v>
      </c>
      <c r="L240" s="163">
        <v>2072.5492857514164</v>
      </c>
      <c r="M240" s="163">
        <f t="shared" si="32"/>
        <v>1908181.236666667</v>
      </c>
    </row>
    <row r="241" spans="1:15" x14ac:dyDescent="0.25">
      <c r="A241" s="25">
        <f t="shared" si="31"/>
        <v>237</v>
      </c>
      <c r="B241" s="292"/>
      <c r="C241" s="70" t="s">
        <v>295</v>
      </c>
      <c r="D241" s="58">
        <v>412</v>
      </c>
      <c r="E241" s="163">
        <v>0</v>
      </c>
      <c r="F241" s="163">
        <v>0</v>
      </c>
      <c r="G241" s="163">
        <v>0</v>
      </c>
      <c r="H241" s="163">
        <v>0</v>
      </c>
      <c r="I241" s="163">
        <v>0</v>
      </c>
      <c r="J241" s="163">
        <v>0</v>
      </c>
      <c r="K241" s="163">
        <v>0</v>
      </c>
      <c r="L241" s="163">
        <v>0</v>
      </c>
      <c r="M241" s="163">
        <f t="shared" si="32"/>
        <v>0</v>
      </c>
    </row>
    <row r="242" spans="1:15" x14ac:dyDescent="0.25">
      <c r="A242" s="25">
        <f t="shared" si="31"/>
        <v>238</v>
      </c>
      <c r="B242" s="292"/>
      <c r="C242" s="70" t="s">
        <v>296</v>
      </c>
      <c r="D242" s="58">
        <v>413</v>
      </c>
      <c r="E242" s="163">
        <v>0</v>
      </c>
      <c r="F242" s="163">
        <v>0</v>
      </c>
      <c r="G242" s="163">
        <v>0</v>
      </c>
      <c r="H242" s="163">
        <v>0</v>
      </c>
      <c r="I242" s="163">
        <v>0</v>
      </c>
      <c r="J242" s="163">
        <v>0</v>
      </c>
      <c r="K242" s="163">
        <v>0</v>
      </c>
      <c r="L242" s="163">
        <v>0</v>
      </c>
      <c r="M242" s="163">
        <f t="shared" si="32"/>
        <v>0</v>
      </c>
    </row>
    <row r="243" spans="1:15" x14ac:dyDescent="0.25">
      <c r="A243" s="25">
        <f t="shared" si="31"/>
        <v>239</v>
      </c>
      <c r="B243" s="292"/>
      <c r="C243" s="70" t="s">
        <v>297</v>
      </c>
      <c r="D243" s="178">
        <v>414</v>
      </c>
      <c r="E243" s="163">
        <v>0</v>
      </c>
      <c r="F243" s="163">
        <v>0</v>
      </c>
      <c r="G243" s="163">
        <v>0</v>
      </c>
      <c r="H243" s="163">
        <v>0</v>
      </c>
      <c r="I243" s="163">
        <v>0</v>
      </c>
      <c r="J243" s="163">
        <v>0</v>
      </c>
      <c r="K243" s="163">
        <v>0</v>
      </c>
      <c r="L243" s="163">
        <v>0</v>
      </c>
      <c r="M243" s="163">
        <f t="shared" si="32"/>
        <v>0</v>
      </c>
    </row>
    <row r="244" spans="1:15" ht="15.6" customHeight="1" outlineLevel="1" x14ac:dyDescent="0.25">
      <c r="A244" s="25">
        <f t="shared" si="31"/>
        <v>240</v>
      </c>
      <c r="B244" s="293"/>
      <c r="C244" s="174" t="s">
        <v>298</v>
      </c>
      <c r="D244" s="179">
        <v>411.1</v>
      </c>
      <c r="E244" s="163">
        <v>1.8922217705545463E-3</v>
      </c>
      <c r="F244" s="163">
        <v>9.5349740813171178E-4</v>
      </c>
      <c r="G244" s="163">
        <v>1.3356694080092607E-4</v>
      </c>
      <c r="H244" s="163">
        <v>5.9922836755320435E-5</v>
      </c>
      <c r="I244" s="163">
        <v>6.00609151553138E-6</v>
      </c>
      <c r="J244" s="163">
        <v>4.8979533153008172E-5</v>
      </c>
      <c r="K244" s="163">
        <v>2.2363846359330332E-6</v>
      </c>
      <c r="L244" s="163">
        <v>3.5690652797986057E-6</v>
      </c>
      <c r="M244" s="163">
        <f t="shared" si="32"/>
        <v>3.1000000308267759E-3</v>
      </c>
    </row>
    <row r="245" spans="1:15" outlineLevel="1" x14ac:dyDescent="0.25">
      <c r="A245" s="25">
        <f t="shared" si="31"/>
        <v>241</v>
      </c>
      <c r="B245" s="314" t="s">
        <v>299</v>
      </c>
      <c r="C245" s="306"/>
      <c r="D245" s="307"/>
      <c r="E245" s="166">
        <f>SUM(E239:E244)</f>
        <v>1156355.0690931035</v>
      </c>
      <c r="F245" s="166">
        <f t="shared" ref="F245:L245" si="38">SUM(F239:F244)</f>
        <v>598209.58103016717</v>
      </c>
      <c r="G245" s="166">
        <f t="shared" si="38"/>
        <v>80720.93628985637</v>
      </c>
      <c r="H245" s="166">
        <f t="shared" si="38"/>
        <v>36544.483212393039</v>
      </c>
      <c r="I245" s="166">
        <f t="shared" si="38"/>
        <v>3498.2123240275241</v>
      </c>
      <c r="J245" s="166">
        <f t="shared" si="38"/>
        <v>29439.597818548951</v>
      </c>
      <c r="K245" s="166">
        <f t="shared" si="38"/>
        <v>1340.8107092503665</v>
      </c>
      <c r="L245" s="166">
        <f t="shared" si="38"/>
        <v>2072.5492893204819</v>
      </c>
      <c r="M245" s="166">
        <f t="shared" si="32"/>
        <v>1908181.2397666676</v>
      </c>
    </row>
    <row r="246" spans="1:15" ht="16.5" outlineLevel="1" thickBot="1" x14ac:dyDescent="0.3">
      <c r="A246" s="25">
        <f t="shared" si="31"/>
        <v>242</v>
      </c>
      <c r="B246" s="260" t="s">
        <v>300</v>
      </c>
      <c r="C246" s="260"/>
      <c r="D246" s="261"/>
      <c r="E246" s="62">
        <f t="shared" ref="E246:L246" si="39">SUM(E86,E130,E151,E176,E182,E187,E192,E207,E220,E228,E231,E238,E245)</f>
        <v>267959759.60754439</v>
      </c>
      <c r="F246" s="62">
        <f t="shared" si="39"/>
        <v>115359166.17914326</v>
      </c>
      <c r="G246" s="62">
        <f t="shared" si="39"/>
        <v>18574507.738793872</v>
      </c>
      <c r="H246" s="62">
        <f t="shared" si="39"/>
        <v>8216536.2274306603</v>
      </c>
      <c r="I246" s="62">
        <f t="shared" si="39"/>
        <v>883415.47620143683</v>
      </c>
      <c r="J246" s="62">
        <f t="shared" si="39"/>
        <v>7001333.5580249196</v>
      </c>
      <c r="K246" s="62">
        <f t="shared" si="39"/>
        <v>338685.36028637365</v>
      </c>
      <c r="L246" s="62">
        <f t="shared" si="39"/>
        <v>554863.3206263358</v>
      </c>
      <c r="M246" s="62">
        <f t="shared" si="32"/>
        <v>418888267.4680512</v>
      </c>
      <c r="N246" s="163"/>
      <c r="O246" s="21"/>
    </row>
    <row r="247" spans="1:15" ht="16.5" outlineLevel="1" thickBot="1" x14ac:dyDescent="0.3">
      <c r="A247" s="25">
        <f t="shared" si="31"/>
        <v>243</v>
      </c>
      <c r="B247" s="315" t="s">
        <v>301</v>
      </c>
      <c r="C247" s="315"/>
      <c r="D247" s="316"/>
      <c r="E247" s="62">
        <f t="shared" ref="E247:L247" si="40">+E30-E246</f>
        <v>117652046.88920996</v>
      </c>
      <c r="F247" s="62">
        <f t="shared" si="40"/>
        <v>11554228.184775397</v>
      </c>
      <c r="G247" s="62">
        <f t="shared" si="40"/>
        <v>4559525.511550799</v>
      </c>
      <c r="H247" s="62">
        <f t="shared" si="40"/>
        <v>966388.63944597729</v>
      </c>
      <c r="I247" s="62">
        <f t="shared" si="40"/>
        <v>603981.69064173487</v>
      </c>
      <c r="J247" s="62">
        <f t="shared" si="40"/>
        <v>-1782648.2741155727</v>
      </c>
      <c r="K247" s="62">
        <f t="shared" si="40"/>
        <v>161335.83559493098</v>
      </c>
      <c r="L247" s="62">
        <f t="shared" si="40"/>
        <v>1011103.742568208</v>
      </c>
      <c r="M247" s="62">
        <f t="shared" si="32"/>
        <v>134725962.21967143</v>
      </c>
      <c r="N247" s="163"/>
    </row>
    <row r="248" spans="1:15" x14ac:dyDescent="0.25">
      <c r="A248" s="25"/>
      <c r="B248" s="180"/>
      <c r="C248" s="180"/>
      <c r="D248" s="180"/>
      <c r="M248" s="181"/>
    </row>
    <row r="249" spans="1:15" x14ac:dyDescent="0.25">
      <c r="A249" s="25"/>
      <c r="B249" s="182"/>
      <c r="C249" s="182"/>
      <c r="D249" s="182"/>
      <c r="M249" s="181"/>
    </row>
    <row r="250" spans="1:15" x14ac:dyDescent="0.25">
      <c r="A250" s="25">
        <f>A247+1</f>
        <v>244</v>
      </c>
      <c r="B250" s="296" t="s">
        <v>302</v>
      </c>
      <c r="C250" s="176" t="s">
        <v>303</v>
      </c>
      <c r="D250" s="79">
        <v>301</v>
      </c>
      <c r="E250" s="163">
        <v>96384.474634105281</v>
      </c>
      <c r="F250" s="163">
        <v>49384.664302479796</v>
      </c>
      <c r="G250" s="163">
        <v>6790.9570119252257</v>
      </c>
      <c r="H250" s="163">
        <v>3053.1056313782765</v>
      </c>
      <c r="I250" s="163">
        <v>302.97223154326736</v>
      </c>
      <c r="J250" s="163">
        <v>2483.1228566138802</v>
      </c>
      <c r="K250" s="163">
        <v>112.70661851754753</v>
      </c>
      <c r="L250" s="163">
        <v>179.9567134367216</v>
      </c>
      <c r="M250" s="163">
        <f>SUM(E250:L250)</f>
        <v>158691.96000000002</v>
      </c>
    </row>
    <row r="251" spans="1:15" x14ac:dyDescent="0.25">
      <c r="A251" s="25">
        <f t="shared" ref="A251:A314" si="41">A250+1</f>
        <v>245</v>
      </c>
      <c r="B251" s="297"/>
      <c r="C251" s="176" t="s">
        <v>304</v>
      </c>
      <c r="D251" s="79">
        <v>302</v>
      </c>
      <c r="E251" s="163">
        <v>1481171.5948955687</v>
      </c>
      <c r="F251" s="163">
        <v>758910.21106840577</v>
      </c>
      <c r="G251" s="163">
        <v>104358.84686205829</v>
      </c>
      <c r="H251" s="163">
        <v>46918.068024754786</v>
      </c>
      <c r="I251" s="163">
        <v>4655.8728997338021</v>
      </c>
      <c r="J251" s="163">
        <v>38158.957195280484</v>
      </c>
      <c r="K251" s="163">
        <v>1731.9992928181814</v>
      </c>
      <c r="L251" s="163">
        <v>2765.4533913796649</v>
      </c>
      <c r="M251" s="163">
        <f t="shared" ref="M251:M315" si="42">SUM(E251:L251)</f>
        <v>2438671.0036300002</v>
      </c>
    </row>
    <row r="252" spans="1:15" x14ac:dyDescent="0.25">
      <c r="A252" s="25">
        <f t="shared" si="41"/>
        <v>246</v>
      </c>
      <c r="B252" s="297"/>
      <c r="C252" s="183" t="s">
        <v>305</v>
      </c>
      <c r="D252" s="81">
        <v>303</v>
      </c>
      <c r="E252" s="163">
        <v>132967010.31410506</v>
      </c>
      <c r="F252" s="163">
        <v>53798282.598580755</v>
      </c>
      <c r="G252" s="163">
        <v>9271393.4610496163</v>
      </c>
      <c r="H252" s="163">
        <v>4102028.2458882648</v>
      </c>
      <c r="I252" s="163">
        <v>438473.37457580306</v>
      </c>
      <c r="J252" s="163">
        <v>3527313.4769641487</v>
      </c>
      <c r="K252" s="163">
        <v>172582.05445404339</v>
      </c>
      <c r="L252" s="163">
        <v>274973.77050107287</v>
      </c>
      <c r="M252" s="163">
        <f t="shared" si="42"/>
        <v>204552057.29611874</v>
      </c>
    </row>
    <row r="253" spans="1:15" x14ac:dyDescent="0.25">
      <c r="A253" s="25">
        <f t="shared" si="41"/>
        <v>247</v>
      </c>
      <c r="B253" s="297"/>
      <c r="C253" s="311" t="s">
        <v>307</v>
      </c>
      <c r="D253" s="312"/>
      <c r="E253" s="166">
        <f t="shared" ref="E253:K253" si="43">SUM(E250:E252)</f>
        <v>134544566.38363475</v>
      </c>
      <c r="F253" s="166">
        <f t="shared" si="43"/>
        <v>54606577.473951638</v>
      </c>
      <c r="G253" s="166">
        <f t="shared" si="43"/>
        <v>9382543.2649236005</v>
      </c>
      <c r="H253" s="166">
        <f t="shared" si="43"/>
        <v>4151999.4195443979</v>
      </c>
      <c r="I253" s="166">
        <f t="shared" si="43"/>
        <v>443432.2197070801</v>
      </c>
      <c r="J253" s="166">
        <f t="shared" si="43"/>
        <v>3567955.557016043</v>
      </c>
      <c r="K253" s="166">
        <f t="shared" si="43"/>
        <v>174426.76036537913</v>
      </c>
      <c r="L253" s="166">
        <f t="shared" ref="L253" si="44">SUM(L250:L252)</f>
        <v>277919.18060588924</v>
      </c>
      <c r="M253" s="166">
        <f t="shared" si="42"/>
        <v>207149420.25974876</v>
      </c>
      <c r="N253" s="163"/>
    </row>
    <row r="254" spans="1:15" outlineLevel="1" x14ac:dyDescent="0.25">
      <c r="A254" s="25">
        <f t="shared" si="41"/>
        <v>248</v>
      </c>
      <c r="B254" s="292"/>
      <c r="C254" s="97" t="s">
        <v>308</v>
      </c>
      <c r="D254" s="78">
        <v>304</v>
      </c>
      <c r="E254" s="163">
        <v>1404.330803156221</v>
      </c>
      <c r="F254" s="163">
        <v>477.16607362515379</v>
      </c>
      <c r="G254" s="163">
        <v>101.52035042452974</v>
      </c>
      <c r="H254" s="163">
        <v>24.082996609762688</v>
      </c>
      <c r="I254" s="163">
        <v>11.888298580900663</v>
      </c>
      <c r="J254" s="163">
        <v>23.531477603432243</v>
      </c>
      <c r="K254" s="163">
        <v>0</v>
      </c>
      <c r="L254" s="163">
        <v>0</v>
      </c>
      <c r="M254" s="163">
        <f t="shared" si="42"/>
        <v>2042.52</v>
      </c>
    </row>
    <row r="255" spans="1:15" outlineLevel="1" x14ac:dyDescent="0.25">
      <c r="A255" s="25">
        <f t="shared" si="41"/>
        <v>249</v>
      </c>
      <c r="B255" s="292"/>
      <c r="C255" s="77" t="s">
        <v>309</v>
      </c>
      <c r="D255" s="79">
        <v>305</v>
      </c>
      <c r="E255" s="163">
        <v>0</v>
      </c>
      <c r="F255" s="163">
        <v>0</v>
      </c>
      <c r="G255" s="163">
        <v>0</v>
      </c>
      <c r="H255" s="163">
        <v>0</v>
      </c>
      <c r="I255" s="163">
        <v>0</v>
      </c>
      <c r="J255" s="163">
        <v>0</v>
      </c>
      <c r="K255" s="163">
        <v>0</v>
      </c>
      <c r="L255" s="163">
        <v>0</v>
      </c>
      <c r="M255" s="163">
        <f t="shared" si="42"/>
        <v>0</v>
      </c>
    </row>
    <row r="256" spans="1:15" outlineLevel="1" x14ac:dyDescent="0.25">
      <c r="A256" s="25">
        <f t="shared" si="41"/>
        <v>250</v>
      </c>
      <c r="B256" s="292"/>
      <c r="C256" s="77" t="s">
        <v>310</v>
      </c>
      <c r="D256" s="79">
        <v>311</v>
      </c>
      <c r="E256" s="163">
        <v>0</v>
      </c>
      <c r="F256" s="163">
        <v>0</v>
      </c>
      <c r="G256" s="163">
        <v>0</v>
      </c>
      <c r="H256" s="163">
        <v>0</v>
      </c>
      <c r="I256" s="163">
        <v>0</v>
      </c>
      <c r="J256" s="163">
        <v>0</v>
      </c>
      <c r="K256" s="163">
        <v>0</v>
      </c>
      <c r="L256" s="163">
        <v>0</v>
      </c>
      <c r="M256" s="163">
        <f t="shared" si="42"/>
        <v>0</v>
      </c>
    </row>
    <row r="257" spans="1:14" outlineLevel="1" x14ac:dyDescent="0.25">
      <c r="A257" s="25">
        <f t="shared" si="41"/>
        <v>251</v>
      </c>
      <c r="B257" s="292"/>
      <c r="C257" s="77" t="s">
        <v>311</v>
      </c>
      <c r="D257" s="79">
        <v>320</v>
      </c>
      <c r="E257" s="163">
        <v>0</v>
      </c>
      <c r="F257" s="163">
        <v>0</v>
      </c>
      <c r="G257" s="163">
        <v>0</v>
      </c>
      <c r="H257" s="163">
        <v>0</v>
      </c>
      <c r="I257" s="163">
        <v>0</v>
      </c>
      <c r="J257" s="163">
        <v>0</v>
      </c>
      <c r="K257" s="163">
        <v>0</v>
      </c>
      <c r="L257" s="163">
        <v>0</v>
      </c>
      <c r="M257" s="163">
        <f t="shared" si="42"/>
        <v>0</v>
      </c>
    </row>
    <row r="258" spans="1:14" ht="31.5" outlineLevel="1" x14ac:dyDescent="0.25">
      <c r="A258" s="25">
        <f t="shared" si="41"/>
        <v>252</v>
      </c>
      <c r="B258" s="292"/>
      <c r="C258" s="80" t="s">
        <v>312</v>
      </c>
      <c r="D258" s="81">
        <v>321</v>
      </c>
      <c r="E258" s="163">
        <v>0</v>
      </c>
      <c r="F258" s="163">
        <v>0</v>
      </c>
      <c r="G258" s="163">
        <v>0</v>
      </c>
      <c r="H258" s="163">
        <v>0</v>
      </c>
      <c r="I258" s="163">
        <v>0</v>
      </c>
      <c r="J258" s="163">
        <v>0</v>
      </c>
      <c r="K258" s="163">
        <v>0</v>
      </c>
      <c r="L258" s="163">
        <v>0</v>
      </c>
      <c r="M258" s="163">
        <f t="shared" si="42"/>
        <v>0</v>
      </c>
    </row>
    <row r="259" spans="1:14" outlineLevel="1" x14ac:dyDescent="0.25">
      <c r="A259" s="25">
        <f t="shared" si="41"/>
        <v>253</v>
      </c>
      <c r="B259" s="297"/>
      <c r="C259" s="304" t="s">
        <v>313</v>
      </c>
      <c r="D259" s="305"/>
      <c r="E259" s="166">
        <f t="shared" ref="E259:L259" si="45">SUM(E254:E258)</f>
        <v>1404.330803156221</v>
      </c>
      <c r="F259" s="166">
        <f t="shared" si="45"/>
        <v>477.16607362515379</v>
      </c>
      <c r="G259" s="166">
        <f t="shared" si="45"/>
        <v>101.52035042452974</v>
      </c>
      <c r="H259" s="166">
        <f t="shared" si="45"/>
        <v>24.082996609762688</v>
      </c>
      <c r="I259" s="166">
        <f t="shared" si="45"/>
        <v>11.888298580900663</v>
      </c>
      <c r="J259" s="166">
        <f t="shared" si="45"/>
        <v>23.531477603432243</v>
      </c>
      <c r="K259" s="166">
        <f t="shared" si="45"/>
        <v>0</v>
      </c>
      <c r="L259" s="166">
        <f t="shared" si="45"/>
        <v>0</v>
      </c>
      <c r="M259" s="166">
        <f t="shared" si="42"/>
        <v>2042.52</v>
      </c>
      <c r="N259" s="163"/>
    </row>
    <row r="260" spans="1:14" outlineLevel="1" x14ac:dyDescent="0.25">
      <c r="A260" s="25">
        <f t="shared" si="41"/>
        <v>254</v>
      </c>
      <c r="B260" s="297"/>
      <c r="C260" s="118" t="s">
        <v>314</v>
      </c>
      <c r="D260" s="184">
        <v>350.1</v>
      </c>
      <c r="E260" s="163">
        <v>941823.97011544614</v>
      </c>
      <c r="F260" s="163">
        <v>326610.00128150621</v>
      </c>
      <c r="G260" s="163">
        <v>76556.585565857633</v>
      </c>
      <c r="H260" s="163">
        <v>29005.144133450987</v>
      </c>
      <c r="I260" s="163">
        <v>8494.9251570981378</v>
      </c>
      <c r="J260" s="163">
        <v>31533.051079413792</v>
      </c>
      <c r="K260" s="163">
        <v>1629.6702903528937</v>
      </c>
      <c r="L260" s="163">
        <v>7498.5923768741895</v>
      </c>
      <c r="M260" s="163">
        <f t="shared" si="42"/>
        <v>1423151.9400000002</v>
      </c>
    </row>
    <row r="261" spans="1:14" outlineLevel="1" x14ac:dyDescent="0.25">
      <c r="A261" s="25">
        <f t="shared" si="41"/>
        <v>255</v>
      </c>
      <c r="B261" s="297"/>
      <c r="C261" s="176" t="s">
        <v>315</v>
      </c>
      <c r="D261" s="169">
        <v>350.2</v>
      </c>
      <c r="E261" s="163">
        <v>24537.586413962221</v>
      </c>
      <c r="F261" s="163">
        <v>8509.2558529030739</v>
      </c>
      <c r="G261" s="163">
        <v>1994.5487622807702</v>
      </c>
      <c r="H261" s="163">
        <v>755.67861214738741</v>
      </c>
      <c r="I261" s="163">
        <v>221.32050864758364</v>
      </c>
      <c r="J261" s="163">
        <v>821.53883348515444</v>
      </c>
      <c r="K261" s="163">
        <v>42.458226637509974</v>
      </c>
      <c r="L261" s="163">
        <v>195.36278993629236</v>
      </c>
      <c r="M261" s="163">
        <f t="shared" si="42"/>
        <v>37077.749999999985</v>
      </c>
    </row>
    <row r="262" spans="1:14" outlineLevel="1" x14ac:dyDescent="0.25">
      <c r="A262" s="25">
        <f t="shared" si="41"/>
        <v>256</v>
      </c>
      <c r="B262" s="297"/>
      <c r="C262" s="176" t="s">
        <v>309</v>
      </c>
      <c r="D262" s="169">
        <v>351</v>
      </c>
      <c r="E262" s="163">
        <v>825400.00985743525</v>
      </c>
      <c r="F262" s="163">
        <v>286235.97066046996</v>
      </c>
      <c r="G262" s="163">
        <v>67093.011524186251</v>
      </c>
      <c r="H262" s="163">
        <v>25419.661224732023</v>
      </c>
      <c r="I262" s="163">
        <v>7444.8214644053951</v>
      </c>
      <c r="J262" s="163">
        <v>27635.079906272498</v>
      </c>
      <c r="K262" s="163">
        <v>1428.2179222480031</v>
      </c>
      <c r="L262" s="163">
        <v>6571.6507735837022</v>
      </c>
      <c r="M262" s="163">
        <f t="shared" si="42"/>
        <v>1247228.4233333329</v>
      </c>
    </row>
    <row r="263" spans="1:14" x14ac:dyDescent="0.25">
      <c r="A263" s="25">
        <f t="shared" si="41"/>
        <v>257</v>
      </c>
      <c r="B263" s="297"/>
      <c r="C263" s="176" t="s">
        <v>316</v>
      </c>
      <c r="D263" s="169">
        <v>352</v>
      </c>
      <c r="E263" s="163">
        <v>13225296.368636884</v>
      </c>
      <c r="F263" s="163">
        <v>4586328.444559888</v>
      </c>
      <c r="G263" s="163">
        <v>1075024.1714014439</v>
      </c>
      <c r="H263" s="163">
        <v>407296.5220166333</v>
      </c>
      <c r="I263" s="163">
        <v>119287.58069115701</v>
      </c>
      <c r="J263" s="163">
        <v>442793.93938284856</v>
      </c>
      <c r="K263" s="163">
        <v>22884.183517263478</v>
      </c>
      <c r="L263" s="163">
        <v>105296.85979388094</v>
      </c>
      <c r="M263" s="163">
        <f t="shared" si="42"/>
        <v>19984208.069999997</v>
      </c>
    </row>
    <row r="264" spans="1:14" outlineLevel="1" x14ac:dyDescent="0.25">
      <c r="A264" s="25">
        <f t="shared" si="41"/>
        <v>258</v>
      </c>
      <c r="B264" s="297"/>
      <c r="C264" s="176" t="s">
        <v>317</v>
      </c>
      <c r="D264" s="169">
        <v>352.1</v>
      </c>
      <c r="E264" s="163">
        <v>0</v>
      </c>
      <c r="F264" s="163">
        <v>0</v>
      </c>
      <c r="G264" s="163">
        <v>0</v>
      </c>
      <c r="H264" s="163">
        <v>0</v>
      </c>
      <c r="I264" s="163">
        <v>0</v>
      </c>
      <c r="J264" s="163">
        <v>0</v>
      </c>
      <c r="K264" s="163">
        <v>0</v>
      </c>
      <c r="L264" s="163">
        <v>0</v>
      </c>
      <c r="M264" s="163">
        <f t="shared" si="42"/>
        <v>0</v>
      </c>
    </row>
    <row r="265" spans="1:14" outlineLevel="1" x14ac:dyDescent="0.25">
      <c r="A265" s="25">
        <f t="shared" si="41"/>
        <v>259</v>
      </c>
      <c r="B265" s="297"/>
      <c r="C265" s="176" t="s">
        <v>318</v>
      </c>
      <c r="D265" s="169">
        <v>352.2</v>
      </c>
      <c r="E265" s="163">
        <v>1163224.5487101811</v>
      </c>
      <c r="F265" s="163">
        <v>403388.30121125723</v>
      </c>
      <c r="G265" s="163">
        <v>94553.231305762267</v>
      </c>
      <c r="H265" s="163">
        <v>35823.568698056799</v>
      </c>
      <c r="I265" s="163">
        <v>10491.881493503502</v>
      </c>
      <c r="J265" s="163">
        <v>38945.726882285722</v>
      </c>
      <c r="K265" s="163">
        <v>2012.7672985534318</v>
      </c>
      <c r="L265" s="163">
        <v>9261.3344003995753</v>
      </c>
      <c r="M265" s="163">
        <f t="shared" si="42"/>
        <v>1757701.3599999994</v>
      </c>
    </row>
    <row r="266" spans="1:14" outlineLevel="1" x14ac:dyDescent="0.25">
      <c r="A266" s="25">
        <f t="shared" si="41"/>
        <v>260</v>
      </c>
      <c r="B266" s="297"/>
      <c r="C266" s="176" t="s">
        <v>319</v>
      </c>
      <c r="D266" s="169">
        <v>352.3</v>
      </c>
      <c r="E266" s="163">
        <v>2769865.2337530353</v>
      </c>
      <c r="F266" s="163">
        <v>960546.46754720737</v>
      </c>
      <c r="G266" s="163">
        <v>225149.74294794793</v>
      </c>
      <c r="H266" s="163">
        <v>85302.925901741284</v>
      </c>
      <c r="I266" s="163">
        <v>24983.222558134679</v>
      </c>
      <c r="J266" s="163">
        <v>92737.395384320815</v>
      </c>
      <c r="K266" s="163">
        <v>4792.7927329938157</v>
      </c>
      <c r="L266" s="163">
        <v>22053.049174617438</v>
      </c>
      <c r="M266" s="163">
        <f t="shared" si="42"/>
        <v>4185430.8299999991</v>
      </c>
    </row>
    <row r="267" spans="1:14" outlineLevel="1" x14ac:dyDescent="0.25">
      <c r="A267" s="25">
        <f t="shared" si="41"/>
        <v>261</v>
      </c>
      <c r="B267" s="297"/>
      <c r="C267" s="176" t="s">
        <v>320</v>
      </c>
      <c r="D267" s="169">
        <v>353</v>
      </c>
      <c r="E267" s="163">
        <v>2300813.8307781932</v>
      </c>
      <c r="F267" s="163">
        <v>797886.68802606501</v>
      </c>
      <c r="G267" s="163">
        <v>187022.68841754834</v>
      </c>
      <c r="H267" s="163">
        <v>70857.653769184457</v>
      </c>
      <c r="I267" s="163">
        <v>20752.541783876251</v>
      </c>
      <c r="J267" s="163">
        <v>77033.163682654325</v>
      </c>
      <c r="K267" s="163">
        <v>3981.1770167546706</v>
      </c>
      <c r="L267" s="163">
        <v>18318.566525722694</v>
      </c>
      <c r="M267" s="163">
        <f t="shared" si="42"/>
        <v>3476666.3099999991</v>
      </c>
    </row>
    <row r="268" spans="1:14" outlineLevel="1" x14ac:dyDescent="0.25">
      <c r="A268" s="25">
        <f t="shared" si="41"/>
        <v>262</v>
      </c>
      <c r="B268" s="297"/>
      <c r="C268" s="176" t="s">
        <v>321</v>
      </c>
      <c r="D268" s="169">
        <v>354</v>
      </c>
      <c r="E268" s="163">
        <v>16795140.952493098</v>
      </c>
      <c r="F268" s="163">
        <v>5824295.3907240815</v>
      </c>
      <c r="G268" s="163">
        <v>1365200.596097135</v>
      </c>
      <c r="H268" s="163">
        <v>517236.23471695528</v>
      </c>
      <c r="I268" s="163">
        <v>151486.33919017192</v>
      </c>
      <c r="J268" s="163">
        <v>562315.30980890419</v>
      </c>
      <c r="K268" s="163">
        <v>29061.207933805505</v>
      </c>
      <c r="L268" s="163">
        <v>133719.16611917925</v>
      </c>
      <c r="M268" s="163">
        <f t="shared" si="42"/>
        <v>25378455.197083328</v>
      </c>
    </row>
    <row r="269" spans="1:14" outlineLevel="1" x14ac:dyDescent="0.25">
      <c r="A269" s="25">
        <f t="shared" si="41"/>
        <v>263</v>
      </c>
      <c r="B269" s="297"/>
      <c r="C269" s="176" t="s">
        <v>322</v>
      </c>
      <c r="D269" s="169">
        <v>355</v>
      </c>
      <c r="E269" s="163">
        <v>1058842.3301356155</v>
      </c>
      <c r="F269" s="163">
        <v>367190.16055634659</v>
      </c>
      <c r="G269" s="163">
        <v>86068.475659886899</v>
      </c>
      <c r="H269" s="163">
        <v>32608.932639947616</v>
      </c>
      <c r="I269" s="163">
        <v>9550.3901292370974</v>
      </c>
      <c r="J269" s="163">
        <v>35450.923251740147</v>
      </c>
      <c r="K269" s="163">
        <v>1832.1511687354148</v>
      </c>
      <c r="L269" s="163">
        <v>8430.2664584905269</v>
      </c>
      <c r="M269" s="163">
        <f t="shared" si="42"/>
        <v>1599973.6300000001</v>
      </c>
    </row>
    <row r="270" spans="1:14" outlineLevel="1" x14ac:dyDescent="0.25">
      <c r="A270" s="25">
        <f t="shared" si="41"/>
        <v>264</v>
      </c>
      <c r="B270" s="297"/>
      <c r="C270" s="176" t="s">
        <v>323</v>
      </c>
      <c r="D270" s="169">
        <v>356</v>
      </c>
      <c r="E270" s="163">
        <v>1941347.0891992166</v>
      </c>
      <c r="F270" s="163">
        <v>673229.17595045164</v>
      </c>
      <c r="G270" s="163">
        <v>157803.27244069899</v>
      </c>
      <c r="H270" s="163">
        <v>59787.236173630838</v>
      </c>
      <c r="I270" s="163">
        <v>17510.276601556634</v>
      </c>
      <c r="J270" s="163">
        <v>64997.917730939065</v>
      </c>
      <c r="K270" s="163">
        <v>3359.1793954269697</v>
      </c>
      <c r="L270" s="163">
        <v>15456.572508078916</v>
      </c>
      <c r="M270" s="163">
        <f t="shared" si="42"/>
        <v>2933490.7199999997</v>
      </c>
    </row>
    <row r="271" spans="1:14" outlineLevel="1" x14ac:dyDescent="0.25">
      <c r="A271" s="25">
        <f t="shared" si="41"/>
        <v>265</v>
      </c>
      <c r="B271" s="297"/>
      <c r="C271" s="176" t="s">
        <v>311</v>
      </c>
      <c r="D271" s="121">
        <v>357</v>
      </c>
      <c r="E271" s="163">
        <v>354029.56277987326</v>
      </c>
      <c r="F271" s="163">
        <v>122771.98247465707</v>
      </c>
      <c r="G271" s="163">
        <v>28777.452449504217</v>
      </c>
      <c r="H271" s="163">
        <v>10902.97000476018</v>
      </c>
      <c r="I271" s="163">
        <v>3193.2237176407334</v>
      </c>
      <c r="J271" s="163">
        <v>11853.204676232512</v>
      </c>
      <c r="K271" s="163">
        <v>612.58948452783909</v>
      </c>
      <c r="L271" s="163">
        <v>2818.7044128042858</v>
      </c>
      <c r="M271" s="163">
        <f t="shared" si="42"/>
        <v>534959.69000000018</v>
      </c>
    </row>
    <row r="272" spans="1:14" ht="31.5" outlineLevel="1" x14ac:dyDescent="0.25">
      <c r="A272" s="25">
        <f t="shared" si="41"/>
        <v>266</v>
      </c>
      <c r="B272" s="297"/>
      <c r="C272" s="185" t="s">
        <v>324</v>
      </c>
      <c r="D272" s="123">
        <v>358</v>
      </c>
      <c r="E272" s="163">
        <v>0</v>
      </c>
      <c r="F272" s="163">
        <v>0</v>
      </c>
      <c r="G272" s="163">
        <v>0</v>
      </c>
      <c r="H272" s="163">
        <v>0</v>
      </c>
      <c r="I272" s="163">
        <v>0</v>
      </c>
      <c r="J272" s="163">
        <v>0</v>
      </c>
      <c r="K272" s="163">
        <v>0</v>
      </c>
      <c r="L272" s="163">
        <v>0</v>
      </c>
      <c r="M272" s="163">
        <f t="shared" si="42"/>
        <v>0</v>
      </c>
    </row>
    <row r="273" spans="1:16" outlineLevel="1" x14ac:dyDescent="0.25">
      <c r="A273" s="25">
        <f t="shared" si="41"/>
        <v>267</v>
      </c>
      <c r="B273" s="297"/>
      <c r="C273" s="294" t="s">
        <v>325</v>
      </c>
      <c r="D273" s="295"/>
      <c r="E273" s="166">
        <f t="shared" ref="E273:K273" si="46">SUM(E260:E272)</f>
        <v>41400321.482872933</v>
      </c>
      <c r="F273" s="166">
        <f t="shared" si="46"/>
        <v>14356991.838844832</v>
      </c>
      <c r="G273" s="166">
        <f t="shared" si="46"/>
        <v>3365243.7765722522</v>
      </c>
      <c r="H273" s="166">
        <f t="shared" si="46"/>
        <v>1274996.5278912403</v>
      </c>
      <c r="I273" s="166">
        <f t="shared" si="46"/>
        <v>373416.52329542889</v>
      </c>
      <c r="J273" s="166">
        <f t="shared" si="46"/>
        <v>1386117.2506190969</v>
      </c>
      <c r="K273" s="166">
        <f t="shared" si="46"/>
        <v>71636.394987299544</v>
      </c>
      <c r="L273" s="166">
        <f t="shared" ref="L273" si="47">SUM(L260:L272)</f>
        <v>329620.12533356785</v>
      </c>
      <c r="M273" s="166">
        <f t="shared" si="42"/>
        <v>62558343.920416661</v>
      </c>
      <c r="N273" s="163"/>
      <c r="P273" s="163"/>
    </row>
    <row r="274" spans="1:16" outlineLevel="1" x14ac:dyDescent="0.25">
      <c r="A274" s="25">
        <f t="shared" si="41"/>
        <v>268</v>
      </c>
      <c r="B274" s="297"/>
      <c r="C274" s="176" t="s">
        <v>308</v>
      </c>
      <c r="D274" s="79">
        <v>360</v>
      </c>
      <c r="E274" s="163">
        <v>1171973.486894082</v>
      </c>
      <c r="F274" s="163">
        <v>398215.28223775642</v>
      </c>
      <c r="G274" s="163">
        <v>84723.028798015832</v>
      </c>
      <c r="H274" s="163">
        <v>20098.279869790877</v>
      </c>
      <c r="I274" s="163">
        <v>9921.2882817797199</v>
      </c>
      <c r="J274" s="163">
        <v>19638.013918574292</v>
      </c>
      <c r="K274" s="163">
        <v>0</v>
      </c>
      <c r="L274" s="163">
        <v>0</v>
      </c>
      <c r="M274" s="163">
        <f t="shared" si="42"/>
        <v>1704569.379999999</v>
      </c>
    </row>
    <row r="275" spans="1:16" outlineLevel="1" x14ac:dyDescent="0.25">
      <c r="A275" s="25">
        <f t="shared" si="41"/>
        <v>269</v>
      </c>
      <c r="B275" s="297"/>
      <c r="C275" s="176" t="s">
        <v>309</v>
      </c>
      <c r="D275" s="79">
        <v>361</v>
      </c>
      <c r="E275" s="163">
        <v>2951343.5943901427</v>
      </c>
      <c r="F275" s="163">
        <v>1002812.8925811453</v>
      </c>
      <c r="G275" s="163">
        <v>213355.31147809472</v>
      </c>
      <c r="H275" s="163">
        <v>50612.85960415969</v>
      </c>
      <c r="I275" s="163">
        <v>24984.465046328191</v>
      </c>
      <c r="J275" s="163">
        <v>49453.786483453747</v>
      </c>
      <c r="K275" s="163">
        <v>0</v>
      </c>
      <c r="L275" s="163">
        <v>0</v>
      </c>
      <c r="M275" s="163">
        <f t="shared" si="42"/>
        <v>4292562.9095833246</v>
      </c>
    </row>
    <row r="276" spans="1:16" outlineLevel="1" x14ac:dyDescent="0.25">
      <c r="A276" s="25">
        <f t="shared" si="41"/>
        <v>270</v>
      </c>
      <c r="B276" s="297"/>
      <c r="C276" s="176" t="s">
        <v>326</v>
      </c>
      <c r="D276" s="79">
        <v>362</v>
      </c>
      <c r="E276" s="163">
        <v>3066245.2711012578</v>
      </c>
      <c r="F276" s="163">
        <v>1041854.3932061873</v>
      </c>
      <c r="G276" s="163">
        <v>221661.65814361096</v>
      </c>
      <c r="H276" s="163">
        <v>52583.318903685577</v>
      </c>
      <c r="I276" s="163">
        <v>25957.159967722644</v>
      </c>
      <c r="J276" s="163">
        <v>51379.120760853075</v>
      </c>
      <c r="K276" s="163">
        <v>0</v>
      </c>
      <c r="L276" s="163">
        <v>0</v>
      </c>
      <c r="M276" s="163">
        <f t="shared" si="42"/>
        <v>4459680.9220833173</v>
      </c>
    </row>
    <row r="277" spans="1:16" outlineLevel="1" x14ac:dyDescent="0.25">
      <c r="A277" s="25">
        <f t="shared" si="41"/>
        <v>271</v>
      </c>
      <c r="B277" s="297"/>
      <c r="C277" s="176" t="s">
        <v>323</v>
      </c>
      <c r="D277" s="79">
        <v>363</v>
      </c>
      <c r="E277" s="163">
        <v>2739903.3056011833</v>
      </c>
      <c r="F277" s="163">
        <v>930969.32681954384</v>
      </c>
      <c r="G277" s="163">
        <v>198070.10078309645</v>
      </c>
      <c r="H277" s="163">
        <v>46986.850869873386</v>
      </c>
      <c r="I277" s="163">
        <v>23194.526892507471</v>
      </c>
      <c r="J277" s="163">
        <v>45910.81611712819</v>
      </c>
      <c r="K277" s="163">
        <v>0</v>
      </c>
      <c r="L277" s="163">
        <v>0</v>
      </c>
      <c r="M277" s="163">
        <f t="shared" si="42"/>
        <v>3985034.927083333</v>
      </c>
    </row>
    <row r="278" spans="1:16" outlineLevel="1" x14ac:dyDescent="0.25">
      <c r="A278" s="25">
        <f t="shared" si="41"/>
        <v>272</v>
      </c>
      <c r="B278" s="297"/>
      <c r="C278" s="176" t="s">
        <v>327</v>
      </c>
      <c r="D278" s="100">
        <v>363.1</v>
      </c>
      <c r="E278" s="163">
        <v>0</v>
      </c>
      <c r="F278" s="163">
        <v>0</v>
      </c>
      <c r="G278" s="163">
        <v>0</v>
      </c>
      <c r="H278" s="163">
        <v>0</v>
      </c>
      <c r="I278" s="163">
        <v>0</v>
      </c>
      <c r="J278" s="163">
        <v>0</v>
      </c>
      <c r="K278" s="163">
        <v>0</v>
      </c>
      <c r="L278" s="163">
        <v>0</v>
      </c>
      <c r="M278" s="163">
        <f t="shared" si="42"/>
        <v>0</v>
      </c>
    </row>
    <row r="279" spans="1:16" outlineLevel="1" x14ac:dyDescent="0.25">
      <c r="A279" s="25">
        <f t="shared" si="41"/>
        <v>273</v>
      </c>
      <c r="B279" s="297"/>
      <c r="C279" s="176" t="s">
        <v>328</v>
      </c>
      <c r="D279" s="100">
        <v>363.2</v>
      </c>
      <c r="E279" s="163">
        <v>0</v>
      </c>
      <c r="F279" s="163">
        <v>0</v>
      </c>
      <c r="G279" s="163">
        <v>0</v>
      </c>
      <c r="H279" s="163">
        <v>0</v>
      </c>
      <c r="I279" s="163">
        <v>0</v>
      </c>
      <c r="J279" s="163">
        <v>0</v>
      </c>
      <c r="K279" s="163">
        <v>0</v>
      </c>
      <c r="L279" s="163">
        <v>0</v>
      </c>
      <c r="M279" s="163">
        <f t="shared" si="42"/>
        <v>0</v>
      </c>
    </row>
    <row r="280" spans="1:16" outlineLevel="1" x14ac:dyDescent="0.25">
      <c r="A280" s="25">
        <f t="shared" si="41"/>
        <v>274</v>
      </c>
      <c r="B280" s="297"/>
      <c r="C280" s="176" t="s">
        <v>329</v>
      </c>
      <c r="D280" s="100">
        <v>363.3</v>
      </c>
      <c r="E280" s="163">
        <v>0</v>
      </c>
      <c r="F280" s="163">
        <v>0</v>
      </c>
      <c r="G280" s="163">
        <v>0</v>
      </c>
      <c r="H280" s="163">
        <v>0</v>
      </c>
      <c r="I280" s="163">
        <v>0</v>
      </c>
      <c r="J280" s="163">
        <v>0</v>
      </c>
      <c r="K280" s="163">
        <v>0</v>
      </c>
      <c r="L280" s="163">
        <v>0</v>
      </c>
      <c r="M280" s="163">
        <f t="shared" si="42"/>
        <v>0</v>
      </c>
    </row>
    <row r="281" spans="1:16" outlineLevel="1" x14ac:dyDescent="0.25">
      <c r="A281" s="25">
        <f t="shared" si="41"/>
        <v>275</v>
      </c>
      <c r="B281" s="297"/>
      <c r="C281" s="176" t="s">
        <v>330</v>
      </c>
      <c r="D281" s="100">
        <v>363.4</v>
      </c>
      <c r="E281" s="163">
        <v>0</v>
      </c>
      <c r="F281" s="163">
        <v>0</v>
      </c>
      <c r="G281" s="163">
        <v>0</v>
      </c>
      <c r="H281" s="163">
        <v>0</v>
      </c>
      <c r="I281" s="163">
        <v>0</v>
      </c>
      <c r="J281" s="163">
        <v>0</v>
      </c>
      <c r="K281" s="163">
        <v>0</v>
      </c>
      <c r="L281" s="163">
        <v>0</v>
      </c>
      <c r="M281" s="163">
        <f t="shared" si="42"/>
        <v>0</v>
      </c>
    </row>
    <row r="282" spans="1:16" outlineLevel="1" x14ac:dyDescent="0.25">
      <c r="A282" s="25">
        <f t="shared" si="41"/>
        <v>276</v>
      </c>
      <c r="B282" s="297"/>
      <c r="C282" s="176" t="s">
        <v>331</v>
      </c>
      <c r="D282" s="100">
        <v>363.5</v>
      </c>
      <c r="E282" s="163">
        <v>0</v>
      </c>
      <c r="F282" s="163">
        <v>0</v>
      </c>
      <c r="G282" s="163">
        <v>0</v>
      </c>
      <c r="H282" s="163">
        <v>0</v>
      </c>
      <c r="I282" s="163">
        <v>0</v>
      </c>
      <c r="J282" s="163">
        <v>0</v>
      </c>
      <c r="K282" s="163">
        <v>0</v>
      </c>
      <c r="L282" s="163">
        <v>0</v>
      </c>
      <c r="M282" s="163">
        <f t="shared" si="42"/>
        <v>0</v>
      </c>
    </row>
    <row r="283" spans="1:16" outlineLevel="1" x14ac:dyDescent="0.25">
      <c r="A283" s="25">
        <f t="shared" si="41"/>
        <v>277</v>
      </c>
      <c r="B283" s="297"/>
      <c r="C283" s="176" t="s">
        <v>332</v>
      </c>
      <c r="D283" s="100">
        <v>363.6</v>
      </c>
      <c r="E283" s="163">
        <v>0</v>
      </c>
      <c r="F283" s="163">
        <v>0</v>
      </c>
      <c r="G283" s="163">
        <v>0</v>
      </c>
      <c r="H283" s="163">
        <v>0</v>
      </c>
      <c r="I283" s="163">
        <v>0</v>
      </c>
      <c r="J283" s="163">
        <v>0</v>
      </c>
      <c r="K283" s="163">
        <v>0</v>
      </c>
      <c r="L283" s="163">
        <v>0</v>
      </c>
      <c r="M283" s="163">
        <f t="shared" si="42"/>
        <v>0</v>
      </c>
    </row>
    <row r="284" spans="1:16" outlineLevel="1" x14ac:dyDescent="0.25">
      <c r="A284" s="25">
        <f t="shared" si="41"/>
        <v>278</v>
      </c>
      <c r="B284" s="297"/>
      <c r="C284" s="294" t="s">
        <v>333</v>
      </c>
      <c r="D284" s="295"/>
      <c r="E284" s="166">
        <f t="shared" ref="E284:L284" si="48">SUM(E274:E283)</f>
        <v>9929465.657986667</v>
      </c>
      <c r="F284" s="166">
        <f t="shared" si="48"/>
        <v>3373851.8948446326</v>
      </c>
      <c r="G284" s="166">
        <f t="shared" si="48"/>
        <v>717810.099202818</v>
      </c>
      <c r="H284" s="166">
        <f t="shared" si="48"/>
        <v>170281.30924750952</v>
      </c>
      <c r="I284" s="166">
        <f t="shared" si="48"/>
        <v>84057.44018833802</v>
      </c>
      <c r="J284" s="166">
        <f t="shared" si="48"/>
        <v>166381.73728000929</v>
      </c>
      <c r="K284" s="166">
        <f t="shared" si="48"/>
        <v>0</v>
      </c>
      <c r="L284" s="166">
        <f t="shared" si="48"/>
        <v>0</v>
      </c>
      <c r="M284" s="166">
        <f t="shared" si="42"/>
        <v>14441848.138749972</v>
      </c>
      <c r="N284" s="163"/>
    </row>
    <row r="285" spans="1:16" outlineLevel="1" x14ac:dyDescent="0.25">
      <c r="A285" s="25">
        <f t="shared" si="41"/>
        <v>279</v>
      </c>
      <c r="B285" s="297"/>
      <c r="C285" s="176" t="s">
        <v>334</v>
      </c>
      <c r="D285" s="100">
        <v>364.1</v>
      </c>
      <c r="E285" s="163">
        <v>0</v>
      </c>
      <c r="F285" s="163">
        <v>0</v>
      </c>
      <c r="G285" s="163">
        <v>0</v>
      </c>
      <c r="H285" s="163">
        <v>0</v>
      </c>
      <c r="I285" s="163">
        <v>0</v>
      </c>
      <c r="J285" s="163">
        <v>0</v>
      </c>
      <c r="K285" s="163">
        <v>0</v>
      </c>
      <c r="L285" s="163">
        <v>0</v>
      </c>
      <c r="M285" s="163">
        <f t="shared" si="42"/>
        <v>0</v>
      </c>
    </row>
    <row r="286" spans="1:16" outlineLevel="1" x14ac:dyDescent="0.25">
      <c r="A286" s="25">
        <f t="shared" si="41"/>
        <v>280</v>
      </c>
      <c r="B286" s="297"/>
      <c r="C286" s="176" t="s">
        <v>335</v>
      </c>
      <c r="D286" s="100">
        <v>364.2</v>
      </c>
      <c r="E286" s="163">
        <v>0</v>
      </c>
      <c r="F286" s="163">
        <v>0</v>
      </c>
      <c r="G286" s="163">
        <v>0</v>
      </c>
      <c r="H286" s="163">
        <v>0</v>
      </c>
      <c r="I286" s="163">
        <v>0</v>
      </c>
      <c r="J286" s="163">
        <v>0</v>
      </c>
      <c r="K286" s="163">
        <v>0</v>
      </c>
      <c r="L286" s="163">
        <v>0</v>
      </c>
      <c r="M286" s="163">
        <f t="shared" si="42"/>
        <v>0</v>
      </c>
    </row>
    <row r="287" spans="1:16" outlineLevel="1" x14ac:dyDescent="0.25">
      <c r="A287" s="25">
        <f t="shared" si="41"/>
        <v>281</v>
      </c>
      <c r="B287" s="297"/>
      <c r="C287" s="176" t="s">
        <v>336</v>
      </c>
      <c r="D287" s="100">
        <v>364.3</v>
      </c>
      <c r="E287" s="163">
        <v>0</v>
      </c>
      <c r="F287" s="163">
        <v>0</v>
      </c>
      <c r="G287" s="163">
        <v>0</v>
      </c>
      <c r="H287" s="163">
        <v>0</v>
      </c>
      <c r="I287" s="163">
        <v>0</v>
      </c>
      <c r="J287" s="163">
        <v>0</v>
      </c>
      <c r="K287" s="163">
        <v>0</v>
      </c>
      <c r="L287" s="163">
        <v>0</v>
      </c>
      <c r="M287" s="163">
        <f t="shared" si="42"/>
        <v>0</v>
      </c>
    </row>
    <row r="288" spans="1:16" outlineLevel="1" x14ac:dyDescent="0.25">
      <c r="A288" s="25">
        <f t="shared" si="41"/>
        <v>282</v>
      </c>
      <c r="B288" s="297"/>
      <c r="C288" s="176" t="s">
        <v>337</v>
      </c>
      <c r="D288" s="100">
        <v>364.4</v>
      </c>
      <c r="E288" s="163">
        <v>667320.89558769134</v>
      </c>
      <c r="F288" s="163">
        <v>226743.50721350498</v>
      </c>
      <c r="G288" s="163">
        <v>48241.234197393831</v>
      </c>
      <c r="H288" s="163">
        <v>11443.946703969281</v>
      </c>
      <c r="I288" s="163">
        <v>5649.1747088296188</v>
      </c>
      <c r="J288" s="163">
        <v>11181.871588611206</v>
      </c>
      <c r="K288" s="163">
        <v>0</v>
      </c>
      <c r="L288" s="163">
        <v>0</v>
      </c>
      <c r="M288" s="163">
        <f t="shared" si="42"/>
        <v>970580.63000000024</v>
      </c>
    </row>
    <row r="289" spans="1:14" outlineLevel="1" x14ac:dyDescent="0.25">
      <c r="A289" s="25">
        <f t="shared" si="41"/>
        <v>283</v>
      </c>
      <c r="B289" s="297"/>
      <c r="C289" s="176" t="s">
        <v>330</v>
      </c>
      <c r="D289" s="100">
        <v>364.5</v>
      </c>
      <c r="E289" s="163">
        <v>0</v>
      </c>
      <c r="F289" s="163">
        <v>0</v>
      </c>
      <c r="G289" s="163">
        <v>0</v>
      </c>
      <c r="H289" s="163">
        <v>0</v>
      </c>
      <c r="I289" s="163">
        <v>0</v>
      </c>
      <c r="J289" s="163">
        <v>0</v>
      </c>
      <c r="K289" s="163">
        <v>0</v>
      </c>
      <c r="L289" s="163">
        <v>0</v>
      </c>
      <c r="M289" s="163">
        <f t="shared" si="42"/>
        <v>0</v>
      </c>
    </row>
    <row r="290" spans="1:14" outlineLevel="1" x14ac:dyDescent="0.25">
      <c r="A290" s="25">
        <f t="shared" si="41"/>
        <v>284</v>
      </c>
      <c r="B290" s="297"/>
      <c r="C290" s="176" t="s">
        <v>338</v>
      </c>
      <c r="D290" s="100">
        <v>364.6</v>
      </c>
      <c r="E290" s="163">
        <v>0</v>
      </c>
      <c r="F290" s="163">
        <v>0</v>
      </c>
      <c r="G290" s="163">
        <v>0</v>
      </c>
      <c r="H290" s="163">
        <v>0</v>
      </c>
      <c r="I290" s="163">
        <v>0</v>
      </c>
      <c r="J290" s="163">
        <v>0</v>
      </c>
      <c r="K290" s="163">
        <v>0</v>
      </c>
      <c r="L290" s="163">
        <v>0</v>
      </c>
      <c r="M290" s="163">
        <f t="shared" si="42"/>
        <v>0</v>
      </c>
    </row>
    <row r="291" spans="1:14" outlineLevel="1" x14ac:dyDescent="0.25">
      <c r="A291" s="25">
        <f t="shared" si="41"/>
        <v>285</v>
      </c>
      <c r="B291" s="297"/>
      <c r="C291" s="176" t="s">
        <v>339</v>
      </c>
      <c r="D291" s="100">
        <v>364.7</v>
      </c>
      <c r="E291" s="163">
        <v>0</v>
      </c>
      <c r="F291" s="163">
        <v>0</v>
      </c>
      <c r="G291" s="163">
        <v>0</v>
      </c>
      <c r="H291" s="163">
        <v>0</v>
      </c>
      <c r="I291" s="163">
        <v>0</v>
      </c>
      <c r="J291" s="163">
        <v>0</v>
      </c>
      <c r="K291" s="163">
        <v>0</v>
      </c>
      <c r="L291" s="163">
        <v>0</v>
      </c>
      <c r="M291" s="163">
        <f t="shared" si="42"/>
        <v>0</v>
      </c>
    </row>
    <row r="292" spans="1:14" outlineLevel="1" x14ac:dyDescent="0.25">
      <c r="A292" s="25">
        <f t="shared" si="41"/>
        <v>286</v>
      </c>
      <c r="B292" s="297"/>
      <c r="C292" s="176" t="s">
        <v>331</v>
      </c>
      <c r="D292" s="100">
        <v>364.8</v>
      </c>
      <c r="E292" s="163">
        <v>0</v>
      </c>
      <c r="F292" s="163">
        <v>0</v>
      </c>
      <c r="G292" s="163">
        <v>0</v>
      </c>
      <c r="H292" s="163">
        <v>0</v>
      </c>
      <c r="I292" s="163">
        <v>0</v>
      </c>
      <c r="J292" s="163">
        <v>0</v>
      </c>
      <c r="K292" s="163">
        <v>0</v>
      </c>
      <c r="L292" s="163">
        <v>0</v>
      </c>
      <c r="M292" s="163">
        <f t="shared" si="42"/>
        <v>0</v>
      </c>
    </row>
    <row r="293" spans="1:14" outlineLevel="1" x14ac:dyDescent="0.25">
      <c r="A293" s="25">
        <f t="shared" si="41"/>
        <v>287</v>
      </c>
      <c r="B293" s="297"/>
      <c r="C293" s="176" t="s">
        <v>340</v>
      </c>
      <c r="D293" s="100">
        <v>364.9</v>
      </c>
      <c r="E293" s="163">
        <v>2225765.0960567235</v>
      </c>
      <c r="F293" s="163">
        <v>756274.51118378271</v>
      </c>
      <c r="G293" s="163">
        <v>160902.58221675517</v>
      </c>
      <c r="H293" s="163">
        <v>38169.847974558215</v>
      </c>
      <c r="I293" s="163">
        <v>18842.113249527461</v>
      </c>
      <c r="J293" s="163">
        <v>37295.729318652302</v>
      </c>
      <c r="K293" s="163">
        <v>0</v>
      </c>
      <c r="L293" s="163">
        <v>0</v>
      </c>
      <c r="M293" s="163">
        <f t="shared" si="42"/>
        <v>3237249.8799999994</v>
      </c>
    </row>
    <row r="294" spans="1:14" outlineLevel="1" x14ac:dyDescent="0.25">
      <c r="A294" s="25">
        <f t="shared" si="41"/>
        <v>288</v>
      </c>
      <c r="B294" s="297"/>
      <c r="C294" s="294" t="s">
        <v>341</v>
      </c>
      <c r="D294" s="295"/>
      <c r="E294" s="166">
        <f t="shared" ref="E294:L294" si="49">SUM(E285:E293)</f>
        <v>2893085.9916444151</v>
      </c>
      <c r="F294" s="166">
        <f t="shared" si="49"/>
        <v>983018.0183972877</v>
      </c>
      <c r="G294" s="166">
        <f t="shared" si="49"/>
        <v>209143.81641414901</v>
      </c>
      <c r="H294" s="166">
        <f t="shared" si="49"/>
        <v>49613.794678527498</v>
      </c>
      <c r="I294" s="166">
        <f t="shared" si="49"/>
        <v>24491.287958357079</v>
      </c>
      <c r="J294" s="166">
        <f t="shared" si="49"/>
        <v>48477.600907263506</v>
      </c>
      <c r="K294" s="166">
        <f t="shared" si="49"/>
        <v>0</v>
      </c>
      <c r="L294" s="166">
        <f t="shared" si="49"/>
        <v>0</v>
      </c>
      <c r="M294" s="166">
        <f t="shared" si="42"/>
        <v>4207830.51</v>
      </c>
      <c r="N294" s="163"/>
    </row>
    <row r="295" spans="1:14" outlineLevel="1" x14ac:dyDescent="0.25">
      <c r="A295" s="25">
        <f t="shared" si="41"/>
        <v>289</v>
      </c>
      <c r="B295" s="297"/>
      <c r="C295" s="176" t="s">
        <v>308</v>
      </c>
      <c r="D295" s="100">
        <v>365.1</v>
      </c>
      <c r="M295" s="2">
        <f t="shared" si="42"/>
        <v>0</v>
      </c>
    </row>
    <row r="296" spans="1:14" outlineLevel="1" x14ac:dyDescent="0.25">
      <c r="A296" s="25">
        <f t="shared" si="41"/>
        <v>290</v>
      </c>
      <c r="B296" s="297"/>
      <c r="C296" s="176" t="s">
        <v>315</v>
      </c>
      <c r="D296" s="100">
        <v>365.2</v>
      </c>
      <c r="M296" s="2">
        <f t="shared" si="42"/>
        <v>0</v>
      </c>
    </row>
    <row r="297" spans="1:14" outlineLevel="1" x14ac:dyDescent="0.25">
      <c r="A297" s="25">
        <f t="shared" si="41"/>
        <v>291</v>
      </c>
      <c r="B297" s="297"/>
      <c r="C297" s="176" t="s">
        <v>309</v>
      </c>
      <c r="D297" s="79">
        <v>366</v>
      </c>
      <c r="M297" s="2">
        <f t="shared" si="42"/>
        <v>0</v>
      </c>
    </row>
    <row r="298" spans="1:14" x14ac:dyDescent="0.25">
      <c r="A298" s="25">
        <f t="shared" si="41"/>
        <v>292</v>
      </c>
      <c r="B298" s="297"/>
      <c r="C298" s="176" t="s">
        <v>342</v>
      </c>
      <c r="D298" s="79">
        <v>367</v>
      </c>
      <c r="M298" s="2">
        <f t="shared" si="42"/>
        <v>0</v>
      </c>
    </row>
    <row r="299" spans="1:14" outlineLevel="1" x14ac:dyDescent="0.25">
      <c r="A299" s="25">
        <f t="shared" si="41"/>
        <v>293</v>
      </c>
      <c r="B299" s="297"/>
      <c r="C299" s="176" t="s">
        <v>321</v>
      </c>
      <c r="D299" s="79">
        <v>368</v>
      </c>
      <c r="M299" s="2">
        <f t="shared" si="42"/>
        <v>0</v>
      </c>
    </row>
    <row r="300" spans="1:14" outlineLevel="1" x14ac:dyDescent="0.25">
      <c r="A300" s="25">
        <f t="shared" si="41"/>
        <v>294</v>
      </c>
      <c r="B300" s="297"/>
      <c r="C300" s="176" t="s">
        <v>343</v>
      </c>
      <c r="D300" s="79">
        <v>369</v>
      </c>
      <c r="M300" s="2">
        <f t="shared" si="42"/>
        <v>0</v>
      </c>
    </row>
    <row r="301" spans="1:14" ht="14.45" customHeight="1" outlineLevel="1" x14ac:dyDescent="0.25">
      <c r="A301" s="25">
        <f t="shared" si="41"/>
        <v>295</v>
      </c>
      <c r="B301" s="297"/>
      <c r="C301" s="176" t="s">
        <v>344</v>
      </c>
      <c r="D301" s="79">
        <v>370</v>
      </c>
      <c r="M301" s="2">
        <f t="shared" si="42"/>
        <v>0</v>
      </c>
    </row>
    <row r="302" spans="1:14" ht="14.45" customHeight="1" outlineLevel="1" x14ac:dyDescent="0.25">
      <c r="A302" s="25">
        <f t="shared" si="41"/>
        <v>296</v>
      </c>
      <c r="B302" s="297"/>
      <c r="C302" s="176" t="s">
        <v>311</v>
      </c>
      <c r="D302" s="79">
        <v>371</v>
      </c>
      <c r="M302" s="2">
        <f t="shared" si="42"/>
        <v>0</v>
      </c>
    </row>
    <row r="303" spans="1:14" ht="14.45" customHeight="1" outlineLevel="1" x14ac:dyDescent="0.25">
      <c r="A303" s="25">
        <f t="shared" si="41"/>
        <v>297</v>
      </c>
      <c r="B303" s="297"/>
      <c r="C303" s="185" t="s">
        <v>345</v>
      </c>
      <c r="D303" s="115">
        <v>372</v>
      </c>
      <c r="M303" s="2">
        <f t="shared" si="42"/>
        <v>0</v>
      </c>
    </row>
    <row r="304" spans="1:14" ht="14.45" customHeight="1" outlineLevel="1" x14ac:dyDescent="0.25">
      <c r="A304" s="25">
        <f t="shared" si="41"/>
        <v>298</v>
      </c>
      <c r="B304" s="297"/>
      <c r="C304" s="294" t="s">
        <v>346</v>
      </c>
      <c r="D304" s="295"/>
      <c r="E304" s="166">
        <f t="shared" ref="E304:L304" si="50">SUM(E295:E303)</f>
        <v>0</v>
      </c>
      <c r="F304" s="166">
        <f t="shared" si="50"/>
        <v>0</v>
      </c>
      <c r="G304" s="166">
        <f t="shared" si="50"/>
        <v>0</v>
      </c>
      <c r="H304" s="166">
        <f t="shared" si="50"/>
        <v>0</v>
      </c>
      <c r="I304" s="166">
        <f t="shared" si="50"/>
        <v>0</v>
      </c>
      <c r="J304" s="166">
        <f t="shared" si="50"/>
        <v>0</v>
      </c>
      <c r="K304" s="166">
        <f t="shared" si="50"/>
        <v>0</v>
      </c>
      <c r="L304" s="166">
        <f t="shared" si="50"/>
        <v>0</v>
      </c>
      <c r="M304" s="166">
        <f t="shared" si="42"/>
        <v>0</v>
      </c>
    </row>
    <row r="305" spans="1:13" ht="14.45" customHeight="1" outlineLevel="1" x14ac:dyDescent="0.25">
      <c r="A305" s="25">
        <f t="shared" si="41"/>
        <v>299</v>
      </c>
      <c r="B305" s="297"/>
      <c r="C305" s="176" t="s">
        <v>308</v>
      </c>
      <c r="D305" s="79">
        <v>374</v>
      </c>
      <c r="E305" s="163">
        <v>6096371.6710039526</v>
      </c>
      <c r="F305" s="163">
        <v>2349956.6433298425</v>
      </c>
      <c r="G305" s="163">
        <v>638889.48894997267</v>
      </c>
      <c r="H305" s="163">
        <v>257924.26273827051</v>
      </c>
      <c r="I305" s="163">
        <v>23387.043716366195</v>
      </c>
      <c r="J305" s="163">
        <v>257223.45669475212</v>
      </c>
      <c r="K305" s="163">
        <v>10126.960325953991</v>
      </c>
      <c r="L305" s="163">
        <v>9372.2232408930358</v>
      </c>
      <c r="M305" s="163">
        <f t="shared" si="42"/>
        <v>9643251.7500000037</v>
      </c>
    </row>
    <row r="306" spans="1:13" ht="14.45" customHeight="1" outlineLevel="1" x14ac:dyDescent="0.25">
      <c r="A306" s="25">
        <f t="shared" si="41"/>
        <v>300</v>
      </c>
      <c r="B306" s="297"/>
      <c r="C306" s="176" t="s">
        <v>525</v>
      </c>
      <c r="D306" s="100">
        <v>374.2</v>
      </c>
      <c r="E306" s="163">
        <v>8971149.2242011297</v>
      </c>
      <c r="F306" s="163">
        <v>3458091.6084866994</v>
      </c>
      <c r="G306" s="163">
        <v>940161.33734181046</v>
      </c>
      <c r="H306" s="163">
        <v>379549.86579517939</v>
      </c>
      <c r="I306" s="163">
        <v>34415.33266259751</v>
      </c>
      <c r="J306" s="163">
        <v>378518.59081181046</v>
      </c>
      <c r="K306" s="163">
        <v>14902.384102302687</v>
      </c>
      <c r="L306" s="163">
        <v>13791.746598469954</v>
      </c>
      <c r="M306" s="163">
        <f t="shared" ref="M306" si="51">SUM(E306:L306)</f>
        <v>14190580.089999998</v>
      </c>
    </row>
    <row r="307" spans="1:13" ht="14.45" customHeight="1" outlineLevel="1" x14ac:dyDescent="0.25">
      <c r="A307" s="25">
        <f t="shared" si="41"/>
        <v>301</v>
      </c>
      <c r="B307" s="297"/>
      <c r="C307" s="176" t="s">
        <v>309</v>
      </c>
      <c r="D307" s="79">
        <v>375</v>
      </c>
      <c r="E307" s="163">
        <v>12660041.319452714</v>
      </c>
      <c r="F307" s="163">
        <v>4880041.7377733272</v>
      </c>
      <c r="G307" s="163">
        <v>1326751.0193220696</v>
      </c>
      <c r="H307" s="163">
        <v>535618.88936114463</v>
      </c>
      <c r="I307" s="163">
        <v>48566.746872945208</v>
      </c>
      <c r="J307" s="163">
        <v>534163.55921615637</v>
      </c>
      <c r="K307" s="163">
        <v>21030.170581106082</v>
      </c>
      <c r="L307" s="163">
        <v>19462.844440601679</v>
      </c>
      <c r="M307" s="163">
        <f t="shared" si="42"/>
        <v>20025676.287020065</v>
      </c>
    </row>
    <row r="308" spans="1:13" ht="14.45" customHeight="1" outlineLevel="1" x14ac:dyDescent="0.25">
      <c r="A308" s="25">
        <f t="shared" si="41"/>
        <v>302</v>
      </c>
      <c r="B308" s="297"/>
      <c r="C308" s="176" t="s">
        <v>342</v>
      </c>
      <c r="D308" s="79">
        <v>376</v>
      </c>
      <c r="E308" s="163">
        <v>1586427250.2597916</v>
      </c>
      <c r="F308" s="163">
        <v>611517055.89721</v>
      </c>
      <c r="G308" s="163">
        <v>166254905.35551232</v>
      </c>
      <c r="H308" s="163">
        <v>67118296.093613148</v>
      </c>
      <c r="I308" s="163">
        <v>6085889.3546676449</v>
      </c>
      <c r="J308" s="163">
        <v>66935928.963690244</v>
      </c>
      <c r="K308" s="163">
        <v>2635286.4770050165</v>
      </c>
      <c r="L308" s="163">
        <v>2438885.1512431367</v>
      </c>
      <c r="M308" s="163">
        <f t="shared" si="42"/>
        <v>2509413497.5527329</v>
      </c>
    </row>
    <row r="309" spans="1:13" ht="14.45" customHeight="1" x14ac:dyDescent="0.25">
      <c r="A309" s="25">
        <f t="shared" si="41"/>
        <v>303</v>
      </c>
      <c r="B309" s="297"/>
      <c r="C309" s="176" t="s">
        <v>321</v>
      </c>
      <c r="D309" s="79">
        <v>377</v>
      </c>
      <c r="E309" s="163">
        <v>0</v>
      </c>
      <c r="F309" s="163">
        <v>0</v>
      </c>
      <c r="G309" s="163">
        <v>0</v>
      </c>
      <c r="H309" s="163">
        <v>0</v>
      </c>
      <c r="I309" s="163">
        <v>0</v>
      </c>
      <c r="J309" s="163">
        <v>0</v>
      </c>
      <c r="K309" s="163">
        <v>0</v>
      </c>
      <c r="L309" s="163">
        <v>0</v>
      </c>
      <c r="M309" s="163">
        <f t="shared" si="42"/>
        <v>0</v>
      </c>
    </row>
    <row r="310" spans="1:13" ht="31.5" outlineLevel="1" x14ac:dyDescent="0.25">
      <c r="A310" s="25">
        <f t="shared" si="41"/>
        <v>304</v>
      </c>
      <c r="B310" s="297"/>
      <c r="C310" s="176" t="s">
        <v>348</v>
      </c>
      <c r="D310" s="79">
        <v>378</v>
      </c>
      <c r="E310" s="163">
        <v>91618424.572993293</v>
      </c>
      <c r="F310" s="163">
        <v>35315977.616775475</v>
      </c>
      <c r="G310" s="163">
        <v>9601456.6717192791</v>
      </c>
      <c r="H310" s="163">
        <v>3876176.8288546037</v>
      </c>
      <c r="I310" s="163">
        <v>351468.74507412291</v>
      </c>
      <c r="J310" s="163">
        <v>3865644.8683536109</v>
      </c>
      <c r="K310" s="163">
        <v>152191.53307041043</v>
      </c>
      <c r="L310" s="163">
        <v>140849.07784757938</v>
      </c>
      <c r="M310" s="163">
        <f t="shared" si="42"/>
        <v>144922189.91468835</v>
      </c>
    </row>
    <row r="311" spans="1:13" ht="31.5" outlineLevel="1" x14ac:dyDescent="0.25">
      <c r="A311" s="25">
        <f t="shared" si="41"/>
        <v>305</v>
      </c>
      <c r="B311" s="297"/>
      <c r="C311" s="176" t="s">
        <v>349</v>
      </c>
      <c r="D311" s="79">
        <v>379</v>
      </c>
      <c r="E311" s="163">
        <v>0</v>
      </c>
      <c r="F311" s="163">
        <v>0</v>
      </c>
      <c r="G311" s="163">
        <v>0</v>
      </c>
      <c r="H311" s="163">
        <v>0</v>
      </c>
      <c r="I311" s="163">
        <v>0</v>
      </c>
      <c r="J311" s="163">
        <v>0</v>
      </c>
      <c r="K311" s="163">
        <v>0</v>
      </c>
      <c r="L311" s="163">
        <v>0</v>
      </c>
      <c r="M311" s="163">
        <f t="shared" si="42"/>
        <v>0</v>
      </c>
    </row>
    <row r="312" spans="1:13" outlineLevel="1" x14ac:dyDescent="0.25">
      <c r="A312" s="25">
        <f t="shared" si="41"/>
        <v>306</v>
      </c>
      <c r="B312" s="297"/>
      <c r="C312" s="176" t="s">
        <v>350</v>
      </c>
      <c r="D312" s="79">
        <v>380</v>
      </c>
      <c r="E312" s="163">
        <v>760012403.10327852</v>
      </c>
      <c r="F312" s="163">
        <v>732280138.71836877</v>
      </c>
      <c r="G312" s="163">
        <v>11207513.279343177</v>
      </c>
      <c r="H312" s="163">
        <v>13719578.355436118</v>
      </c>
      <c r="I312" s="163">
        <v>953218.14604003076</v>
      </c>
      <c r="J312" s="163">
        <v>850047.67550407234</v>
      </c>
      <c r="K312" s="163">
        <v>472514.04521724221</v>
      </c>
      <c r="L312" s="163">
        <v>2499684.4388954025</v>
      </c>
      <c r="M312" s="163">
        <f t="shared" si="42"/>
        <v>1521995097.7620831</v>
      </c>
    </row>
    <row r="313" spans="1:13" outlineLevel="1" x14ac:dyDescent="0.25">
      <c r="A313" s="25">
        <f t="shared" si="41"/>
        <v>307</v>
      </c>
      <c r="B313" s="297"/>
      <c r="C313" s="176" t="s">
        <v>351</v>
      </c>
      <c r="D313" s="79">
        <v>381</v>
      </c>
      <c r="E313" s="163">
        <v>137200231.20239827</v>
      </c>
      <c r="F313" s="163">
        <v>40104181.425520942</v>
      </c>
      <c r="G313" s="163">
        <v>691853.14917510992</v>
      </c>
      <c r="H313" s="163">
        <v>6062.1885736166405</v>
      </c>
      <c r="I313" s="163">
        <v>82944.355715364261</v>
      </c>
      <c r="J313" s="163">
        <v>0</v>
      </c>
      <c r="K313" s="163">
        <v>0</v>
      </c>
      <c r="L313" s="163">
        <v>0</v>
      </c>
      <c r="M313" s="163">
        <f t="shared" si="42"/>
        <v>178085272.3213833</v>
      </c>
    </row>
    <row r="314" spans="1:13" outlineLevel="1" x14ac:dyDescent="0.25">
      <c r="A314" s="25">
        <f t="shared" si="41"/>
        <v>308</v>
      </c>
      <c r="B314" s="297"/>
      <c r="C314" s="176" t="s">
        <v>352</v>
      </c>
      <c r="D314" s="79">
        <v>382</v>
      </c>
      <c r="E314" s="163">
        <v>219783898.67001221</v>
      </c>
      <c r="F314" s="163">
        <v>17233560.322859392</v>
      </c>
      <c r="G314" s="163">
        <v>119558.89222994624</v>
      </c>
      <c r="H314" s="163">
        <v>990.13575345711172</v>
      </c>
      <c r="I314" s="163">
        <v>12871.764794942452</v>
      </c>
      <c r="J314" s="163">
        <v>0</v>
      </c>
      <c r="K314" s="163">
        <v>0</v>
      </c>
      <c r="L314" s="163">
        <v>0</v>
      </c>
      <c r="M314" s="163">
        <f t="shared" si="42"/>
        <v>237150879.78564993</v>
      </c>
    </row>
    <row r="315" spans="1:13" outlineLevel="1" x14ac:dyDescent="0.25">
      <c r="A315" s="25">
        <f t="shared" ref="A315:A378" si="52">A314+1</f>
        <v>309</v>
      </c>
      <c r="B315" s="297"/>
      <c r="C315" s="176" t="s">
        <v>353</v>
      </c>
      <c r="D315" s="79">
        <v>383</v>
      </c>
      <c r="E315" s="163">
        <v>15638073.092318147</v>
      </c>
      <c r="F315" s="163">
        <v>4571071.892107144</v>
      </c>
      <c r="G315" s="163">
        <v>78857.37524735117</v>
      </c>
      <c r="H315" s="163">
        <v>690.96784446217305</v>
      </c>
      <c r="I315" s="163">
        <v>9453.9920662278691</v>
      </c>
      <c r="J315" s="163">
        <v>0</v>
      </c>
      <c r="K315" s="163">
        <v>0</v>
      </c>
      <c r="L315" s="163">
        <v>0</v>
      </c>
      <c r="M315" s="163">
        <f t="shared" si="42"/>
        <v>20298147.319583334</v>
      </c>
    </row>
    <row r="316" spans="1:13" outlineLevel="1" x14ac:dyDescent="0.25">
      <c r="A316" s="25">
        <f t="shared" si="52"/>
        <v>310</v>
      </c>
      <c r="B316" s="297"/>
      <c r="C316" s="176" t="s">
        <v>354</v>
      </c>
      <c r="D316" s="79">
        <v>384</v>
      </c>
      <c r="E316" s="163">
        <v>64305157.103209868</v>
      </c>
      <c r="F316" s="163">
        <v>18796657.006061047</v>
      </c>
      <c r="G316" s="163">
        <v>324268.58949256816</v>
      </c>
      <c r="H316" s="163">
        <v>2841.3216595868789</v>
      </c>
      <c r="I316" s="163">
        <v>38875.66207692941</v>
      </c>
      <c r="J316" s="163">
        <v>0</v>
      </c>
      <c r="K316" s="163">
        <v>0</v>
      </c>
      <c r="L316" s="163">
        <v>0</v>
      </c>
      <c r="M316" s="163">
        <f t="shared" ref="M316:M380" si="53">SUM(E316:L316)</f>
        <v>83467799.682500005</v>
      </c>
    </row>
    <row r="317" spans="1:13" ht="31.5" outlineLevel="1" x14ac:dyDescent="0.25">
      <c r="A317" s="25">
        <f t="shared" si="52"/>
        <v>311</v>
      </c>
      <c r="B317" s="297"/>
      <c r="C317" s="176" t="s">
        <v>355</v>
      </c>
      <c r="D317" s="79">
        <v>385</v>
      </c>
      <c r="E317" s="163">
        <v>226070.7541518865</v>
      </c>
      <c r="F317" s="163">
        <v>27595662.702229712</v>
      </c>
      <c r="G317" s="163">
        <v>12429631.488866234</v>
      </c>
      <c r="H317" s="163">
        <v>6141155.6993762758</v>
      </c>
      <c r="I317" s="163">
        <v>1163385.1632015016</v>
      </c>
      <c r="J317" s="163">
        <v>1548274.2002401822</v>
      </c>
      <c r="K317" s="163">
        <v>73857.975048442255</v>
      </c>
      <c r="L317" s="163">
        <v>73857.975048442255</v>
      </c>
      <c r="M317" s="163">
        <f t="shared" si="53"/>
        <v>49251895.958162688</v>
      </c>
    </row>
    <row r="318" spans="1:13" outlineLevel="1" x14ac:dyDescent="0.25">
      <c r="A318" s="25">
        <f t="shared" si="52"/>
        <v>312</v>
      </c>
      <c r="B318" s="297"/>
      <c r="C318" s="176" t="s">
        <v>356</v>
      </c>
      <c r="D318" s="79">
        <v>386</v>
      </c>
      <c r="E318" s="163">
        <v>894062.39146061905</v>
      </c>
      <c r="F318" s="163">
        <v>344632.50762043073</v>
      </c>
      <c r="G318" s="163">
        <v>93696.233628025948</v>
      </c>
      <c r="H318" s="163">
        <v>37825.840615377012</v>
      </c>
      <c r="I318" s="163">
        <v>3429.8230755351933</v>
      </c>
      <c r="J318" s="163">
        <v>37723.064019553931</v>
      </c>
      <c r="K318" s="163">
        <v>1485.1677121841551</v>
      </c>
      <c r="L318" s="163">
        <v>1374.481868274233</v>
      </c>
      <c r="M318" s="163">
        <f t="shared" si="53"/>
        <v>1414229.5100000002</v>
      </c>
    </row>
    <row r="319" spans="1:13" outlineLevel="1" x14ac:dyDescent="0.25">
      <c r="A319" s="25">
        <f t="shared" si="52"/>
        <v>313</v>
      </c>
      <c r="B319" s="297"/>
      <c r="C319" s="176" t="s">
        <v>311</v>
      </c>
      <c r="D319" s="79">
        <v>387</v>
      </c>
      <c r="E319" s="163">
        <v>3349078.5906350873</v>
      </c>
      <c r="F319" s="163">
        <v>1290962.8723146082</v>
      </c>
      <c r="G319" s="163">
        <v>350977.79871281714</v>
      </c>
      <c r="H319" s="163">
        <v>141692.25122060656</v>
      </c>
      <c r="I319" s="163">
        <v>12847.813689126711</v>
      </c>
      <c r="J319" s="163">
        <v>141307.25918875614</v>
      </c>
      <c r="K319" s="163">
        <v>5563.3068070927084</v>
      </c>
      <c r="L319" s="163">
        <v>5148.6874319062672</v>
      </c>
      <c r="M319" s="163">
        <f t="shared" si="53"/>
        <v>5297578.58</v>
      </c>
    </row>
    <row r="320" spans="1:13" outlineLevel="1" x14ac:dyDescent="0.25">
      <c r="A320" s="25">
        <f t="shared" si="52"/>
        <v>314</v>
      </c>
      <c r="B320" s="297"/>
      <c r="C320" s="176" t="s">
        <v>357</v>
      </c>
      <c r="D320" s="79">
        <v>388</v>
      </c>
      <c r="E320" s="163">
        <v>8761353.5230692178</v>
      </c>
      <c r="F320" s="163">
        <v>3377222.0637439019</v>
      </c>
      <c r="G320" s="163">
        <v>918175.10101741075</v>
      </c>
      <c r="H320" s="163">
        <v>370673.86471449136</v>
      </c>
      <c r="I320" s="163">
        <v>33610.509482735557</v>
      </c>
      <c r="J320" s="163">
        <v>369666.70671466476</v>
      </c>
      <c r="K320" s="163">
        <v>14553.882918881778</v>
      </c>
      <c r="L320" s="163">
        <v>13469.218338695373</v>
      </c>
      <c r="M320" s="163">
        <f t="shared" si="53"/>
        <v>13858724.870000001</v>
      </c>
    </row>
    <row r="321" spans="1:16" outlineLevel="1" x14ac:dyDescent="0.25">
      <c r="A321" s="25">
        <f t="shared" si="52"/>
        <v>315</v>
      </c>
      <c r="B321" s="297"/>
      <c r="C321" s="294" t="s">
        <v>358</v>
      </c>
      <c r="D321" s="295"/>
      <c r="E321" s="166">
        <f t="shared" ref="E321:L321" si="54">SUM(E305:E320)</f>
        <v>2915943565.4779763</v>
      </c>
      <c r="F321" s="166">
        <f t="shared" si="54"/>
        <v>1503115213.0144012</v>
      </c>
      <c r="G321" s="166">
        <f t="shared" si="54"/>
        <v>204976695.78055814</v>
      </c>
      <c r="H321" s="166">
        <f t="shared" si="54"/>
        <v>92589076.565556318</v>
      </c>
      <c r="I321" s="166">
        <f t="shared" si="54"/>
        <v>8854364.4531360716</v>
      </c>
      <c r="J321" s="166">
        <f t="shared" si="54"/>
        <v>74918498.344433799</v>
      </c>
      <c r="K321" s="166">
        <f t="shared" si="54"/>
        <v>3401511.902788633</v>
      </c>
      <c r="L321" s="166">
        <f t="shared" si="54"/>
        <v>5215895.8449534019</v>
      </c>
      <c r="M321" s="166">
        <f t="shared" si="53"/>
        <v>4809014821.3838043</v>
      </c>
      <c r="N321" s="163"/>
    </row>
    <row r="322" spans="1:16" outlineLevel="1" x14ac:dyDescent="0.25">
      <c r="A322" s="25">
        <f t="shared" si="52"/>
        <v>316</v>
      </c>
      <c r="B322" s="297"/>
      <c r="C322" s="176" t="s">
        <v>308</v>
      </c>
      <c r="D322" s="79">
        <v>389</v>
      </c>
      <c r="E322" s="163">
        <v>11296768.857814904</v>
      </c>
      <c r="F322" s="163">
        <v>5788143.1616839562</v>
      </c>
      <c r="G322" s="163">
        <v>795935.9842786449</v>
      </c>
      <c r="H322" s="163">
        <v>357840.08521191025</v>
      </c>
      <c r="I322" s="163">
        <v>35509.943723546457</v>
      </c>
      <c r="J322" s="163">
        <v>291035.09733504563</v>
      </c>
      <c r="K322" s="163">
        <v>13209.810220702613</v>
      </c>
      <c r="L322" s="163">
        <v>21091.876091290469</v>
      </c>
      <c r="M322" s="163">
        <f t="shared" si="53"/>
        <v>18599534.816360004</v>
      </c>
    </row>
    <row r="323" spans="1:16" outlineLevel="1" x14ac:dyDescent="0.25">
      <c r="A323" s="25">
        <f t="shared" si="52"/>
        <v>317</v>
      </c>
      <c r="B323" s="297"/>
      <c r="C323" s="176" t="s">
        <v>309</v>
      </c>
      <c r="D323" s="79">
        <v>390</v>
      </c>
      <c r="E323" s="163">
        <v>55964846.495219134</v>
      </c>
      <c r="F323" s="163">
        <v>28674796.095513992</v>
      </c>
      <c r="G323" s="163">
        <v>3943112.9149252665</v>
      </c>
      <c r="H323" s="163">
        <v>1772760.4849475813</v>
      </c>
      <c r="I323" s="163">
        <v>175918.31563123135</v>
      </c>
      <c r="J323" s="163">
        <v>1441804.7100086873</v>
      </c>
      <c r="K323" s="163">
        <v>65442.164085810618</v>
      </c>
      <c r="L323" s="163">
        <v>104490.37442495525</v>
      </c>
      <c r="M323" s="163">
        <f t="shared" si="53"/>
        <v>92143171.554756626</v>
      </c>
    </row>
    <row r="324" spans="1:16" outlineLevel="1" x14ac:dyDescent="0.25">
      <c r="A324" s="25">
        <f t="shared" si="52"/>
        <v>318</v>
      </c>
      <c r="B324" s="297"/>
      <c r="C324" s="176" t="s">
        <v>359</v>
      </c>
      <c r="D324" s="79">
        <v>391</v>
      </c>
      <c r="E324" s="163">
        <v>13267587.158963315</v>
      </c>
      <c r="F324" s="163">
        <v>4558574.7829236984</v>
      </c>
      <c r="G324" s="163">
        <v>1030367.4720674576</v>
      </c>
      <c r="H324" s="163">
        <v>450451.77179714438</v>
      </c>
      <c r="I324" s="163">
        <v>51025.357565952901</v>
      </c>
      <c r="J324" s="163">
        <v>406281.00630681863</v>
      </c>
      <c r="K324" s="163">
        <v>21036.519286776551</v>
      </c>
      <c r="L324" s="163">
        <v>33451.614326535433</v>
      </c>
      <c r="M324" s="163">
        <f t="shared" si="53"/>
        <v>19818775.683237702</v>
      </c>
    </row>
    <row r="325" spans="1:16" outlineLevel="1" x14ac:dyDescent="0.25">
      <c r="A325" s="25"/>
      <c r="B325" s="297"/>
      <c r="C325" s="176" t="s">
        <v>526</v>
      </c>
      <c r="D325" s="100">
        <v>391.2</v>
      </c>
      <c r="E325" s="163">
        <v>16136891.97888777</v>
      </c>
      <c r="F325" s="163">
        <v>5544431.5509941829</v>
      </c>
      <c r="G325" s="163">
        <v>1253199.123254254</v>
      </c>
      <c r="H325" s="163">
        <v>547868.38752955978</v>
      </c>
      <c r="I325" s="163">
        <v>62060.318380470533</v>
      </c>
      <c r="J325" s="163">
        <v>494145.06445640919</v>
      </c>
      <c r="K325" s="163">
        <v>25585.96640634596</v>
      </c>
      <c r="L325" s="163">
        <v>40686.002695074465</v>
      </c>
      <c r="M325" s="163">
        <f t="shared" ref="M325" si="55">SUM(E325:L325)</f>
        <v>24104868.392604072</v>
      </c>
    </row>
    <row r="326" spans="1:16" x14ac:dyDescent="0.25">
      <c r="A326" s="25">
        <f>A324+1</f>
        <v>319</v>
      </c>
      <c r="B326" s="297"/>
      <c r="C326" s="176" t="s">
        <v>361</v>
      </c>
      <c r="D326" s="79">
        <v>392</v>
      </c>
      <c r="E326" s="163">
        <v>949737.65880998923</v>
      </c>
      <c r="F326" s="163">
        <v>326317.82176907104</v>
      </c>
      <c r="G326" s="163">
        <v>73757.102848516486</v>
      </c>
      <c r="H326" s="163">
        <v>32244.823872471105</v>
      </c>
      <c r="I326" s="163">
        <v>3652.5634279999126</v>
      </c>
      <c r="J326" s="163">
        <v>29082.934758647869</v>
      </c>
      <c r="K326" s="163">
        <v>1505.8634503438564</v>
      </c>
      <c r="L326" s="163">
        <v>2394.5769108767527</v>
      </c>
      <c r="M326" s="163">
        <f t="shared" si="53"/>
        <v>1418693.3458479161</v>
      </c>
    </row>
    <row r="327" spans="1:16" outlineLevel="1" x14ac:dyDescent="0.25">
      <c r="A327" s="25">
        <f t="shared" si="52"/>
        <v>320</v>
      </c>
      <c r="B327" s="297"/>
      <c r="C327" s="176" t="s">
        <v>362</v>
      </c>
      <c r="D327" s="79">
        <v>393</v>
      </c>
      <c r="E327" s="163">
        <v>19426.633416433811</v>
      </c>
      <c r="F327" s="163">
        <v>9953.6546050586403</v>
      </c>
      <c r="G327" s="163">
        <v>1368.7415210618453</v>
      </c>
      <c r="H327" s="163">
        <v>615.36429085279576</v>
      </c>
      <c r="I327" s="163">
        <v>61.06513004188038</v>
      </c>
      <c r="J327" s="163">
        <v>500.48223685951086</v>
      </c>
      <c r="K327" s="163">
        <v>22.716419525634855</v>
      </c>
      <c r="L327" s="163">
        <v>36.270915165878691</v>
      </c>
      <c r="M327" s="163">
        <f t="shared" si="53"/>
        <v>31984.928534999995</v>
      </c>
    </row>
    <row r="328" spans="1:16" outlineLevel="1" x14ac:dyDescent="0.25">
      <c r="A328" s="25">
        <f t="shared" si="52"/>
        <v>321</v>
      </c>
      <c r="B328" s="297"/>
      <c r="C328" s="176" t="s">
        <v>363</v>
      </c>
      <c r="D328" s="79">
        <v>394</v>
      </c>
      <c r="E328" s="163">
        <v>8252830.7032115292</v>
      </c>
      <c r="F328" s="163">
        <v>2835568.0260960204</v>
      </c>
      <c r="G328" s="163">
        <v>640918.97096180008</v>
      </c>
      <c r="H328" s="163">
        <v>280194.29366190644</v>
      </c>
      <c r="I328" s="163">
        <v>31739.278025255233</v>
      </c>
      <c r="J328" s="163">
        <v>252718.77416802131</v>
      </c>
      <c r="K328" s="163">
        <v>13085.335726724283</v>
      </c>
      <c r="L328" s="163">
        <v>20807.891177071677</v>
      </c>
      <c r="M328" s="163">
        <f t="shared" si="53"/>
        <v>12327863.273028329</v>
      </c>
    </row>
    <row r="329" spans="1:16" outlineLevel="1" x14ac:dyDescent="0.25">
      <c r="A329" s="25">
        <f t="shared" si="52"/>
        <v>322</v>
      </c>
      <c r="B329" s="297"/>
      <c r="C329" s="176" t="s">
        <v>364</v>
      </c>
      <c r="D329" s="79">
        <v>395</v>
      </c>
      <c r="E329" s="163">
        <v>1599960.3978738042</v>
      </c>
      <c r="F329" s="163">
        <v>819774.21619208774</v>
      </c>
      <c r="G329" s="163">
        <v>112728.34472554311</v>
      </c>
      <c r="H329" s="163">
        <v>50680.860369624868</v>
      </c>
      <c r="I329" s="163">
        <v>5029.27026333716</v>
      </c>
      <c r="J329" s="163">
        <v>41219.275705131942</v>
      </c>
      <c r="K329" s="163">
        <v>1870.9042809114267</v>
      </c>
      <c r="L329" s="163">
        <v>2987.2405895585862</v>
      </c>
      <c r="M329" s="163">
        <f t="shared" si="53"/>
        <v>2634250.5099999993</v>
      </c>
    </row>
    <row r="330" spans="1:16" outlineLevel="1" x14ac:dyDescent="0.25">
      <c r="A330" s="25">
        <f t="shared" si="52"/>
        <v>323</v>
      </c>
      <c r="B330" s="297"/>
      <c r="C330" s="176" t="s">
        <v>365</v>
      </c>
      <c r="D330" s="79">
        <v>396</v>
      </c>
      <c r="E330" s="163">
        <v>161553.67804667228</v>
      </c>
      <c r="F330" s="163">
        <v>82775.511174936953</v>
      </c>
      <c r="G330" s="163">
        <v>11382.580928081894</v>
      </c>
      <c r="H330" s="163">
        <v>5117.42628765273</v>
      </c>
      <c r="I330" s="163">
        <v>507.82326238362259</v>
      </c>
      <c r="J330" s="163">
        <v>4162.0565142945115</v>
      </c>
      <c r="K330" s="163">
        <v>188.91184322822562</v>
      </c>
      <c r="L330" s="163">
        <v>301.63228108322471</v>
      </c>
      <c r="M330" s="163">
        <f t="shared" si="53"/>
        <v>265989.62033833342</v>
      </c>
    </row>
    <row r="331" spans="1:16" outlineLevel="1" x14ac:dyDescent="0.25">
      <c r="A331" s="25">
        <f t="shared" si="52"/>
        <v>324</v>
      </c>
      <c r="B331" s="297"/>
      <c r="C331" s="176" t="s">
        <v>344</v>
      </c>
      <c r="D331" s="79">
        <v>397</v>
      </c>
      <c r="E331" s="163">
        <v>34189328.823444925</v>
      </c>
      <c r="F331" s="163">
        <v>11747020.038556904</v>
      </c>
      <c r="G331" s="163">
        <v>2655160.4213654604</v>
      </c>
      <c r="H331" s="163">
        <v>1160772.004777943</v>
      </c>
      <c r="I331" s="163">
        <v>131487.56493961698</v>
      </c>
      <c r="J331" s="163">
        <v>1046948.0812839278</v>
      </c>
      <c r="K331" s="163">
        <v>54209.138902128929</v>
      </c>
      <c r="L331" s="163">
        <v>86201.675420110434</v>
      </c>
      <c r="M331" s="163">
        <f t="shared" si="53"/>
        <v>51071127.748691022</v>
      </c>
    </row>
    <row r="332" spans="1:16" outlineLevel="1" x14ac:dyDescent="0.25">
      <c r="A332" s="25">
        <f t="shared" si="52"/>
        <v>325</v>
      </c>
      <c r="B332" s="297"/>
      <c r="C332" s="176" t="s">
        <v>366</v>
      </c>
      <c r="D332" s="79">
        <v>398</v>
      </c>
      <c r="E332" s="163">
        <v>254004.46656028493</v>
      </c>
      <c r="F332" s="163">
        <v>87272.715237408309</v>
      </c>
      <c r="G332" s="163">
        <v>19726.114248795602</v>
      </c>
      <c r="H332" s="163">
        <v>8623.7806946812634</v>
      </c>
      <c r="I332" s="163">
        <v>976.86705007486603</v>
      </c>
      <c r="J332" s="163">
        <v>7778.1430070215347</v>
      </c>
      <c r="K332" s="163">
        <v>402.73862878774833</v>
      </c>
      <c r="L332" s="163">
        <v>640.42235794559747</v>
      </c>
      <c r="M332" s="163">
        <f t="shared" si="53"/>
        <v>379425.24778499984</v>
      </c>
    </row>
    <row r="333" spans="1:16" outlineLevel="1" x14ac:dyDescent="0.25">
      <c r="A333" s="25">
        <f t="shared" si="52"/>
        <v>326</v>
      </c>
      <c r="B333" s="297"/>
      <c r="C333" s="176" t="s">
        <v>527</v>
      </c>
      <c r="D333" s="79">
        <v>399</v>
      </c>
      <c r="E333" s="163">
        <v>291084.18995593523</v>
      </c>
      <c r="F333" s="163">
        <v>100012.83821560963</v>
      </c>
      <c r="G333" s="163">
        <v>22605.744162085881</v>
      </c>
      <c r="H333" s="163">
        <v>9882.6853396026818</v>
      </c>
      <c r="I333" s="163">
        <v>1119.470684182631</v>
      </c>
      <c r="J333" s="163">
        <v>8913.6009583631858</v>
      </c>
      <c r="K333" s="163">
        <v>461.53065381951649</v>
      </c>
      <c r="L333" s="163">
        <v>733.91159540110073</v>
      </c>
      <c r="M333" s="163">
        <f t="shared" si="53"/>
        <v>434813.97156499996</v>
      </c>
    </row>
    <row r="334" spans="1:16" outlineLevel="1" x14ac:dyDescent="0.25">
      <c r="A334" s="25">
        <f t="shared" si="52"/>
        <v>327</v>
      </c>
      <c r="B334" s="297"/>
      <c r="C334" s="185" t="s">
        <v>368</v>
      </c>
      <c r="D334" s="99">
        <v>399.1</v>
      </c>
      <c r="E334" s="163">
        <v>0</v>
      </c>
      <c r="F334" s="163">
        <v>0</v>
      </c>
      <c r="G334" s="163">
        <v>0</v>
      </c>
      <c r="H334" s="163">
        <v>0</v>
      </c>
      <c r="I334" s="163">
        <v>0</v>
      </c>
      <c r="J334" s="163">
        <v>0</v>
      </c>
      <c r="K334" s="163">
        <v>0</v>
      </c>
      <c r="L334" s="163">
        <v>0</v>
      </c>
      <c r="M334" s="163">
        <f t="shared" si="53"/>
        <v>0</v>
      </c>
    </row>
    <row r="335" spans="1:16" outlineLevel="1" x14ac:dyDescent="0.25">
      <c r="A335" s="25">
        <f t="shared" si="52"/>
        <v>328</v>
      </c>
      <c r="B335" s="298"/>
      <c r="C335" s="294" t="s">
        <v>369</v>
      </c>
      <c r="D335" s="295"/>
      <c r="E335" s="166">
        <f t="shared" ref="E335:L335" si="56">SUM(E322:E334)</f>
        <v>142384021.04220468</v>
      </c>
      <c r="F335" s="166">
        <f t="shared" si="56"/>
        <v>60574640.412962936</v>
      </c>
      <c r="G335" s="166">
        <f t="shared" si="56"/>
        <v>10560263.515286967</v>
      </c>
      <c r="H335" s="166">
        <f t="shared" si="56"/>
        <v>4677051.9687809311</v>
      </c>
      <c r="I335" s="166">
        <f t="shared" si="56"/>
        <v>499087.83808409347</v>
      </c>
      <c r="J335" s="166">
        <f t="shared" si="56"/>
        <v>4024589.2267392287</v>
      </c>
      <c r="K335" s="166">
        <f t="shared" si="56"/>
        <v>197021.59990510537</v>
      </c>
      <c r="L335" s="166">
        <f t="shared" si="56"/>
        <v>313823.48878506891</v>
      </c>
      <c r="M335" s="166">
        <f t="shared" si="53"/>
        <v>223230499.092749</v>
      </c>
      <c r="N335" s="163"/>
    </row>
    <row r="336" spans="1:16" ht="16.5" outlineLevel="1" thickBot="1" x14ac:dyDescent="0.3">
      <c r="A336" s="25">
        <f t="shared" si="52"/>
        <v>329</v>
      </c>
      <c r="B336" s="260" t="s">
        <v>370</v>
      </c>
      <c r="C336" s="260"/>
      <c r="D336" s="261"/>
      <c r="E336" s="62">
        <f t="shared" ref="E336:L336" si="57">E335+E321+E304+E294+E284+E273+E259+E253</f>
        <v>3247096430.3671231</v>
      </c>
      <c r="F336" s="62">
        <f t="shared" si="57"/>
        <v>1637010769.8194759</v>
      </c>
      <c r="G336" s="62">
        <f t="shared" si="57"/>
        <v>229211801.77330834</v>
      </c>
      <c r="H336" s="62">
        <f t="shared" si="57"/>
        <v>102913043.66869552</v>
      </c>
      <c r="I336" s="62">
        <f t="shared" si="57"/>
        <v>10278861.650667949</v>
      </c>
      <c r="J336" s="62">
        <f t="shared" si="57"/>
        <v>84112043.248473048</v>
      </c>
      <c r="K336" s="62">
        <f t="shared" si="57"/>
        <v>3844596.6580464169</v>
      </c>
      <c r="L336" s="62">
        <f t="shared" si="57"/>
        <v>6137258.6396779278</v>
      </c>
      <c r="M336" s="62">
        <f t="shared" si="53"/>
        <v>5320604805.825469</v>
      </c>
      <c r="N336" s="163"/>
      <c r="O336" s="163"/>
      <c r="P336" s="163"/>
    </row>
    <row r="337" spans="1:14" outlineLevel="1" x14ac:dyDescent="0.25">
      <c r="A337" s="25">
        <f t="shared" si="52"/>
        <v>330</v>
      </c>
      <c r="B337" s="296" t="s">
        <v>371</v>
      </c>
      <c r="C337" s="186" t="s">
        <v>372</v>
      </c>
      <c r="D337" s="187">
        <v>101.1</v>
      </c>
      <c r="M337" s="2">
        <f t="shared" si="53"/>
        <v>0</v>
      </c>
      <c r="N337" s="163"/>
    </row>
    <row r="338" spans="1:14" outlineLevel="1" x14ac:dyDescent="0.25">
      <c r="A338" s="25">
        <f t="shared" si="52"/>
        <v>331</v>
      </c>
      <c r="B338" s="297"/>
      <c r="C338" s="188" t="s">
        <v>373</v>
      </c>
      <c r="D338" s="189">
        <v>101.1</v>
      </c>
      <c r="M338" s="2">
        <f t="shared" si="53"/>
        <v>0</v>
      </c>
    </row>
    <row r="339" spans="1:14" outlineLevel="1" x14ac:dyDescent="0.25">
      <c r="A339" s="25">
        <f t="shared" si="52"/>
        <v>332</v>
      </c>
      <c r="B339" s="297"/>
      <c r="C339" s="190" t="s">
        <v>374</v>
      </c>
      <c r="D339" s="189">
        <v>101.1</v>
      </c>
      <c r="M339" s="2">
        <f t="shared" si="53"/>
        <v>0</v>
      </c>
    </row>
    <row r="340" spans="1:14" x14ac:dyDescent="0.25">
      <c r="A340" s="25">
        <f t="shared" si="52"/>
        <v>333</v>
      </c>
      <c r="B340" s="297"/>
      <c r="C340" s="188" t="s">
        <v>375</v>
      </c>
      <c r="D340" s="189">
        <v>101.1</v>
      </c>
      <c r="M340" s="2">
        <f t="shared" si="53"/>
        <v>0</v>
      </c>
    </row>
    <row r="341" spans="1:14" x14ac:dyDescent="0.25">
      <c r="A341" s="25">
        <f t="shared" si="52"/>
        <v>334</v>
      </c>
      <c r="B341" s="297"/>
      <c r="C341" s="188" t="s">
        <v>376</v>
      </c>
      <c r="D341" s="189">
        <v>101.1</v>
      </c>
      <c r="M341" s="2">
        <f t="shared" si="53"/>
        <v>0</v>
      </c>
    </row>
    <row r="342" spans="1:14" outlineLevel="1" x14ac:dyDescent="0.25">
      <c r="A342" s="25">
        <f t="shared" si="52"/>
        <v>335</v>
      </c>
      <c r="B342" s="298"/>
      <c r="C342" s="191" t="s">
        <v>377</v>
      </c>
      <c r="D342" s="192">
        <v>101.1</v>
      </c>
      <c r="M342" s="2">
        <f t="shared" si="53"/>
        <v>0</v>
      </c>
    </row>
    <row r="343" spans="1:14" outlineLevel="1" x14ac:dyDescent="0.25">
      <c r="A343" s="25">
        <f t="shared" si="52"/>
        <v>336</v>
      </c>
      <c r="B343" s="288" t="s">
        <v>378</v>
      </c>
      <c r="C343" s="306"/>
      <c r="D343" s="307"/>
      <c r="E343" s="166">
        <f t="shared" ref="E343:K343" si="58">SUM(E337:E342)</f>
        <v>0</v>
      </c>
      <c r="F343" s="166">
        <f t="shared" si="58"/>
        <v>0</v>
      </c>
      <c r="G343" s="166">
        <f t="shared" si="58"/>
        <v>0</v>
      </c>
      <c r="H343" s="166">
        <f t="shared" si="58"/>
        <v>0</v>
      </c>
      <c r="I343" s="166">
        <f t="shared" si="58"/>
        <v>0</v>
      </c>
      <c r="J343" s="166">
        <f t="shared" si="58"/>
        <v>0</v>
      </c>
      <c r="K343" s="166">
        <f t="shared" si="58"/>
        <v>0</v>
      </c>
      <c r="L343" s="166">
        <f t="shared" ref="L343" si="59">SUM(L337:L342)</f>
        <v>0</v>
      </c>
      <c r="M343" s="166">
        <f t="shared" si="53"/>
        <v>0</v>
      </c>
    </row>
    <row r="344" spans="1:14" ht="31.5" outlineLevel="1" x14ac:dyDescent="0.25">
      <c r="A344" s="25">
        <f t="shared" si="52"/>
        <v>337</v>
      </c>
      <c r="B344" s="134" t="s">
        <v>379</v>
      </c>
      <c r="C344" s="135" t="s">
        <v>379</v>
      </c>
      <c r="D344" s="136">
        <v>102</v>
      </c>
      <c r="M344" s="2">
        <f t="shared" si="53"/>
        <v>0</v>
      </c>
    </row>
    <row r="345" spans="1:14" outlineLevel="1" x14ac:dyDescent="0.25">
      <c r="A345" s="25">
        <f t="shared" si="52"/>
        <v>338</v>
      </c>
      <c r="B345" s="288" t="s">
        <v>380</v>
      </c>
      <c r="C345" s="299"/>
      <c r="D345" s="300"/>
      <c r="E345" s="166">
        <f t="shared" ref="E345:K345" si="60">SUM(E344)</f>
        <v>0</v>
      </c>
      <c r="F345" s="166">
        <f t="shared" si="60"/>
        <v>0</v>
      </c>
      <c r="G345" s="166">
        <f t="shared" si="60"/>
        <v>0</v>
      </c>
      <c r="H345" s="166">
        <f t="shared" si="60"/>
        <v>0</v>
      </c>
      <c r="I345" s="166">
        <f t="shared" si="60"/>
        <v>0</v>
      </c>
      <c r="J345" s="166">
        <f t="shared" si="60"/>
        <v>0</v>
      </c>
      <c r="K345" s="166">
        <f t="shared" si="60"/>
        <v>0</v>
      </c>
      <c r="L345" s="166">
        <f t="shared" ref="L345" si="61">SUM(L344)</f>
        <v>0</v>
      </c>
      <c r="M345" s="166">
        <f t="shared" si="53"/>
        <v>0</v>
      </c>
    </row>
    <row r="346" spans="1:14" x14ac:dyDescent="0.25">
      <c r="A346" s="25">
        <f t="shared" si="52"/>
        <v>339</v>
      </c>
      <c r="B346" s="296" t="s">
        <v>381</v>
      </c>
      <c r="C346" s="193" t="s">
        <v>372</v>
      </c>
      <c r="D346" s="187">
        <v>104</v>
      </c>
      <c r="M346" s="2">
        <f t="shared" si="53"/>
        <v>0</v>
      </c>
    </row>
    <row r="347" spans="1:14" x14ac:dyDescent="0.25">
      <c r="A347" s="25">
        <f t="shared" si="52"/>
        <v>340</v>
      </c>
      <c r="B347" s="297"/>
      <c r="C347" s="188" t="s">
        <v>382</v>
      </c>
      <c r="D347" s="189">
        <v>104</v>
      </c>
      <c r="M347" s="2">
        <f t="shared" si="53"/>
        <v>0</v>
      </c>
    </row>
    <row r="348" spans="1:14" x14ac:dyDescent="0.25">
      <c r="A348" s="25">
        <f t="shared" si="52"/>
        <v>341</v>
      </c>
      <c r="B348" s="297"/>
      <c r="C348" s="190" t="s">
        <v>374</v>
      </c>
      <c r="D348" s="189">
        <v>104</v>
      </c>
      <c r="M348" s="2">
        <f t="shared" si="53"/>
        <v>0</v>
      </c>
    </row>
    <row r="349" spans="1:14" x14ac:dyDescent="0.25">
      <c r="A349" s="25">
        <f t="shared" si="52"/>
        <v>342</v>
      </c>
      <c r="B349" s="297"/>
      <c r="C349" s="194" t="s">
        <v>375</v>
      </c>
      <c r="D349" s="189">
        <v>104</v>
      </c>
      <c r="M349" s="2">
        <f t="shared" si="53"/>
        <v>0</v>
      </c>
    </row>
    <row r="350" spans="1:14" x14ac:dyDescent="0.25">
      <c r="A350" s="25">
        <f t="shared" si="52"/>
        <v>343</v>
      </c>
      <c r="B350" s="297"/>
      <c r="C350" s="194" t="s">
        <v>376</v>
      </c>
      <c r="D350" s="189">
        <v>104</v>
      </c>
      <c r="M350" s="2">
        <f t="shared" si="53"/>
        <v>0</v>
      </c>
    </row>
    <row r="351" spans="1:14" outlineLevel="1" x14ac:dyDescent="0.25">
      <c r="A351" s="25">
        <f t="shared" si="52"/>
        <v>344</v>
      </c>
      <c r="B351" s="298"/>
      <c r="C351" s="195" t="s">
        <v>377</v>
      </c>
      <c r="D351" s="192">
        <v>104</v>
      </c>
      <c r="M351" s="2">
        <f t="shared" si="53"/>
        <v>0</v>
      </c>
    </row>
    <row r="352" spans="1:14" outlineLevel="1" x14ac:dyDescent="0.25">
      <c r="A352" s="25">
        <f t="shared" si="52"/>
        <v>345</v>
      </c>
      <c r="B352" s="288" t="s">
        <v>383</v>
      </c>
      <c r="C352" s="289"/>
      <c r="D352" s="290"/>
      <c r="E352" s="166">
        <f t="shared" ref="E352:L352" si="62">SUM(E346:E351)</f>
        <v>0</v>
      </c>
      <c r="F352" s="166">
        <f t="shared" si="62"/>
        <v>0</v>
      </c>
      <c r="G352" s="166">
        <f t="shared" si="62"/>
        <v>0</v>
      </c>
      <c r="H352" s="166">
        <f t="shared" si="62"/>
        <v>0</v>
      </c>
      <c r="I352" s="166">
        <f t="shared" si="62"/>
        <v>0</v>
      </c>
      <c r="J352" s="166">
        <f t="shared" si="62"/>
        <v>0</v>
      </c>
      <c r="K352" s="166">
        <f t="shared" si="62"/>
        <v>0</v>
      </c>
      <c r="L352" s="166">
        <f t="shared" si="62"/>
        <v>0</v>
      </c>
      <c r="M352" s="166">
        <f t="shared" si="53"/>
        <v>0</v>
      </c>
    </row>
    <row r="353" spans="1:14" outlineLevel="1" x14ac:dyDescent="0.25">
      <c r="A353" s="25">
        <f t="shared" si="52"/>
        <v>346</v>
      </c>
      <c r="B353" s="296" t="s">
        <v>384</v>
      </c>
      <c r="C353" s="186" t="s">
        <v>372</v>
      </c>
      <c r="D353" s="187">
        <v>105</v>
      </c>
      <c r="M353" s="2">
        <f t="shared" si="53"/>
        <v>0</v>
      </c>
    </row>
    <row r="354" spans="1:14" outlineLevel="1" x14ac:dyDescent="0.25">
      <c r="A354" s="25">
        <f t="shared" si="52"/>
        <v>347</v>
      </c>
      <c r="B354" s="317"/>
      <c r="C354" s="188" t="s">
        <v>382</v>
      </c>
      <c r="D354" s="189">
        <v>105</v>
      </c>
      <c r="E354" s="163">
        <v>6028372.7272888264</v>
      </c>
      <c r="F354" s="163">
        <v>2048331.4459558832</v>
      </c>
      <c r="G354" s="163">
        <v>435796.54479455226</v>
      </c>
      <c r="H354" s="163">
        <v>103381.11193416039</v>
      </c>
      <c r="I354" s="163">
        <v>51032.915305921408</v>
      </c>
      <c r="J354" s="163">
        <v>101013.60555398877</v>
      </c>
      <c r="K354" s="163">
        <v>0</v>
      </c>
      <c r="L354" s="163">
        <v>0</v>
      </c>
      <c r="M354" s="163">
        <f t="shared" si="53"/>
        <v>8767928.3508333322</v>
      </c>
    </row>
    <row r="355" spans="1:14" outlineLevel="1" x14ac:dyDescent="0.25">
      <c r="A355" s="25">
        <f t="shared" si="52"/>
        <v>348</v>
      </c>
      <c r="B355" s="317"/>
      <c r="C355" s="190" t="s">
        <v>374</v>
      </c>
      <c r="D355" s="189">
        <v>105</v>
      </c>
      <c r="M355" s="2">
        <f t="shared" si="53"/>
        <v>0</v>
      </c>
    </row>
    <row r="356" spans="1:14" x14ac:dyDescent="0.25">
      <c r="A356" s="25">
        <f t="shared" si="52"/>
        <v>349</v>
      </c>
      <c r="B356" s="317"/>
      <c r="C356" s="188" t="s">
        <v>375</v>
      </c>
      <c r="D356" s="189">
        <v>105</v>
      </c>
      <c r="M356" s="2">
        <f t="shared" si="53"/>
        <v>0</v>
      </c>
    </row>
    <row r="357" spans="1:14" x14ac:dyDescent="0.25">
      <c r="A357" s="25">
        <f t="shared" si="52"/>
        <v>350</v>
      </c>
      <c r="B357" s="317"/>
      <c r="C357" s="188" t="s">
        <v>376</v>
      </c>
      <c r="D357" s="189">
        <v>105</v>
      </c>
      <c r="E357" s="163">
        <v>387350.11756546213</v>
      </c>
      <c r="F357" s="163">
        <v>200385.29491844226</v>
      </c>
      <c r="G357" s="163">
        <v>27039.501098758221</v>
      </c>
      <c r="H357" s="163">
        <v>12241.490738431894</v>
      </c>
      <c r="I357" s="163">
        <v>1171.8139100082776</v>
      </c>
      <c r="J357" s="163">
        <v>9861.5312723333518</v>
      </c>
      <c r="K357" s="163">
        <v>449.13815810232677</v>
      </c>
      <c r="L357" s="163">
        <v>694.25233846150741</v>
      </c>
      <c r="M357" s="163">
        <f t="shared" si="53"/>
        <v>639193.1399999999</v>
      </c>
    </row>
    <row r="358" spans="1:14" outlineLevel="1" x14ac:dyDescent="0.25">
      <c r="A358" s="25">
        <f t="shared" si="52"/>
        <v>351</v>
      </c>
      <c r="B358" s="318"/>
      <c r="C358" s="191" t="s">
        <v>377</v>
      </c>
      <c r="D358" s="192">
        <v>105</v>
      </c>
      <c r="M358" s="2">
        <f t="shared" si="53"/>
        <v>0</v>
      </c>
    </row>
    <row r="359" spans="1:14" outlineLevel="1" x14ac:dyDescent="0.25">
      <c r="A359" s="25">
        <f t="shared" si="52"/>
        <v>352</v>
      </c>
      <c r="B359" s="288" t="s">
        <v>385</v>
      </c>
      <c r="C359" s="289"/>
      <c r="D359" s="290"/>
      <c r="E359" s="166">
        <f t="shared" ref="E359:L359" si="63">SUM(E353:E358)</f>
        <v>6415722.8448542887</v>
      </c>
      <c r="F359" s="166">
        <f t="shared" si="63"/>
        <v>2248716.7408743254</v>
      </c>
      <c r="G359" s="166">
        <f t="shared" si="63"/>
        <v>462836.04589331045</v>
      </c>
      <c r="H359" s="166">
        <f t="shared" si="63"/>
        <v>115622.60267259229</v>
      </c>
      <c r="I359" s="166">
        <f t="shared" si="63"/>
        <v>52204.729215929685</v>
      </c>
      <c r="J359" s="166">
        <f t="shared" si="63"/>
        <v>110875.13682632212</v>
      </c>
      <c r="K359" s="166">
        <f t="shared" si="63"/>
        <v>449.13815810232677</v>
      </c>
      <c r="L359" s="166">
        <f t="shared" si="63"/>
        <v>694.25233846150741</v>
      </c>
      <c r="M359" s="166">
        <f t="shared" si="53"/>
        <v>9407121.490833329</v>
      </c>
      <c r="N359" s="163"/>
    </row>
    <row r="360" spans="1:14" outlineLevel="1" x14ac:dyDescent="0.25">
      <c r="A360" s="25">
        <f t="shared" si="52"/>
        <v>353</v>
      </c>
      <c r="B360" s="140" t="s">
        <v>386</v>
      </c>
      <c r="C360" s="141" t="s">
        <v>386</v>
      </c>
      <c r="D360" s="142">
        <v>106</v>
      </c>
      <c r="E360" s="163">
        <v>74127013.975496218</v>
      </c>
      <c r="F360" s="163">
        <v>37549950.095139764</v>
      </c>
      <c r="G360" s="163">
        <v>5214628.6330679283</v>
      </c>
      <c r="H360" s="163">
        <v>2350936.5315038967</v>
      </c>
      <c r="I360" s="163">
        <v>231176.20700768879</v>
      </c>
      <c r="J360" s="163">
        <v>1911918.1580628683</v>
      </c>
      <c r="K360" s="163">
        <v>87834.177608537051</v>
      </c>
      <c r="L360" s="163">
        <v>138563.74050609674</v>
      </c>
      <c r="M360" s="163">
        <f t="shared" si="53"/>
        <v>121612021.51839301</v>
      </c>
      <c r="N360" s="163"/>
    </row>
    <row r="361" spans="1:14" outlineLevel="1" x14ac:dyDescent="0.25">
      <c r="A361" s="25">
        <f t="shared" si="52"/>
        <v>354</v>
      </c>
      <c r="B361" s="288" t="s">
        <v>387</v>
      </c>
      <c r="C361" s="289"/>
      <c r="D361" s="290"/>
      <c r="E361" s="166">
        <f t="shared" ref="E361:K361" si="64">SUM(E360)</f>
        <v>74127013.975496218</v>
      </c>
      <c r="F361" s="166">
        <f t="shared" si="64"/>
        <v>37549950.095139764</v>
      </c>
      <c r="G361" s="166">
        <f t="shared" si="64"/>
        <v>5214628.6330679283</v>
      </c>
      <c r="H361" s="166">
        <f t="shared" si="64"/>
        <v>2350936.5315038967</v>
      </c>
      <c r="I361" s="166">
        <f t="shared" si="64"/>
        <v>231176.20700768879</v>
      </c>
      <c r="J361" s="166">
        <f t="shared" si="64"/>
        <v>1911918.1580628683</v>
      </c>
      <c r="K361" s="166">
        <f t="shared" si="64"/>
        <v>87834.177608537051</v>
      </c>
      <c r="L361" s="166">
        <f t="shared" ref="L361" si="65">SUM(L360)</f>
        <v>138563.74050609674</v>
      </c>
      <c r="M361" s="166">
        <f t="shared" si="53"/>
        <v>121612021.51839301</v>
      </c>
      <c r="N361" s="163"/>
    </row>
    <row r="362" spans="1:14" x14ac:dyDescent="0.25">
      <c r="A362" s="25">
        <f t="shared" si="52"/>
        <v>355</v>
      </c>
      <c r="B362" s="296" t="s">
        <v>388</v>
      </c>
      <c r="C362" s="186" t="s">
        <v>372</v>
      </c>
      <c r="D362" s="187">
        <v>107</v>
      </c>
      <c r="M362" s="2">
        <f t="shared" si="53"/>
        <v>0</v>
      </c>
    </row>
    <row r="363" spans="1:14" x14ac:dyDescent="0.25">
      <c r="A363" s="25">
        <f t="shared" si="52"/>
        <v>356</v>
      </c>
      <c r="B363" s="297"/>
      <c r="C363" s="188" t="s">
        <v>382</v>
      </c>
      <c r="D363" s="189">
        <v>107</v>
      </c>
      <c r="M363" s="2">
        <f t="shared" si="53"/>
        <v>0</v>
      </c>
    </row>
    <row r="364" spans="1:14" x14ac:dyDescent="0.25">
      <c r="A364" s="25">
        <f t="shared" si="52"/>
        <v>357</v>
      </c>
      <c r="B364" s="297"/>
      <c r="C364" s="190" t="s">
        <v>374</v>
      </c>
      <c r="D364" s="189">
        <v>107</v>
      </c>
      <c r="M364" s="2">
        <f t="shared" si="53"/>
        <v>0</v>
      </c>
    </row>
    <row r="365" spans="1:14" x14ac:dyDescent="0.25">
      <c r="A365" s="25">
        <f t="shared" si="52"/>
        <v>358</v>
      </c>
      <c r="B365" s="297"/>
      <c r="C365" s="188" t="s">
        <v>375</v>
      </c>
      <c r="D365" s="189">
        <v>107</v>
      </c>
      <c r="M365" s="2">
        <f t="shared" si="53"/>
        <v>0</v>
      </c>
    </row>
    <row r="366" spans="1:14" x14ac:dyDescent="0.25">
      <c r="A366" s="25">
        <f t="shared" si="52"/>
        <v>359</v>
      </c>
      <c r="B366" s="297"/>
      <c r="C366" s="188" t="s">
        <v>376</v>
      </c>
      <c r="D366" s="189">
        <v>107</v>
      </c>
      <c r="M366" s="2">
        <f t="shared" si="53"/>
        <v>0</v>
      </c>
    </row>
    <row r="367" spans="1:14" outlineLevel="2" x14ac:dyDescent="0.25">
      <c r="A367" s="25">
        <f t="shared" si="52"/>
        <v>360</v>
      </c>
      <c r="B367" s="298"/>
      <c r="C367" s="188" t="s">
        <v>377</v>
      </c>
      <c r="D367" s="189">
        <v>107</v>
      </c>
      <c r="M367" s="2">
        <f t="shared" si="53"/>
        <v>0</v>
      </c>
    </row>
    <row r="368" spans="1:14" outlineLevel="2" x14ac:dyDescent="0.25">
      <c r="A368" s="25">
        <f t="shared" si="52"/>
        <v>361</v>
      </c>
      <c r="B368" s="288" t="s">
        <v>389</v>
      </c>
      <c r="C368" s="289"/>
      <c r="D368" s="290"/>
      <c r="E368" s="166">
        <f t="shared" ref="E368:K368" si="66">SUM(E362:E367)</f>
        <v>0</v>
      </c>
      <c r="F368" s="166">
        <f t="shared" si="66"/>
        <v>0</v>
      </c>
      <c r="G368" s="166">
        <f t="shared" si="66"/>
        <v>0</v>
      </c>
      <c r="H368" s="166">
        <f t="shared" si="66"/>
        <v>0</v>
      </c>
      <c r="I368" s="166">
        <f t="shared" si="66"/>
        <v>0</v>
      </c>
      <c r="J368" s="166">
        <f t="shared" si="66"/>
        <v>0</v>
      </c>
      <c r="K368" s="166">
        <f t="shared" si="66"/>
        <v>0</v>
      </c>
      <c r="L368" s="166">
        <f t="shared" ref="L368" si="67">SUM(L362:L367)</f>
        <v>0</v>
      </c>
      <c r="M368" s="166">
        <f t="shared" si="53"/>
        <v>0</v>
      </c>
    </row>
    <row r="369" spans="1:14" ht="15.6" customHeight="1" outlineLevel="2" x14ac:dyDescent="0.25">
      <c r="A369" s="25">
        <f t="shared" si="52"/>
        <v>362</v>
      </c>
      <c r="B369" s="296" t="s">
        <v>528</v>
      </c>
      <c r="C369" s="196" t="s">
        <v>529</v>
      </c>
      <c r="D369" s="131">
        <v>108</v>
      </c>
      <c r="M369" s="2">
        <f t="shared" si="53"/>
        <v>0</v>
      </c>
    </row>
    <row r="370" spans="1:14" ht="15.6" customHeight="1" outlineLevel="2" x14ac:dyDescent="0.25">
      <c r="A370" s="25">
        <f t="shared" si="52"/>
        <v>363</v>
      </c>
      <c r="B370" s="297"/>
      <c r="C370" s="196" t="s">
        <v>530</v>
      </c>
      <c r="D370" s="131">
        <v>108</v>
      </c>
      <c r="M370" s="2">
        <f t="shared" si="53"/>
        <v>0</v>
      </c>
    </row>
    <row r="371" spans="1:14" ht="15.6" customHeight="1" outlineLevel="2" x14ac:dyDescent="0.25">
      <c r="A371" s="25">
        <f t="shared" si="52"/>
        <v>364</v>
      </c>
      <c r="B371" s="297"/>
      <c r="C371" s="196" t="s">
        <v>531</v>
      </c>
      <c r="D371" s="131">
        <v>108</v>
      </c>
      <c r="M371" s="2">
        <f t="shared" si="53"/>
        <v>0</v>
      </c>
    </row>
    <row r="372" spans="1:14" ht="15.6" customHeight="1" outlineLevel="2" x14ac:dyDescent="0.25">
      <c r="A372" s="25">
        <f t="shared" si="52"/>
        <v>365</v>
      </c>
      <c r="B372" s="297"/>
      <c r="C372" s="347" t="s">
        <v>307</v>
      </c>
      <c r="D372" s="295"/>
      <c r="E372" s="166">
        <f t="shared" ref="E372:L372" si="68">SUM(E369:E371)</f>
        <v>0</v>
      </c>
      <c r="F372" s="166">
        <f t="shared" si="68"/>
        <v>0</v>
      </c>
      <c r="G372" s="166">
        <f t="shared" si="68"/>
        <v>0</v>
      </c>
      <c r="H372" s="166">
        <f t="shared" si="68"/>
        <v>0</v>
      </c>
      <c r="I372" s="166">
        <f t="shared" si="68"/>
        <v>0</v>
      </c>
      <c r="J372" s="166">
        <f t="shared" si="68"/>
        <v>0</v>
      </c>
      <c r="K372" s="166">
        <f t="shared" si="68"/>
        <v>0</v>
      </c>
      <c r="L372" s="166">
        <f t="shared" si="68"/>
        <v>0</v>
      </c>
      <c r="M372" s="166">
        <f t="shared" si="53"/>
        <v>0</v>
      </c>
    </row>
    <row r="373" spans="1:14" ht="15.6" customHeight="1" outlineLevel="2" x14ac:dyDescent="0.25">
      <c r="A373" s="25">
        <f t="shared" si="52"/>
        <v>366</v>
      </c>
      <c r="B373" s="297"/>
      <c r="C373" s="92" t="s">
        <v>390</v>
      </c>
      <c r="D373" s="114">
        <v>108</v>
      </c>
      <c r="E373" s="163">
        <v>0</v>
      </c>
      <c r="F373" s="163">
        <v>0</v>
      </c>
      <c r="G373" s="163">
        <v>0</v>
      </c>
      <c r="H373" s="163">
        <v>0</v>
      </c>
      <c r="I373" s="163">
        <v>0</v>
      </c>
      <c r="J373" s="163">
        <v>0</v>
      </c>
      <c r="K373" s="163">
        <v>0</v>
      </c>
      <c r="L373" s="163">
        <v>0</v>
      </c>
      <c r="M373" s="163">
        <f t="shared" si="53"/>
        <v>0</v>
      </c>
    </row>
    <row r="374" spans="1:14" ht="15.6" customHeight="1" outlineLevel="2" x14ac:dyDescent="0.25">
      <c r="A374" s="25">
        <f t="shared" si="52"/>
        <v>367</v>
      </c>
      <c r="B374" s="297"/>
      <c r="C374" s="91" t="s">
        <v>391</v>
      </c>
      <c r="D374" s="115">
        <v>108</v>
      </c>
      <c r="E374" s="163">
        <v>-340890.97549328452</v>
      </c>
      <c r="F374" s="163">
        <v>-115828.55545488185</v>
      </c>
      <c r="G374" s="163">
        <v>-24643.318519296354</v>
      </c>
      <c r="H374" s="163">
        <v>-5845.9703288230185</v>
      </c>
      <c r="I374" s="163">
        <v>-2885.7970579940597</v>
      </c>
      <c r="J374" s="163">
        <v>-5712.0931457202014</v>
      </c>
      <c r="K374" s="163">
        <v>0</v>
      </c>
      <c r="L374" s="163">
        <v>0</v>
      </c>
      <c r="M374" s="163">
        <f t="shared" si="53"/>
        <v>-495806.71</v>
      </c>
    </row>
    <row r="375" spans="1:14" ht="15.6" customHeight="1" outlineLevel="2" x14ac:dyDescent="0.25">
      <c r="A375" s="25">
        <f t="shared" si="52"/>
        <v>368</v>
      </c>
      <c r="B375" s="297"/>
      <c r="C375" s="91" t="s">
        <v>392</v>
      </c>
      <c r="D375" s="115">
        <v>108</v>
      </c>
      <c r="E375" s="163">
        <v>-4032841.7020441433</v>
      </c>
      <c r="F375" s="163">
        <v>-1370286.2859600172</v>
      </c>
      <c r="G375" s="163">
        <v>-291537.79286050028</v>
      </c>
      <c r="H375" s="163">
        <v>-69159.568970327935</v>
      </c>
      <c r="I375" s="163">
        <v>-34139.838117668238</v>
      </c>
      <c r="J375" s="163">
        <v>-67575.76204734332</v>
      </c>
      <c r="K375" s="163">
        <v>0</v>
      </c>
      <c r="L375" s="163">
        <v>0</v>
      </c>
      <c r="M375" s="163">
        <f t="shared" si="53"/>
        <v>-5865540.9500000011</v>
      </c>
    </row>
    <row r="376" spans="1:14" ht="15.6" customHeight="1" outlineLevel="2" x14ac:dyDescent="0.25">
      <c r="A376" s="25">
        <f t="shared" si="52"/>
        <v>369</v>
      </c>
      <c r="B376" s="297"/>
      <c r="C376" s="91" t="s">
        <v>393</v>
      </c>
      <c r="D376" s="115">
        <v>108</v>
      </c>
      <c r="E376" s="163">
        <v>-744.84838938725704</v>
      </c>
      <c r="F376" s="163">
        <v>-253.08594001580107</v>
      </c>
      <c r="G376" s="163">
        <v>-53.845767203704263</v>
      </c>
      <c r="H376" s="163">
        <v>-12.773472743092016</v>
      </c>
      <c r="I376" s="163">
        <v>-6.3054801836128522</v>
      </c>
      <c r="J376" s="163">
        <v>-12.480950466532658</v>
      </c>
      <c r="K376" s="163">
        <v>0</v>
      </c>
      <c r="L376" s="163">
        <v>0</v>
      </c>
      <c r="M376" s="163">
        <f t="shared" si="53"/>
        <v>-1083.3399999999999</v>
      </c>
    </row>
    <row r="377" spans="1:14" ht="15.6" customHeight="1" outlineLevel="2" x14ac:dyDescent="0.25">
      <c r="A377" s="25">
        <f t="shared" si="52"/>
        <v>370</v>
      </c>
      <c r="B377" s="297"/>
      <c r="C377" s="95" t="s">
        <v>394</v>
      </c>
      <c r="D377" s="117">
        <v>108</v>
      </c>
      <c r="E377" s="163">
        <v>0</v>
      </c>
      <c r="F377" s="163">
        <v>0</v>
      </c>
      <c r="G377" s="163">
        <v>0</v>
      </c>
      <c r="H377" s="163">
        <v>0</v>
      </c>
      <c r="I377" s="163">
        <v>0</v>
      </c>
      <c r="J377" s="163">
        <v>0</v>
      </c>
      <c r="K377" s="163">
        <v>0</v>
      </c>
      <c r="L377" s="163">
        <v>0</v>
      </c>
      <c r="M377" s="163">
        <f t="shared" si="53"/>
        <v>0</v>
      </c>
    </row>
    <row r="378" spans="1:14" ht="15.6" customHeight="1" outlineLevel="2" x14ac:dyDescent="0.25">
      <c r="A378" s="25">
        <f t="shared" si="52"/>
        <v>371</v>
      </c>
      <c r="B378" s="297"/>
      <c r="C378" s="304" t="s">
        <v>395</v>
      </c>
      <c r="D378" s="305"/>
      <c r="E378" s="197">
        <f t="shared" ref="E378:L378" si="69">SUM(E373:E377)</f>
        <v>-4374477.5259268153</v>
      </c>
      <c r="F378" s="197">
        <f t="shared" si="69"/>
        <v>-1486367.9273549148</v>
      </c>
      <c r="G378" s="197">
        <f t="shared" si="69"/>
        <v>-316234.95714700036</v>
      </c>
      <c r="H378" s="197">
        <f t="shared" si="69"/>
        <v>-75018.312771894052</v>
      </c>
      <c r="I378" s="197">
        <f t="shared" si="69"/>
        <v>-37031.940655845909</v>
      </c>
      <c r="J378" s="197">
        <f t="shared" si="69"/>
        <v>-73300.336143530047</v>
      </c>
      <c r="K378" s="197">
        <f t="shared" si="69"/>
        <v>0</v>
      </c>
      <c r="L378" s="197">
        <f t="shared" si="69"/>
        <v>0</v>
      </c>
      <c r="M378" s="197">
        <f t="shared" si="53"/>
        <v>-6362431.0000000009</v>
      </c>
      <c r="N378" s="163"/>
    </row>
    <row r="379" spans="1:14" ht="15.6" customHeight="1" outlineLevel="2" x14ac:dyDescent="0.25">
      <c r="A379" s="25">
        <f t="shared" ref="A379:A441" si="70">A378+1</f>
        <v>372</v>
      </c>
      <c r="B379" s="297"/>
      <c r="C379" s="196" t="s">
        <v>396</v>
      </c>
      <c r="D379" s="131">
        <v>108</v>
      </c>
      <c r="E379" s="163">
        <v>-7356.3469594804064</v>
      </c>
      <c r="F379" s="163">
        <v>-2551.0674670645612</v>
      </c>
      <c r="G379" s="163">
        <v>-597.9639755681369</v>
      </c>
      <c r="H379" s="163">
        <v>-226.55178741017664</v>
      </c>
      <c r="I379" s="163">
        <v>-66.351695044215589</v>
      </c>
      <c r="J379" s="163">
        <v>-246.29662420117847</v>
      </c>
      <c r="K379" s="163">
        <v>-12.728939234710234</v>
      </c>
      <c r="L379" s="163">
        <v>-58.569593663282703</v>
      </c>
      <c r="M379" s="163">
        <f t="shared" si="53"/>
        <v>-11115.877041666668</v>
      </c>
      <c r="N379" s="163"/>
    </row>
    <row r="380" spans="1:14" ht="15.6" customHeight="1" outlineLevel="2" x14ac:dyDescent="0.25">
      <c r="A380" s="25">
        <f t="shared" si="70"/>
        <v>373</v>
      </c>
      <c r="B380" s="297"/>
      <c r="C380" s="196" t="s">
        <v>397</v>
      </c>
      <c r="D380" s="131">
        <v>108</v>
      </c>
      <c r="E380" s="163">
        <v>-875.46722510568122</v>
      </c>
      <c r="F380" s="163">
        <v>-303.59850735019404</v>
      </c>
      <c r="G380" s="163">
        <v>-71.16274766365477</v>
      </c>
      <c r="H380" s="163">
        <v>-26.961570159644644</v>
      </c>
      <c r="I380" s="163">
        <v>-7.896410359839896</v>
      </c>
      <c r="J380" s="163">
        <v>-29.311371979868184</v>
      </c>
      <c r="K380" s="163">
        <v>-1.5148509405186767</v>
      </c>
      <c r="L380" s="163">
        <v>-6.9702747739325099</v>
      </c>
      <c r="M380" s="163">
        <f t="shared" si="53"/>
        <v>-1322.8829583333338</v>
      </c>
      <c r="N380" s="163"/>
    </row>
    <row r="381" spans="1:14" ht="15.6" customHeight="1" outlineLevel="2" x14ac:dyDescent="0.25">
      <c r="A381" s="25">
        <f t="shared" si="70"/>
        <v>374</v>
      </c>
      <c r="B381" s="297"/>
      <c r="C381" s="196" t="s">
        <v>398</v>
      </c>
      <c r="D381" s="131">
        <v>108</v>
      </c>
      <c r="E381" s="163">
        <v>-396440.43611429067</v>
      </c>
      <c r="F381" s="163">
        <v>-137479.41808218992</v>
      </c>
      <c r="G381" s="163">
        <v>-32224.839388436223</v>
      </c>
      <c r="H381" s="163">
        <v>-12209.088274121626</v>
      </c>
      <c r="I381" s="163">
        <v>-3575.7550677176314</v>
      </c>
      <c r="J381" s="163">
        <v>-13273.156044653095</v>
      </c>
      <c r="K381" s="163">
        <v>-685.97447201392731</v>
      </c>
      <c r="L381" s="163">
        <v>-3156.3703265769595</v>
      </c>
      <c r="M381" s="163">
        <f t="shared" ref="M381:M446" si="71">SUM(E381:L381)</f>
        <v>-599045.03777000005</v>
      </c>
      <c r="N381" s="163"/>
    </row>
    <row r="382" spans="1:14" ht="15.6" customHeight="1" outlineLevel="2" x14ac:dyDescent="0.25">
      <c r="A382" s="25">
        <f t="shared" si="70"/>
        <v>375</v>
      </c>
      <c r="B382" s="297"/>
      <c r="C382" s="196" t="s">
        <v>399</v>
      </c>
      <c r="D382" s="131">
        <v>108</v>
      </c>
      <c r="E382" s="163">
        <v>-5484775.6395813581</v>
      </c>
      <c r="F382" s="163">
        <v>-1902035.44984405</v>
      </c>
      <c r="G382" s="163">
        <v>-445832.45795886056</v>
      </c>
      <c r="H382" s="163">
        <v>-168913.42014389136</v>
      </c>
      <c r="I382" s="163">
        <v>-49470.771651742427</v>
      </c>
      <c r="J382" s="163">
        <v>-183634.85735114972</v>
      </c>
      <c r="K382" s="163">
        <v>-9490.4952440118832</v>
      </c>
      <c r="L382" s="163">
        <v>-43668.560266934663</v>
      </c>
      <c r="M382" s="163">
        <f t="shared" si="71"/>
        <v>-8287821.6520419978</v>
      </c>
      <c r="N382" s="163"/>
    </row>
    <row r="383" spans="1:14" ht="15.6" customHeight="1" outlineLevel="2" x14ac:dyDescent="0.25">
      <c r="A383" s="25">
        <f t="shared" si="70"/>
        <v>376</v>
      </c>
      <c r="B383" s="297"/>
      <c r="C383" s="196" t="s">
        <v>400</v>
      </c>
      <c r="D383" s="131">
        <v>108</v>
      </c>
      <c r="E383" s="163">
        <v>-138363.04993541655</v>
      </c>
      <c r="F383" s="163">
        <v>-47982.167953508499</v>
      </c>
      <c r="G383" s="163">
        <v>-11246.90282647546</v>
      </c>
      <c r="H383" s="163">
        <v>-4261.1361926037007</v>
      </c>
      <c r="I383" s="163">
        <v>-1247.9866631182904</v>
      </c>
      <c r="J383" s="163">
        <v>-4632.5101712819705</v>
      </c>
      <c r="K383" s="163">
        <v>-239.41432679264128</v>
      </c>
      <c r="L383" s="163">
        <v>-1101.6157418032162</v>
      </c>
      <c r="M383" s="163">
        <f t="shared" si="71"/>
        <v>-209074.78381100032</v>
      </c>
      <c r="N383" s="163"/>
    </row>
    <row r="384" spans="1:14" ht="15.6" customHeight="1" outlineLevel="2" x14ac:dyDescent="0.25">
      <c r="A384" s="25">
        <f t="shared" si="70"/>
        <v>377</v>
      </c>
      <c r="B384" s="297"/>
      <c r="C384" s="196" t="s">
        <v>401</v>
      </c>
      <c r="D384" s="131">
        <v>108</v>
      </c>
      <c r="E384" s="163">
        <v>-889037.16276449605</v>
      </c>
      <c r="F384" s="163">
        <v>-308304.3520693428</v>
      </c>
      <c r="G384" s="163">
        <v>-72265.786157539216</v>
      </c>
      <c r="H384" s="163">
        <v>-27379.48052311482</v>
      </c>
      <c r="I384" s="163">
        <v>-8018.8064852899524</v>
      </c>
      <c r="J384" s="163">
        <v>-29765.704796739919</v>
      </c>
      <c r="K384" s="163">
        <v>-1538.3314686706633</v>
      </c>
      <c r="L384" s="163">
        <v>-7078.3155908067865</v>
      </c>
      <c r="M384" s="163">
        <f t="shared" si="71"/>
        <v>-1343387.939856</v>
      </c>
      <c r="N384" s="163"/>
    </row>
    <row r="385" spans="1:14" ht="15.6" customHeight="1" outlineLevel="2" x14ac:dyDescent="0.25">
      <c r="A385" s="25">
        <f t="shared" si="70"/>
        <v>378</v>
      </c>
      <c r="B385" s="297"/>
      <c r="C385" s="196" t="s">
        <v>402</v>
      </c>
      <c r="D385" s="131">
        <v>108</v>
      </c>
      <c r="E385" s="163">
        <v>-1732092.7748877048</v>
      </c>
      <c r="F385" s="163">
        <v>-600663.01280951337</v>
      </c>
      <c r="G385" s="163">
        <v>-140793.94126318555</v>
      </c>
      <c r="H385" s="163">
        <v>-53342.877418981727</v>
      </c>
      <c r="I385" s="163">
        <v>-15622.875351131577</v>
      </c>
      <c r="J385" s="163">
        <v>-57991.908974373029</v>
      </c>
      <c r="K385" s="163">
        <v>-2997.0994845495297</v>
      </c>
      <c r="L385" s="163">
        <v>-13790.536331560705</v>
      </c>
      <c r="M385" s="163">
        <f t="shared" si="71"/>
        <v>-2617295.0265210005</v>
      </c>
      <c r="N385" s="163"/>
    </row>
    <row r="386" spans="1:14" ht="15.6" customHeight="1" outlineLevel="2" x14ac:dyDescent="0.25">
      <c r="A386" s="25">
        <f t="shared" si="70"/>
        <v>379</v>
      </c>
      <c r="B386" s="297"/>
      <c r="C386" s="196" t="s">
        <v>403</v>
      </c>
      <c r="D386" s="131">
        <v>108</v>
      </c>
      <c r="E386" s="163">
        <v>-1477187.1882529722</v>
      </c>
      <c r="F386" s="163">
        <v>-512265.6937571771</v>
      </c>
      <c r="G386" s="163">
        <v>-120073.82585560574</v>
      </c>
      <c r="H386" s="163">
        <v>-45492.606545268442</v>
      </c>
      <c r="I386" s="163">
        <v>-13323.715476996265</v>
      </c>
      <c r="J386" s="163">
        <v>-49457.457591918093</v>
      </c>
      <c r="K386" s="163">
        <v>-2556.0276127721754</v>
      </c>
      <c r="L386" s="163">
        <v>-11761.034907289724</v>
      </c>
      <c r="M386" s="163">
        <f t="shared" si="71"/>
        <v>-2232117.5500000003</v>
      </c>
      <c r="N386" s="163"/>
    </row>
    <row r="387" spans="1:14" ht="15.6" customHeight="1" outlineLevel="2" x14ac:dyDescent="0.25">
      <c r="A387" s="25">
        <f t="shared" si="70"/>
        <v>380</v>
      </c>
      <c r="B387" s="297"/>
      <c r="C387" s="196" t="s">
        <v>404</v>
      </c>
      <c r="D387" s="131">
        <v>108</v>
      </c>
      <c r="E387" s="163">
        <v>-7272392.024463498</v>
      </c>
      <c r="F387" s="163">
        <v>-2521953.1927377987</v>
      </c>
      <c r="G387" s="163">
        <v>-591139.66086577252</v>
      </c>
      <c r="H387" s="163">
        <v>-223966.24587784393</v>
      </c>
      <c r="I387" s="163">
        <v>-65594.450684157258</v>
      </c>
      <c r="J387" s="163">
        <v>-243485.74304051686</v>
      </c>
      <c r="K387" s="163">
        <v>-12583.669133643691</v>
      </c>
      <c r="L387" s="163">
        <v>-57901.163196768248</v>
      </c>
      <c r="M387" s="163">
        <f t="shared" si="71"/>
        <v>-10989016.15</v>
      </c>
      <c r="N387" s="163"/>
    </row>
    <row r="388" spans="1:14" ht="15.6" customHeight="1" outlineLevel="2" x14ac:dyDescent="0.25">
      <c r="A388" s="25">
        <f t="shared" si="70"/>
        <v>381</v>
      </c>
      <c r="B388" s="297"/>
      <c r="C388" s="196" t="s">
        <v>405</v>
      </c>
      <c r="D388" s="131">
        <v>108</v>
      </c>
      <c r="E388" s="163">
        <v>-382858.74097749498</v>
      </c>
      <c r="F388" s="163">
        <v>-132769.49605133513</v>
      </c>
      <c r="G388" s="163">
        <v>-31120.845182659068</v>
      </c>
      <c r="H388" s="163">
        <v>-11790.815818207106</v>
      </c>
      <c r="I388" s="163">
        <v>-3453.2528938990345</v>
      </c>
      <c r="J388" s="163">
        <v>-12818.429577624327</v>
      </c>
      <c r="K388" s="163">
        <v>-662.47359949487975</v>
      </c>
      <c r="L388" s="163">
        <v>-3048.2358992854965</v>
      </c>
      <c r="M388" s="163">
        <f t="shared" si="71"/>
        <v>-578522.29</v>
      </c>
      <c r="N388" s="163"/>
    </row>
    <row r="389" spans="1:14" ht="15.6" customHeight="1" outlineLevel="2" x14ac:dyDescent="0.25">
      <c r="A389" s="25">
        <f t="shared" si="70"/>
        <v>382</v>
      </c>
      <c r="B389" s="297"/>
      <c r="C389" s="196" t="s">
        <v>406</v>
      </c>
      <c r="D389" s="131">
        <v>108</v>
      </c>
      <c r="E389" s="163">
        <v>-1039098.2085702345</v>
      </c>
      <c r="F389" s="163">
        <v>-360343.20425199508</v>
      </c>
      <c r="G389" s="163">
        <v>-84463.56584658334</v>
      </c>
      <c r="H389" s="163">
        <v>-32000.877302683206</v>
      </c>
      <c r="I389" s="163">
        <v>-9372.3050089677545</v>
      </c>
      <c r="J389" s="163">
        <v>-34789.873614446464</v>
      </c>
      <c r="K389" s="163">
        <v>-1797.9872385900894</v>
      </c>
      <c r="L389" s="163">
        <v>-8273.0681664996191</v>
      </c>
      <c r="M389" s="163">
        <f t="shared" si="71"/>
        <v>-1570139.09</v>
      </c>
      <c r="N389" s="163"/>
    </row>
    <row r="390" spans="1:14" ht="15.6" customHeight="1" outlineLevel="2" x14ac:dyDescent="0.25">
      <c r="A390" s="25">
        <f t="shared" si="70"/>
        <v>383</v>
      </c>
      <c r="B390" s="297"/>
      <c r="C390" s="196" t="s">
        <v>407</v>
      </c>
      <c r="D390" s="131">
        <v>108</v>
      </c>
      <c r="E390" s="163">
        <v>-88175.224727053253</v>
      </c>
      <c r="F390" s="163">
        <v>-30577.805593087498</v>
      </c>
      <c r="G390" s="163">
        <v>-7167.3628520815137</v>
      </c>
      <c r="H390" s="163">
        <v>-2715.5128594721532</v>
      </c>
      <c r="I390" s="163">
        <v>-795.30990772597465</v>
      </c>
      <c r="J390" s="163">
        <v>-2952.1799757508215</v>
      </c>
      <c r="K390" s="163">
        <v>-152.57261297485837</v>
      </c>
      <c r="L390" s="163">
        <v>-702.03147185392095</v>
      </c>
      <c r="M390" s="163">
        <f t="shared" si="71"/>
        <v>-133237.99999999997</v>
      </c>
      <c r="N390" s="163"/>
    </row>
    <row r="391" spans="1:14" ht="15.6" customHeight="1" outlineLevel="2" x14ac:dyDescent="0.25">
      <c r="A391" s="25">
        <f t="shared" si="70"/>
        <v>384</v>
      </c>
      <c r="B391" s="297"/>
      <c r="C391" s="196" t="s">
        <v>408</v>
      </c>
      <c r="D391" s="131">
        <v>108</v>
      </c>
      <c r="E391" s="163">
        <v>0</v>
      </c>
      <c r="F391" s="163">
        <v>0</v>
      </c>
      <c r="G391" s="163">
        <v>0</v>
      </c>
      <c r="H391" s="163">
        <v>0</v>
      </c>
      <c r="I391" s="163">
        <v>0</v>
      </c>
      <c r="J391" s="163">
        <v>0</v>
      </c>
      <c r="K391" s="163">
        <v>0</v>
      </c>
      <c r="L391" s="163">
        <v>0</v>
      </c>
      <c r="M391" s="163">
        <f t="shared" si="71"/>
        <v>0</v>
      </c>
      <c r="N391" s="163"/>
    </row>
    <row r="392" spans="1:14" ht="15.6" customHeight="1" outlineLevel="2" x14ac:dyDescent="0.25">
      <c r="A392" s="25">
        <f t="shared" si="70"/>
        <v>385</v>
      </c>
      <c r="B392" s="297"/>
      <c r="C392" s="196" t="s">
        <v>409</v>
      </c>
      <c r="D392" s="131">
        <v>108</v>
      </c>
      <c r="E392" s="163">
        <v>0</v>
      </c>
      <c r="F392" s="163">
        <v>0</v>
      </c>
      <c r="G392" s="163">
        <v>0</v>
      </c>
      <c r="H392" s="163">
        <v>0</v>
      </c>
      <c r="I392" s="163">
        <v>0</v>
      </c>
      <c r="J392" s="163">
        <v>0</v>
      </c>
      <c r="K392" s="163">
        <v>0</v>
      </c>
      <c r="L392" s="163">
        <v>0</v>
      </c>
      <c r="M392" s="163">
        <f t="shared" si="71"/>
        <v>0</v>
      </c>
    </row>
    <row r="393" spans="1:14" ht="15.6" customHeight="1" outlineLevel="2" x14ac:dyDescent="0.25">
      <c r="A393" s="25">
        <f t="shared" si="70"/>
        <v>386</v>
      </c>
      <c r="B393" s="297"/>
      <c r="C393" s="196" t="s">
        <v>410</v>
      </c>
      <c r="D393" s="131">
        <v>108</v>
      </c>
      <c r="E393" s="163">
        <v>-1284916.6554162933</v>
      </c>
      <c r="F393" s="163">
        <v>-436591.31738944887</v>
      </c>
      <c r="G393" s="163">
        <v>-92887.793126094228</v>
      </c>
      <c r="H393" s="163">
        <v>-22035.152534339053</v>
      </c>
      <c r="I393" s="163">
        <v>-10877.403541124111</v>
      </c>
      <c r="J393" s="163">
        <v>-21530.530720575563</v>
      </c>
      <c r="K393" s="163">
        <v>0</v>
      </c>
      <c r="L393" s="163">
        <v>0</v>
      </c>
      <c r="M393" s="163">
        <f t="shared" si="71"/>
        <v>-1868838.8527278751</v>
      </c>
    </row>
    <row r="394" spans="1:14" ht="15.6" customHeight="1" outlineLevel="2" x14ac:dyDescent="0.25">
      <c r="A394" s="25">
        <f t="shared" si="70"/>
        <v>387</v>
      </c>
      <c r="B394" s="297"/>
      <c r="C394" s="196" t="s">
        <v>411</v>
      </c>
      <c r="D394" s="131">
        <v>108</v>
      </c>
      <c r="E394" s="163">
        <v>-1734067.04343169</v>
      </c>
      <c r="F394" s="163">
        <v>-589204.45286638942</v>
      </c>
      <c r="G394" s="163">
        <v>-125357.28299426181</v>
      </c>
      <c r="H394" s="163">
        <v>-29737.673370268545</v>
      </c>
      <c r="I394" s="163">
        <v>-14679.665734941724</v>
      </c>
      <c r="J394" s="163">
        <v>-29056.657949575372</v>
      </c>
      <c r="K394" s="163">
        <v>0</v>
      </c>
      <c r="L394" s="163">
        <v>0</v>
      </c>
      <c r="M394" s="163">
        <f t="shared" si="71"/>
        <v>-2522102.7763471268</v>
      </c>
    </row>
    <row r="395" spans="1:14" ht="15.6" customHeight="1" outlineLevel="2" x14ac:dyDescent="0.25">
      <c r="A395" s="25">
        <f t="shared" si="70"/>
        <v>388</v>
      </c>
      <c r="B395" s="297"/>
      <c r="C395" s="196" t="s">
        <v>412</v>
      </c>
      <c r="D395" s="131">
        <v>108</v>
      </c>
      <c r="E395" s="163">
        <v>-1714134.8031658463</v>
      </c>
      <c r="F395" s="163">
        <v>-582431.84002842428</v>
      </c>
      <c r="G395" s="163">
        <v>-123916.36322522555</v>
      </c>
      <c r="H395" s="163">
        <v>-29395.853569927753</v>
      </c>
      <c r="I395" s="163">
        <v>-14510.930260982144</v>
      </c>
      <c r="J395" s="163">
        <v>-28722.666083593529</v>
      </c>
      <c r="K395" s="163">
        <v>0</v>
      </c>
      <c r="L395" s="163">
        <v>0</v>
      </c>
      <c r="M395" s="163">
        <f t="shared" si="71"/>
        <v>-2493112.4563339991</v>
      </c>
    </row>
    <row r="396" spans="1:14" ht="15.6" customHeight="1" outlineLevel="2" x14ac:dyDescent="0.25">
      <c r="A396" s="25">
        <f t="shared" si="70"/>
        <v>389</v>
      </c>
      <c r="B396" s="297"/>
      <c r="C396" s="196" t="s">
        <v>413</v>
      </c>
      <c r="D396" s="131">
        <v>108</v>
      </c>
      <c r="E396" s="163">
        <v>11940.930696906595</v>
      </c>
      <c r="F396" s="163">
        <v>4057.3111429780079</v>
      </c>
      <c r="G396" s="163">
        <v>863.22073547092043</v>
      </c>
      <c r="H396" s="163">
        <v>204.77610606040548</v>
      </c>
      <c r="I396" s="163">
        <v>101.08540604508563</v>
      </c>
      <c r="J396" s="163">
        <v>200.08657691398398</v>
      </c>
      <c r="K396" s="163">
        <v>0</v>
      </c>
      <c r="L396" s="163">
        <v>0</v>
      </c>
      <c r="M396" s="163">
        <f t="shared" si="71"/>
        <v>17367.410664375002</v>
      </c>
    </row>
    <row r="397" spans="1:14" ht="15.6" customHeight="1" outlineLevel="2" x14ac:dyDescent="0.25">
      <c r="A397" s="25">
        <f t="shared" si="70"/>
        <v>390</v>
      </c>
      <c r="B397" s="297"/>
      <c r="C397" s="196" t="s">
        <v>414</v>
      </c>
      <c r="D397" s="131">
        <v>108</v>
      </c>
      <c r="E397" s="163">
        <v>33727.721020627789</v>
      </c>
      <c r="F397" s="163">
        <v>11460.06637151804</v>
      </c>
      <c r="G397" s="163">
        <v>2438.2076141457474</v>
      </c>
      <c r="H397" s="163">
        <v>578.39975393920247</v>
      </c>
      <c r="I397" s="163">
        <v>285.52048922189636</v>
      </c>
      <c r="J397" s="163">
        <v>565.15395804746504</v>
      </c>
      <c r="K397" s="163">
        <v>0</v>
      </c>
      <c r="L397" s="163">
        <v>0</v>
      </c>
      <c r="M397" s="163">
        <f t="shared" si="71"/>
        <v>49055.069207500135</v>
      </c>
    </row>
    <row r="398" spans="1:14" ht="15.6" customHeight="1" outlineLevel="2" x14ac:dyDescent="0.25">
      <c r="A398" s="25">
        <f t="shared" si="70"/>
        <v>391</v>
      </c>
      <c r="B398" s="297"/>
      <c r="C398" s="196" t="s">
        <v>415</v>
      </c>
      <c r="D398" s="131">
        <v>108</v>
      </c>
      <c r="E398" s="163">
        <v>5366.886730006021</v>
      </c>
      <c r="F398" s="163">
        <v>1823.5705310973185</v>
      </c>
      <c r="G398" s="163">
        <v>387.97712070007168</v>
      </c>
      <c r="H398" s="163">
        <v>92.037228431666904</v>
      </c>
      <c r="I398" s="163">
        <v>45.433135663469152</v>
      </c>
      <c r="J398" s="163">
        <v>89.929505643155437</v>
      </c>
      <c r="K398" s="163">
        <v>0</v>
      </c>
      <c r="L398" s="163">
        <v>0</v>
      </c>
      <c r="M398" s="163">
        <f t="shared" si="71"/>
        <v>7805.8342515417035</v>
      </c>
    </row>
    <row r="399" spans="1:14" ht="15.6" customHeight="1" outlineLevel="2" x14ac:dyDescent="0.25">
      <c r="A399" s="25">
        <f t="shared" si="70"/>
        <v>392</v>
      </c>
      <c r="B399" s="297"/>
      <c r="C399" s="196" t="s">
        <v>416</v>
      </c>
      <c r="D399" s="131">
        <v>108</v>
      </c>
      <c r="E399" s="163">
        <v>0</v>
      </c>
      <c r="F399" s="163">
        <v>0</v>
      </c>
      <c r="G399" s="163">
        <v>0</v>
      </c>
      <c r="H399" s="163">
        <v>0</v>
      </c>
      <c r="I399" s="163">
        <v>0</v>
      </c>
      <c r="J399" s="163">
        <v>0</v>
      </c>
      <c r="K399" s="163">
        <v>0</v>
      </c>
      <c r="L399" s="163">
        <v>0</v>
      </c>
      <c r="M399" s="163">
        <f t="shared" si="71"/>
        <v>0</v>
      </c>
    </row>
    <row r="400" spans="1:14" ht="15.6" customHeight="1" outlineLevel="2" x14ac:dyDescent="0.25">
      <c r="A400" s="25">
        <f t="shared" si="70"/>
        <v>393</v>
      </c>
      <c r="B400" s="297"/>
      <c r="C400" s="196" t="s">
        <v>417</v>
      </c>
      <c r="D400" s="131">
        <v>108</v>
      </c>
      <c r="E400" s="163">
        <v>11174.637803292058</v>
      </c>
      <c r="F400" s="163">
        <v>3796.938750325854</v>
      </c>
      <c r="G400" s="163">
        <v>807.82472556162224</v>
      </c>
      <c r="H400" s="163">
        <v>191.63487956481944</v>
      </c>
      <c r="I400" s="163">
        <v>94.598388385686945</v>
      </c>
      <c r="J400" s="163">
        <v>187.24629453661748</v>
      </c>
      <c r="K400" s="163">
        <v>0</v>
      </c>
      <c r="L400" s="163">
        <v>0</v>
      </c>
      <c r="M400" s="163">
        <f t="shared" si="71"/>
        <v>16252.880841666658</v>
      </c>
    </row>
    <row r="401" spans="1:16" ht="15.6" customHeight="1" outlineLevel="2" x14ac:dyDescent="0.25">
      <c r="A401" s="25">
        <f t="shared" si="70"/>
        <v>394</v>
      </c>
      <c r="B401" s="297"/>
      <c r="C401" s="196" t="s">
        <v>418</v>
      </c>
      <c r="D401" s="131">
        <v>108</v>
      </c>
      <c r="E401" s="163">
        <v>0</v>
      </c>
      <c r="F401" s="163">
        <v>0</v>
      </c>
      <c r="G401" s="163">
        <v>0</v>
      </c>
      <c r="H401" s="163">
        <v>0</v>
      </c>
      <c r="I401" s="163">
        <v>0</v>
      </c>
      <c r="J401" s="163">
        <v>0</v>
      </c>
      <c r="K401" s="163">
        <v>0</v>
      </c>
      <c r="L401" s="163">
        <v>0</v>
      </c>
      <c r="M401" s="163">
        <f t="shared" si="71"/>
        <v>0</v>
      </c>
    </row>
    <row r="402" spans="1:16" ht="15.6" customHeight="1" outlineLevel="2" x14ac:dyDescent="0.25">
      <c r="A402" s="25">
        <f t="shared" si="70"/>
        <v>395</v>
      </c>
      <c r="B402" s="297"/>
      <c r="C402" s="185" t="s">
        <v>419</v>
      </c>
      <c r="D402" s="115">
        <v>108</v>
      </c>
      <c r="E402" s="163">
        <v>0</v>
      </c>
      <c r="F402" s="163">
        <v>0</v>
      </c>
      <c r="G402" s="163">
        <v>0</v>
      </c>
      <c r="H402" s="163">
        <v>0</v>
      </c>
      <c r="I402" s="163">
        <v>0</v>
      </c>
      <c r="J402" s="163">
        <v>0</v>
      </c>
      <c r="K402" s="163">
        <v>0</v>
      </c>
      <c r="L402" s="163">
        <v>0</v>
      </c>
      <c r="M402" s="163">
        <f t="shared" si="71"/>
        <v>0</v>
      </c>
    </row>
    <row r="403" spans="1:16" ht="15.6" customHeight="1" outlineLevel="2" x14ac:dyDescent="0.25">
      <c r="A403" s="25">
        <f t="shared" si="70"/>
        <v>396</v>
      </c>
      <c r="B403" s="297"/>
      <c r="C403" s="185" t="s">
        <v>420</v>
      </c>
      <c r="D403" s="115">
        <v>108</v>
      </c>
      <c r="E403" s="163">
        <v>0</v>
      </c>
      <c r="F403" s="163">
        <v>0</v>
      </c>
      <c r="G403" s="163">
        <v>0</v>
      </c>
      <c r="H403" s="163">
        <v>0</v>
      </c>
      <c r="I403" s="163">
        <v>0</v>
      </c>
      <c r="J403" s="163">
        <v>0</v>
      </c>
      <c r="K403" s="163">
        <v>0</v>
      </c>
      <c r="L403" s="163">
        <v>0</v>
      </c>
      <c r="M403" s="163">
        <f t="shared" si="71"/>
        <v>0</v>
      </c>
    </row>
    <row r="404" spans="1:16" ht="15.6" customHeight="1" outlineLevel="2" x14ac:dyDescent="0.25">
      <c r="A404" s="25">
        <f t="shared" si="70"/>
        <v>397</v>
      </c>
      <c r="B404" s="297"/>
      <c r="C404" s="185" t="s">
        <v>421</v>
      </c>
      <c r="D404" s="115">
        <v>108</v>
      </c>
      <c r="E404" s="163">
        <v>6565.0133801032853</v>
      </c>
      <c r="F404" s="163">
        <v>2230.6721826794578</v>
      </c>
      <c r="G404" s="163">
        <v>474.59078544164845</v>
      </c>
      <c r="H404" s="163">
        <v>112.58401127478945</v>
      </c>
      <c r="I404" s="163">
        <v>55.575822359565265</v>
      </c>
      <c r="J404" s="163">
        <v>110.00575147460341</v>
      </c>
      <c r="K404" s="163">
        <v>0</v>
      </c>
      <c r="L404" s="163">
        <v>0</v>
      </c>
      <c r="M404" s="163">
        <f t="shared" si="71"/>
        <v>9548.4419333333517</v>
      </c>
    </row>
    <row r="405" spans="1:16" ht="15.6" customHeight="1" outlineLevel="2" x14ac:dyDescent="0.25">
      <c r="A405" s="25">
        <f t="shared" si="70"/>
        <v>398</v>
      </c>
      <c r="B405" s="297"/>
      <c r="C405" s="185" t="s">
        <v>422</v>
      </c>
      <c r="D405" s="115">
        <v>108</v>
      </c>
      <c r="E405" s="163">
        <v>-156136.37017091207</v>
      </c>
      <c r="F405" s="163">
        <v>-53052.299740981907</v>
      </c>
      <c r="G405" s="163">
        <v>-11287.240141809936</v>
      </c>
      <c r="H405" s="163">
        <v>-2677.5968062764414</v>
      </c>
      <c r="I405" s="163">
        <v>-1321.7653445741212</v>
      </c>
      <c r="J405" s="163">
        <v>-2616.2777954456833</v>
      </c>
      <c r="K405" s="163">
        <v>0</v>
      </c>
      <c r="L405" s="163">
        <v>0</v>
      </c>
      <c r="M405" s="163">
        <f t="shared" si="71"/>
        <v>-227091.55000000016</v>
      </c>
    </row>
    <row r="406" spans="1:16" ht="15.6" customHeight="1" outlineLevel="2" x14ac:dyDescent="0.25">
      <c r="A406" s="25">
        <f t="shared" si="70"/>
        <v>399</v>
      </c>
      <c r="B406" s="297"/>
      <c r="C406" s="185" t="s">
        <v>423</v>
      </c>
      <c r="D406" s="115">
        <v>108</v>
      </c>
      <c r="E406" s="163">
        <v>3021.0004271132357</v>
      </c>
      <c r="F406" s="163">
        <v>1026.4810178525845</v>
      </c>
      <c r="G406" s="163">
        <v>218.39086724004048</v>
      </c>
      <c r="H406" s="163">
        <v>51.807410960967346</v>
      </c>
      <c r="I406" s="163">
        <v>25.574141797525861</v>
      </c>
      <c r="J406" s="163">
        <v>50.620981702319241</v>
      </c>
      <c r="K406" s="163">
        <v>0</v>
      </c>
      <c r="L406" s="163">
        <v>0</v>
      </c>
      <c r="M406" s="163">
        <f t="shared" si="71"/>
        <v>4393.874846666673</v>
      </c>
    </row>
    <row r="407" spans="1:16" ht="15.6" customHeight="1" outlineLevel="2" x14ac:dyDescent="0.25">
      <c r="A407" s="25">
        <f t="shared" si="70"/>
        <v>400</v>
      </c>
      <c r="B407" s="297"/>
      <c r="C407" s="185" t="s">
        <v>424</v>
      </c>
      <c r="D407" s="115">
        <v>108</v>
      </c>
      <c r="E407" s="163">
        <v>1524.4524370455892</v>
      </c>
      <c r="F407" s="163">
        <v>517.98122079105406</v>
      </c>
      <c r="G407" s="163">
        <v>110.20405253987752</v>
      </c>
      <c r="H407" s="163">
        <v>26.142973429480001</v>
      </c>
      <c r="I407" s="163">
        <v>12.905182812516843</v>
      </c>
      <c r="J407" s="163">
        <v>25.544279381476642</v>
      </c>
      <c r="K407" s="163">
        <v>0</v>
      </c>
      <c r="L407" s="163">
        <v>0</v>
      </c>
      <c r="M407" s="163">
        <f t="shared" si="71"/>
        <v>2217.2301459999949</v>
      </c>
    </row>
    <row r="408" spans="1:16" ht="15.6" customHeight="1" outlineLevel="2" x14ac:dyDescent="0.25">
      <c r="A408" s="25">
        <f t="shared" si="70"/>
        <v>401</v>
      </c>
      <c r="B408" s="297"/>
      <c r="C408" s="185" t="s">
        <v>425</v>
      </c>
      <c r="D408" s="115">
        <v>108</v>
      </c>
      <c r="E408" s="163">
        <v>0</v>
      </c>
      <c r="F408" s="163">
        <v>0</v>
      </c>
      <c r="G408" s="163">
        <v>0</v>
      </c>
      <c r="H408" s="163">
        <v>0</v>
      </c>
      <c r="I408" s="163">
        <v>0</v>
      </c>
      <c r="J408" s="163">
        <v>0</v>
      </c>
      <c r="K408" s="163">
        <v>0</v>
      </c>
      <c r="L408" s="163">
        <v>0</v>
      </c>
      <c r="M408" s="163">
        <f t="shared" si="71"/>
        <v>0</v>
      </c>
    </row>
    <row r="409" spans="1:16" ht="15.6" customHeight="1" outlineLevel="2" x14ac:dyDescent="0.25">
      <c r="A409" s="25">
        <f t="shared" si="70"/>
        <v>402</v>
      </c>
      <c r="B409" s="297"/>
      <c r="C409" s="185" t="s">
        <v>426</v>
      </c>
      <c r="D409" s="115">
        <v>108</v>
      </c>
      <c r="E409" s="163">
        <v>0</v>
      </c>
      <c r="F409" s="163">
        <v>0</v>
      </c>
      <c r="G409" s="163">
        <v>0</v>
      </c>
      <c r="H409" s="163">
        <v>0</v>
      </c>
      <c r="I409" s="163">
        <v>0</v>
      </c>
      <c r="J409" s="163">
        <v>0</v>
      </c>
      <c r="K409" s="163">
        <v>0</v>
      </c>
      <c r="L409" s="163">
        <v>0</v>
      </c>
      <c r="M409" s="163">
        <f t="shared" si="71"/>
        <v>0</v>
      </c>
    </row>
    <row r="410" spans="1:16" ht="15.6" customHeight="1" outlineLevel="2" x14ac:dyDescent="0.25">
      <c r="A410" s="25">
        <f t="shared" si="70"/>
        <v>403</v>
      </c>
      <c r="B410" s="297"/>
      <c r="C410" s="185" t="s">
        <v>427</v>
      </c>
      <c r="D410" s="115">
        <v>108</v>
      </c>
      <c r="E410" s="163">
        <v>91122.65108557597</v>
      </c>
      <c r="F410" s="163">
        <v>30961.820063404433</v>
      </c>
      <c r="G410" s="163">
        <v>6587.3392857500021</v>
      </c>
      <c r="H410" s="163">
        <v>1562.670627343914</v>
      </c>
      <c r="I410" s="163">
        <v>771.39466082625768</v>
      </c>
      <c r="J410" s="163">
        <v>1526.8842770993967</v>
      </c>
      <c r="K410" s="163">
        <v>0</v>
      </c>
      <c r="L410" s="163">
        <v>0</v>
      </c>
      <c r="M410" s="163">
        <f t="shared" si="71"/>
        <v>132532.75999999998</v>
      </c>
    </row>
    <row r="411" spans="1:16" ht="15.6" customHeight="1" outlineLevel="2" x14ac:dyDescent="0.25">
      <c r="A411" s="25">
        <f t="shared" si="70"/>
        <v>404</v>
      </c>
      <c r="B411" s="297"/>
      <c r="C411" s="294" t="s">
        <v>428</v>
      </c>
      <c r="D411" s="295"/>
      <c r="E411" s="197">
        <f t="shared" ref="E411:K411" si="72">SUM(E379:E410)</f>
        <v>-23633463.843063176</v>
      </c>
      <c r="F411" s="197">
        <f t="shared" si="72"/>
        <v>-8162633.5278690113</v>
      </c>
      <c r="G411" s="197">
        <f t="shared" si="72"/>
        <v>-1878559.2392209726</v>
      </c>
      <c r="H411" s="197">
        <f t="shared" si="72"/>
        <v>-663351.79760356445</v>
      </c>
      <c r="I411" s="197">
        <f t="shared" si="72"/>
        <v>-210547.15495066033</v>
      </c>
      <c r="J411" s="197">
        <f t="shared" si="72"/>
        <v>-712248.09005902626</v>
      </c>
      <c r="K411" s="197">
        <f t="shared" si="72"/>
        <v>-32718.28898368957</v>
      </c>
      <c r="L411" s="197">
        <f t="shared" ref="L411" si="73">SUM(L379:L410)</f>
        <v>-150546.47176781658</v>
      </c>
      <c r="M411" s="197">
        <f t="shared" si="71"/>
        <v>-35444068.413517915</v>
      </c>
      <c r="N411" s="163"/>
      <c r="P411" s="163"/>
    </row>
    <row r="412" spans="1:16" ht="15.6" customHeight="1" outlineLevel="2" x14ac:dyDescent="0.25">
      <c r="A412" s="25">
        <f t="shared" si="70"/>
        <v>405</v>
      </c>
      <c r="B412" s="297"/>
      <c r="C412" s="185" t="s">
        <v>429</v>
      </c>
      <c r="D412" s="115">
        <v>108</v>
      </c>
      <c r="M412" s="2">
        <f t="shared" si="71"/>
        <v>0</v>
      </c>
    </row>
    <row r="413" spans="1:16" ht="15.6" customHeight="1" outlineLevel="2" x14ac:dyDescent="0.25">
      <c r="A413" s="25">
        <f t="shared" si="70"/>
        <v>406</v>
      </c>
      <c r="B413" s="297"/>
      <c r="C413" s="185" t="s">
        <v>430</v>
      </c>
      <c r="D413" s="115">
        <v>108</v>
      </c>
      <c r="M413" s="2">
        <f t="shared" si="71"/>
        <v>0</v>
      </c>
    </row>
    <row r="414" spans="1:16" ht="15.6" customHeight="1" outlineLevel="2" x14ac:dyDescent="0.25">
      <c r="A414" s="25">
        <f t="shared" si="70"/>
        <v>407</v>
      </c>
      <c r="B414" s="297"/>
      <c r="C414" s="185" t="s">
        <v>431</v>
      </c>
      <c r="D414" s="115">
        <v>108</v>
      </c>
      <c r="M414" s="2">
        <f t="shared" si="71"/>
        <v>0</v>
      </c>
    </row>
    <row r="415" spans="1:16" ht="15.6" customHeight="1" outlineLevel="2" x14ac:dyDescent="0.25">
      <c r="A415" s="25">
        <f t="shared" si="70"/>
        <v>408</v>
      </c>
      <c r="B415" s="297"/>
      <c r="C415" s="185" t="s">
        <v>432</v>
      </c>
      <c r="D415" s="115">
        <v>108</v>
      </c>
      <c r="M415" s="2">
        <f t="shared" si="71"/>
        <v>0</v>
      </c>
    </row>
    <row r="416" spans="1:16" ht="15.6" customHeight="1" outlineLevel="2" x14ac:dyDescent="0.25">
      <c r="A416" s="25">
        <f t="shared" si="70"/>
        <v>409</v>
      </c>
      <c r="B416" s="297"/>
      <c r="C416" s="185" t="s">
        <v>433</v>
      </c>
      <c r="D416" s="115">
        <v>108</v>
      </c>
      <c r="M416" s="2">
        <f t="shared" si="71"/>
        <v>0</v>
      </c>
    </row>
    <row r="417" spans="1:13" ht="15.6" customHeight="1" outlineLevel="2" x14ac:dyDescent="0.25">
      <c r="A417" s="25">
        <f t="shared" si="70"/>
        <v>410</v>
      </c>
      <c r="B417" s="297"/>
      <c r="C417" s="185" t="s">
        <v>434</v>
      </c>
      <c r="D417" s="115">
        <v>108</v>
      </c>
      <c r="M417" s="2">
        <f t="shared" si="71"/>
        <v>0</v>
      </c>
    </row>
    <row r="418" spans="1:13" ht="15.6" customHeight="1" outlineLevel="2" x14ac:dyDescent="0.25">
      <c r="A418" s="25">
        <f t="shared" si="70"/>
        <v>411</v>
      </c>
      <c r="B418" s="297"/>
      <c r="C418" s="185" t="s">
        <v>435</v>
      </c>
      <c r="D418" s="115">
        <v>108</v>
      </c>
      <c r="M418" s="2">
        <f t="shared" si="71"/>
        <v>0</v>
      </c>
    </row>
    <row r="419" spans="1:13" ht="15.6" customHeight="1" outlineLevel="2" x14ac:dyDescent="0.25">
      <c r="A419" s="25">
        <f t="shared" si="70"/>
        <v>412</v>
      </c>
      <c r="B419" s="297"/>
      <c r="C419" s="185" t="s">
        <v>436</v>
      </c>
      <c r="D419" s="115">
        <v>108</v>
      </c>
      <c r="M419" s="2">
        <f t="shared" si="71"/>
        <v>0</v>
      </c>
    </row>
    <row r="420" spans="1:13" ht="15.6" customHeight="1" outlineLevel="2" x14ac:dyDescent="0.25">
      <c r="A420" s="25">
        <f t="shared" si="70"/>
        <v>413</v>
      </c>
      <c r="B420" s="297"/>
      <c r="C420" s="185" t="s">
        <v>437</v>
      </c>
      <c r="D420" s="115">
        <v>108</v>
      </c>
      <c r="M420" s="2">
        <f t="shared" si="71"/>
        <v>0</v>
      </c>
    </row>
    <row r="421" spans="1:13" ht="15.6" customHeight="1" outlineLevel="2" x14ac:dyDescent="0.25">
      <c r="A421" s="25">
        <f t="shared" si="70"/>
        <v>414</v>
      </c>
      <c r="B421" s="297"/>
      <c r="C421" s="294" t="s">
        <v>346</v>
      </c>
      <c r="D421" s="295"/>
      <c r="E421" s="166">
        <f t="shared" ref="E421:L421" si="74">SUM(E412:E420)</f>
        <v>0</v>
      </c>
      <c r="F421" s="166">
        <f t="shared" si="74"/>
        <v>0</v>
      </c>
      <c r="G421" s="166">
        <f t="shared" si="74"/>
        <v>0</v>
      </c>
      <c r="H421" s="166">
        <f t="shared" si="74"/>
        <v>0</v>
      </c>
      <c r="I421" s="166">
        <f t="shared" si="74"/>
        <v>0</v>
      </c>
      <c r="J421" s="166">
        <f t="shared" si="74"/>
        <v>0</v>
      </c>
      <c r="K421" s="166">
        <f t="shared" si="74"/>
        <v>0</v>
      </c>
      <c r="L421" s="166">
        <f t="shared" si="74"/>
        <v>0</v>
      </c>
      <c r="M421" s="166">
        <f t="shared" si="71"/>
        <v>0</v>
      </c>
    </row>
    <row r="422" spans="1:13" ht="15.6" customHeight="1" outlineLevel="2" x14ac:dyDescent="0.25">
      <c r="A422" s="25">
        <f t="shared" si="70"/>
        <v>415</v>
      </c>
      <c r="B422" s="297"/>
      <c r="C422" s="185" t="s">
        <v>438</v>
      </c>
      <c r="D422" s="115">
        <v>108</v>
      </c>
      <c r="E422" s="163">
        <v>-2165039.7325924411</v>
      </c>
      <c r="F422" s="163">
        <v>-834553.69476198941</v>
      </c>
      <c r="G422" s="163">
        <v>-226892.51951145899</v>
      </c>
      <c r="H422" s="163">
        <v>-91598.135245584112</v>
      </c>
      <c r="I422" s="163">
        <v>-8305.576104330723</v>
      </c>
      <c r="J422" s="163">
        <v>-91349.253941926931</v>
      </c>
      <c r="K422" s="163">
        <v>-3596.4459943215743</v>
      </c>
      <c r="L422" s="163">
        <v>-3328.4118479472809</v>
      </c>
      <c r="M422" s="163">
        <f t="shared" si="71"/>
        <v>-3424663.7700000005</v>
      </c>
    </row>
    <row r="423" spans="1:13" ht="15.6" customHeight="1" outlineLevel="2" x14ac:dyDescent="0.25">
      <c r="A423" s="25"/>
      <c r="B423" s="297"/>
      <c r="C423" s="185" t="s">
        <v>532</v>
      </c>
      <c r="D423" s="115">
        <v>108</v>
      </c>
      <c r="E423" s="163">
        <v>0</v>
      </c>
      <c r="F423" s="163">
        <v>0</v>
      </c>
      <c r="G423" s="163">
        <v>0</v>
      </c>
      <c r="H423" s="163">
        <v>0</v>
      </c>
      <c r="I423" s="163">
        <v>0</v>
      </c>
      <c r="J423" s="163">
        <v>0</v>
      </c>
      <c r="K423" s="163">
        <v>0</v>
      </c>
      <c r="L423" s="163">
        <v>0</v>
      </c>
      <c r="M423" s="163">
        <f t="shared" ref="M423" si="75">SUM(E423:L423)</f>
        <v>0</v>
      </c>
    </row>
    <row r="424" spans="1:13" ht="15.6" customHeight="1" outlineLevel="2" x14ac:dyDescent="0.25">
      <c r="A424" s="25">
        <f>A422+1</f>
        <v>416</v>
      </c>
      <c r="B424" s="297"/>
      <c r="C424" s="185" t="s">
        <v>439</v>
      </c>
      <c r="D424" s="115">
        <v>108</v>
      </c>
      <c r="E424" s="163">
        <v>-4068309.4209804554</v>
      </c>
      <c r="F424" s="163">
        <v>-1568203.3948858639</v>
      </c>
      <c r="G424" s="163">
        <v>-426351.97903419909</v>
      </c>
      <c r="H424" s="163">
        <v>-172121.34768429273</v>
      </c>
      <c r="I424" s="163">
        <v>-15606.943837219444</v>
      </c>
      <c r="J424" s="163">
        <v>-171653.67675099213</v>
      </c>
      <c r="K424" s="163">
        <v>-6758.0538594670616</v>
      </c>
      <c r="L424" s="163">
        <v>-6254.3929675104591</v>
      </c>
      <c r="M424" s="163">
        <f t="shared" si="71"/>
        <v>-6435259.2100000009</v>
      </c>
    </row>
    <row r="425" spans="1:13" ht="15.6" customHeight="1" outlineLevel="2" x14ac:dyDescent="0.25">
      <c r="A425" s="25">
        <f t="shared" si="70"/>
        <v>417</v>
      </c>
      <c r="B425" s="297"/>
      <c r="C425" s="185" t="s">
        <v>440</v>
      </c>
      <c r="D425" s="115">
        <v>108</v>
      </c>
      <c r="E425" s="163">
        <v>-621519561.94199526</v>
      </c>
      <c r="F425" s="163">
        <v>-239575948.18107975</v>
      </c>
      <c r="G425" s="163">
        <v>-65134203.872471668</v>
      </c>
      <c r="H425" s="163">
        <v>-26295144.627378482</v>
      </c>
      <c r="I425" s="163">
        <v>-2384287.8928870321</v>
      </c>
      <c r="J425" s="163">
        <v>-26223698.086931232</v>
      </c>
      <c r="K425" s="163">
        <v>-1032434.4192345437</v>
      </c>
      <c r="L425" s="163">
        <v>-955489.65802197566</v>
      </c>
      <c r="M425" s="163">
        <f t="shared" si="71"/>
        <v>-983120768.67999983</v>
      </c>
    </row>
    <row r="426" spans="1:13" ht="15.6" customHeight="1" outlineLevel="2" x14ac:dyDescent="0.25">
      <c r="A426" s="25">
        <f t="shared" si="70"/>
        <v>418</v>
      </c>
      <c r="B426" s="297"/>
      <c r="C426" s="185" t="s">
        <v>441</v>
      </c>
      <c r="D426" s="115">
        <v>108</v>
      </c>
      <c r="E426" s="163">
        <v>0</v>
      </c>
      <c r="F426" s="163">
        <v>0</v>
      </c>
      <c r="G426" s="163">
        <v>0</v>
      </c>
      <c r="H426" s="163">
        <v>0</v>
      </c>
      <c r="I426" s="163">
        <v>0</v>
      </c>
      <c r="J426" s="163">
        <v>0</v>
      </c>
      <c r="K426" s="163">
        <v>0</v>
      </c>
      <c r="L426" s="163">
        <v>0</v>
      </c>
      <c r="M426" s="163">
        <f t="shared" si="71"/>
        <v>0</v>
      </c>
    </row>
    <row r="427" spans="1:13" ht="15.6" customHeight="1" outlineLevel="2" x14ac:dyDescent="0.25">
      <c r="A427" s="25">
        <f t="shared" si="70"/>
        <v>419</v>
      </c>
      <c r="B427" s="297"/>
      <c r="C427" s="185" t="s">
        <v>442</v>
      </c>
      <c r="D427" s="115">
        <v>108</v>
      </c>
      <c r="E427" s="163">
        <v>-43555199.538219541</v>
      </c>
      <c r="F427" s="163">
        <v>-16789138.856676761</v>
      </c>
      <c r="G427" s="163">
        <v>-4564511.594074876</v>
      </c>
      <c r="H427" s="163">
        <v>-1842726.0238651959</v>
      </c>
      <c r="I427" s="163">
        <v>-167087.47606716127</v>
      </c>
      <c r="J427" s="163">
        <v>-1837719.1527769037</v>
      </c>
      <c r="K427" s="163">
        <v>-72351.523416865646</v>
      </c>
      <c r="L427" s="163">
        <v>-66959.344902705168</v>
      </c>
      <c r="M427" s="163">
        <f t="shared" si="71"/>
        <v>-68895693.510000005</v>
      </c>
    </row>
    <row r="428" spans="1:13" ht="15.6" customHeight="1" outlineLevel="2" x14ac:dyDescent="0.25">
      <c r="A428" s="25">
        <f t="shared" si="70"/>
        <v>420</v>
      </c>
      <c r="B428" s="297"/>
      <c r="C428" s="185" t="s">
        <v>443</v>
      </c>
      <c r="D428" s="115">
        <v>108</v>
      </c>
      <c r="E428" s="163">
        <v>0</v>
      </c>
      <c r="F428" s="163">
        <v>0</v>
      </c>
      <c r="G428" s="163">
        <v>0</v>
      </c>
      <c r="H428" s="163">
        <v>0</v>
      </c>
      <c r="I428" s="163">
        <v>0</v>
      </c>
      <c r="J428" s="163">
        <v>0</v>
      </c>
      <c r="K428" s="163">
        <v>0</v>
      </c>
      <c r="L428" s="163">
        <v>0</v>
      </c>
      <c r="M428" s="163">
        <f t="shared" si="71"/>
        <v>0</v>
      </c>
    </row>
    <row r="429" spans="1:13" ht="15.6" customHeight="1" outlineLevel="2" x14ac:dyDescent="0.25">
      <c r="A429" s="25">
        <f t="shared" si="70"/>
        <v>421</v>
      </c>
      <c r="B429" s="297"/>
      <c r="C429" s="185" t="s">
        <v>444</v>
      </c>
      <c r="D429" s="115">
        <v>108</v>
      </c>
      <c r="E429" s="163">
        <v>-374024598.84885454</v>
      </c>
      <c r="F429" s="163">
        <v>-360376730.70962012</v>
      </c>
      <c r="G429" s="163">
        <v>-5515549.0111519992</v>
      </c>
      <c r="H429" s="163">
        <v>-6751810.5886360193</v>
      </c>
      <c r="I429" s="163">
        <v>-469106.86356209731</v>
      </c>
      <c r="J429" s="163">
        <v>-418333.6213127657</v>
      </c>
      <c r="K429" s="163">
        <v>-232538.14739232929</v>
      </c>
      <c r="L429" s="163">
        <v>-1230168.6994699312</v>
      </c>
      <c r="M429" s="163">
        <f t="shared" si="71"/>
        <v>-749018836.48999977</v>
      </c>
    </row>
    <row r="430" spans="1:13" ht="15.6" customHeight="1" outlineLevel="2" x14ac:dyDescent="0.25">
      <c r="A430" s="25">
        <f t="shared" si="70"/>
        <v>422</v>
      </c>
      <c r="B430" s="297"/>
      <c r="C430" s="185" t="s">
        <v>445</v>
      </c>
      <c r="D430" s="115">
        <v>108</v>
      </c>
      <c r="E430" s="163">
        <v>-38097618.544696525</v>
      </c>
      <c r="F430" s="163">
        <v>-11136087.691739205</v>
      </c>
      <c r="G430" s="163">
        <v>-192113.06814299026</v>
      </c>
      <c r="H430" s="163">
        <v>-1683.3422640735869</v>
      </c>
      <c r="I430" s="163">
        <v>-23031.903057203665</v>
      </c>
      <c r="J430" s="163">
        <v>0</v>
      </c>
      <c r="K430" s="163">
        <v>0</v>
      </c>
      <c r="L430" s="163">
        <v>0</v>
      </c>
      <c r="M430" s="163">
        <f t="shared" si="71"/>
        <v>-49450534.549899988</v>
      </c>
    </row>
    <row r="431" spans="1:13" ht="15.6" customHeight="1" outlineLevel="2" x14ac:dyDescent="0.25">
      <c r="A431" s="25">
        <f t="shared" si="70"/>
        <v>423</v>
      </c>
      <c r="B431" s="297"/>
      <c r="C431" s="185" t="s">
        <v>446</v>
      </c>
      <c r="D431" s="115">
        <v>108</v>
      </c>
      <c r="E431" s="163">
        <v>-71764419.012996361</v>
      </c>
      <c r="F431" s="163">
        <v>-5627147.6280995468</v>
      </c>
      <c r="G431" s="163">
        <v>-39038.685229630151</v>
      </c>
      <c r="H431" s="163">
        <v>-323.30174103213375</v>
      </c>
      <c r="I431" s="163">
        <v>-4202.9226334177392</v>
      </c>
      <c r="J431" s="163">
        <v>0</v>
      </c>
      <c r="K431" s="163">
        <v>0</v>
      </c>
      <c r="L431" s="163">
        <v>0</v>
      </c>
      <c r="M431" s="163">
        <f t="shared" si="71"/>
        <v>-77435131.550699994</v>
      </c>
    </row>
    <row r="432" spans="1:13" ht="15.6" customHeight="1" outlineLevel="2" x14ac:dyDescent="0.25">
      <c r="A432" s="25">
        <f t="shared" si="70"/>
        <v>424</v>
      </c>
      <c r="B432" s="297"/>
      <c r="C432" s="185" t="s">
        <v>447</v>
      </c>
      <c r="D432" s="115">
        <v>108</v>
      </c>
      <c r="E432" s="163">
        <v>-5844024.8460505391</v>
      </c>
      <c r="F432" s="163">
        <v>-1708232.0534541935</v>
      </c>
      <c r="G432" s="163">
        <v>-29469.389068543904</v>
      </c>
      <c r="H432" s="163">
        <v>-258.2180826896452</v>
      </c>
      <c r="I432" s="163">
        <v>-3533.0033440335019</v>
      </c>
      <c r="J432" s="163">
        <v>0</v>
      </c>
      <c r="K432" s="163">
        <v>0</v>
      </c>
      <c r="L432" s="163">
        <v>0</v>
      </c>
      <c r="M432" s="163">
        <f t="shared" si="71"/>
        <v>-7585517.5099999998</v>
      </c>
    </row>
    <row r="433" spans="1:14" ht="15.6" customHeight="1" outlineLevel="2" x14ac:dyDescent="0.25">
      <c r="A433" s="25">
        <f t="shared" si="70"/>
        <v>425</v>
      </c>
      <c r="B433" s="297"/>
      <c r="C433" s="185" t="s">
        <v>448</v>
      </c>
      <c r="D433" s="115">
        <v>108</v>
      </c>
      <c r="E433" s="163">
        <v>-28500244.381320901</v>
      </c>
      <c r="F433" s="163">
        <v>-8330736.4814425902</v>
      </c>
      <c r="G433" s="163">
        <v>-143716.84110640496</v>
      </c>
      <c r="H433" s="163">
        <v>-1259.2825414328113</v>
      </c>
      <c r="I433" s="163">
        <v>-17229.813588665224</v>
      </c>
      <c r="J433" s="163">
        <v>0</v>
      </c>
      <c r="K433" s="163">
        <v>0</v>
      </c>
      <c r="L433" s="163">
        <v>0</v>
      </c>
      <c r="M433" s="163">
        <f t="shared" si="71"/>
        <v>-36993186.799999997</v>
      </c>
    </row>
    <row r="434" spans="1:14" ht="15.6" customHeight="1" outlineLevel="2" x14ac:dyDescent="0.25">
      <c r="A434" s="25">
        <f t="shared" si="70"/>
        <v>426</v>
      </c>
      <c r="B434" s="297"/>
      <c r="C434" s="185" t="s">
        <v>449</v>
      </c>
      <c r="D434" s="115">
        <v>108</v>
      </c>
      <c r="E434" s="163">
        <v>-90494.032733095999</v>
      </c>
      <c r="F434" s="163">
        <v>-11046288.641958833</v>
      </c>
      <c r="G434" s="163">
        <v>-4975466.5659144726</v>
      </c>
      <c r="H434" s="163">
        <v>-2458247.8479503854</v>
      </c>
      <c r="I434" s="163">
        <v>-465692.32466585451</v>
      </c>
      <c r="J434" s="163">
        <v>-619759.84767233499</v>
      </c>
      <c r="K434" s="163">
        <v>-29564.664552511938</v>
      </c>
      <c r="L434" s="163">
        <v>-29564.664552511938</v>
      </c>
      <c r="M434" s="163">
        <f t="shared" si="71"/>
        <v>-19715078.590000004</v>
      </c>
    </row>
    <row r="435" spans="1:14" ht="15.6" customHeight="1" outlineLevel="2" x14ac:dyDescent="0.25">
      <c r="A435" s="25">
        <f t="shared" si="70"/>
        <v>427</v>
      </c>
      <c r="B435" s="297"/>
      <c r="C435" s="185" t="s">
        <v>450</v>
      </c>
      <c r="D435" s="115">
        <v>108</v>
      </c>
      <c r="E435" s="163">
        <v>-431411.71367669414</v>
      </c>
      <c r="F435" s="163">
        <v>-166295.44215402249</v>
      </c>
      <c r="G435" s="163">
        <v>-45211.221387449485</v>
      </c>
      <c r="H435" s="163">
        <v>-18252.093899713131</v>
      </c>
      <c r="I435" s="163">
        <v>-1654.9917150716908</v>
      </c>
      <c r="J435" s="163">
        <v>-18202.50113330959</v>
      </c>
      <c r="K435" s="163">
        <v>-716.63762387312488</v>
      </c>
      <c r="L435" s="163">
        <v>-663.22840986634833</v>
      </c>
      <c r="M435" s="163">
        <f t="shared" si="71"/>
        <v>-682407.83</v>
      </c>
    </row>
    <row r="436" spans="1:14" ht="15.6" customHeight="1" outlineLevel="2" x14ac:dyDescent="0.25">
      <c r="A436" s="25">
        <f t="shared" si="70"/>
        <v>428</v>
      </c>
      <c r="B436" s="297"/>
      <c r="C436" s="185" t="s">
        <v>451</v>
      </c>
      <c r="D436" s="115">
        <v>108</v>
      </c>
      <c r="E436" s="163">
        <v>-2117686.4741267068</v>
      </c>
      <c r="F436" s="163">
        <v>-816300.52544750413</v>
      </c>
      <c r="G436" s="163">
        <v>-221929.97773514589</v>
      </c>
      <c r="H436" s="163">
        <v>-89594.721586256172</v>
      </c>
      <c r="I436" s="163">
        <v>-8123.9184256957633</v>
      </c>
      <c r="J436" s="163">
        <v>-89351.283758079808</v>
      </c>
      <c r="K436" s="163">
        <v>-3517.7853424344885</v>
      </c>
      <c r="L436" s="163">
        <v>-3255.6135781771764</v>
      </c>
      <c r="M436" s="163">
        <f t="shared" si="71"/>
        <v>-3349760.3000000003</v>
      </c>
    </row>
    <row r="437" spans="1:14" ht="15.6" customHeight="1" outlineLevel="2" x14ac:dyDescent="0.25">
      <c r="A437" s="25">
        <f t="shared" si="70"/>
        <v>429</v>
      </c>
      <c r="B437" s="297"/>
      <c r="C437" s="185" t="s">
        <v>452</v>
      </c>
      <c r="D437" s="115">
        <v>108</v>
      </c>
      <c r="E437" s="163">
        <v>-1170365.520555628</v>
      </c>
      <c r="F437" s="163">
        <v>-451138.54249325412</v>
      </c>
      <c r="G437" s="163">
        <v>-122652.33644938134</v>
      </c>
      <c r="H437" s="163">
        <v>-49515.626722589761</v>
      </c>
      <c r="I437" s="163">
        <v>-4489.7836074444294</v>
      </c>
      <c r="J437" s="163">
        <v>-49381.087807609889</v>
      </c>
      <c r="K437" s="163">
        <v>-1944.1474098280335</v>
      </c>
      <c r="L437" s="163">
        <v>-1799.2549542644545</v>
      </c>
      <c r="M437" s="163">
        <f t="shared" si="71"/>
        <v>-1851286.3000000005</v>
      </c>
    </row>
    <row r="438" spans="1:14" ht="15.6" customHeight="1" outlineLevel="2" x14ac:dyDescent="0.25">
      <c r="A438" s="25">
        <f t="shared" si="70"/>
        <v>430</v>
      </c>
      <c r="B438" s="297"/>
      <c r="C438" s="294" t="s">
        <v>358</v>
      </c>
      <c r="D438" s="295"/>
      <c r="E438" s="197">
        <f t="shared" ref="E438:K438" si="76">SUM(E422:E437)</f>
        <v>-1193348974.0087991</v>
      </c>
      <c r="F438" s="197">
        <f t="shared" si="76"/>
        <v>-658426801.84381354</v>
      </c>
      <c r="G438" s="197">
        <f t="shared" si="76"/>
        <v>-81637107.061278224</v>
      </c>
      <c r="H438" s="197">
        <f t="shared" si="76"/>
        <v>-37772535.157597743</v>
      </c>
      <c r="I438" s="197">
        <f t="shared" si="76"/>
        <v>-3572353.4134952277</v>
      </c>
      <c r="J438" s="197">
        <f t="shared" si="76"/>
        <v>-29519448.512085158</v>
      </c>
      <c r="K438" s="197">
        <f t="shared" si="76"/>
        <v>-1383421.8248261749</v>
      </c>
      <c r="L438" s="197">
        <f t="shared" ref="L438" si="77">SUM(L422:L437)</f>
        <v>-2297483.2687048898</v>
      </c>
      <c r="M438" s="197">
        <f t="shared" si="71"/>
        <v>-2007958125.0906003</v>
      </c>
      <c r="N438" s="163"/>
    </row>
    <row r="439" spans="1:14" ht="15.6" customHeight="1" outlineLevel="2" x14ac:dyDescent="0.25">
      <c r="A439" s="25">
        <f t="shared" si="70"/>
        <v>431</v>
      </c>
      <c r="B439" s="297"/>
      <c r="C439" s="185" t="s">
        <v>453</v>
      </c>
      <c r="D439" s="115">
        <v>108</v>
      </c>
      <c r="E439" s="163">
        <v>-4371614.2203562325</v>
      </c>
      <c r="F439" s="163">
        <v>-2239890.8283912288</v>
      </c>
      <c r="G439" s="163">
        <v>-308010.64544740901</v>
      </c>
      <c r="H439" s="163">
        <v>-138476.65866365767</v>
      </c>
      <c r="I439" s="163">
        <v>-13741.608498833353</v>
      </c>
      <c r="J439" s="163">
        <v>-112624.5199973704</v>
      </c>
      <c r="K439" s="163">
        <v>-5111.921376445749</v>
      </c>
      <c r="L439" s="163">
        <v>-8162.1166738213715</v>
      </c>
      <c r="M439" s="163">
        <f t="shared" si="71"/>
        <v>-7197632.519404998</v>
      </c>
    </row>
    <row r="440" spans="1:14" ht="15.6" customHeight="1" outlineLevel="2" x14ac:dyDescent="0.25">
      <c r="A440" s="25">
        <f t="shared" si="70"/>
        <v>432</v>
      </c>
      <c r="B440" s="297"/>
      <c r="C440" s="185" t="s">
        <v>454</v>
      </c>
      <c r="D440" s="115">
        <v>108</v>
      </c>
      <c r="E440" s="163">
        <v>-13418450.094654361</v>
      </c>
      <c r="F440" s="163">
        <v>-6875232.3016719753</v>
      </c>
      <c r="G440" s="163">
        <v>-945423.19295080577</v>
      </c>
      <c r="H440" s="163">
        <v>-425047.14274658961</v>
      </c>
      <c r="I440" s="163">
        <v>-42179.176516368811</v>
      </c>
      <c r="J440" s="163">
        <v>-345695.30266007071</v>
      </c>
      <c r="K440" s="163">
        <v>-15690.785696100271</v>
      </c>
      <c r="L440" s="163">
        <v>-25053.206832485223</v>
      </c>
      <c r="M440" s="163">
        <f t="shared" si="71"/>
        <v>-22092771.203728758</v>
      </c>
    </row>
    <row r="441" spans="1:14" ht="15.6" customHeight="1" outlineLevel="2" x14ac:dyDescent="0.25">
      <c r="A441" s="25">
        <f t="shared" si="70"/>
        <v>433</v>
      </c>
      <c r="B441" s="297"/>
      <c r="C441" s="185" t="s">
        <v>455</v>
      </c>
      <c r="D441" s="115">
        <v>108</v>
      </c>
      <c r="E441" s="163">
        <v>-11846806.637239341</v>
      </c>
      <c r="F441" s="163">
        <v>-4070412.6038627857</v>
      </c>
      <c r="G441" s="163">
        <v>-920028.94427098334</v>
      </c>
      <c r="H441" s="163">
        <v>-402214.43250722904</v>
      </c>
      <c r="I441" s="163">
        <v>-45561.226577016438</v>
      </c>
      <c r="J441" s="163">
        <v>-362773.76318935578</v>
      </c>
      <c r="K441" s="163">
        <v>-18783.790400248679</v>
      </c>
      <c r="L441" s="163">
        <v>-29869.395383036295</v>
      </c>
      <c r="M441" s="163">
        <f t="shared" si="71"/>
        <v>-17696450.793429997</v>
      </c>
    </row>
    <row r="442" spans="1:14" ht="15.6" customHeight="1" outlineLevel="2" x14ac:dyDescent="0.25">
      <c r="A442" s="25"/>
      <c r="B442" s="297"/>
      <c r="C442" s="185" t="s">
        <v>533</v>
      </c>
      <c r="D442" s="115">
        <v>108</v>
      </c>
      <c r="E442" s="163">
        <v>0</v>
      </c>
      <c r="F442" s="163">
        <v>0</v>
      </c>
      <c r="G442" s="163">
        <v>0</v>
      </c>
      <c r="H442" s="163">
        <v>0</v>
      </c>
      <c r="I442" s="163">
        <v>0</v>
      </c>
      <c r="J442" s="163">
        <v>0</v>
      </c>
      <c r="K442" s="163">
        <v>0</v>
      </c>
      <c r="L442" s="163">
        <v>0</v>
      </c>
      <c r="M442" s="163">
        <f t="shared" ref="M442" si="78">SUM(E442:L442)</f>
        <v>0</v>
      </c>
    </row>
    <row r="443" spans="1:14" ht="15.6" customHeight="1" outlineLevel="2" x14ac:dyDescent="0.25">
      <c r="A443" s="25">
        <f>A441+1</f>
        <v>434</v>
      </c>
      <c r="B443" s="297"/>
      <c r="C443" s="185" t="s">
        <v>456</v>
      </c>
      <c r="D443" s="115">
        <v>108</v>
      </c>
      <c r="E443" s="163">
        <v>431740.12979130837</v>
      </c>
      <c r="F443" s="163">
        <v>148340.43634778311</v>
      </c>
      <c r="G443" s="163">
        <v>33529.154984492714</v>
      </c>
      <c r="H443" s="163">
        <v>14658.136712449514</v>
      </c>
      <c r="I443" s="163">
        <v>1660.4145301046397</v>
      </c>
      <c r="J443" s="163">
        <v>13220.777244048269</v>
      </c>
      <c r="K443" s="163">
        <v>684.54870191634222</v>
      </c>
      <c r="L443" s="163">
        <v>1088.5479128968977</v>
      </c>
      <c r="M443" s="163">
        <f t="shared" si="71"/>
        <v>644922.1462249998</v>
      </c>
    </row>
    <row r="444" spans="1:14" ht="15.6" customHeight="1" outlineLevel="2" x14ac:dyDescent="0.25">
      <c r="A444" s="25">
        <f t="shared" ref="A444:A502" si="79">A443+1</f>
        <v>435</v>
      </c>
      <c r="B444" s="297"/>
      <c r="C444" s="185" t="s">
        <v>457</v>
      </c>
      <c r="D444" s="115">
        <v>108</v>
      </c>
      <c r="E444" s="163">
        <v>-10413.411499068508</v>
      </c>
      <c r="F444" s="163">
        <v>-5335.5359675645432</v>
      </c>
      <c r="G444" s="163">
        <v>-733.69731075588743</v>
      </c>
      <c r="H444" s="163">
        <v>-329.8585732853644</v>
      </c>
      <c r="I444" s="163">
        <v>-32.733223185871175</v>
      </c>
      <c r="J444" s="163">
        <v>-268.27743998008106</v>
      </c>
      <c r="K444" s="163">
        <v>-12.176861488815563</v>
      </c>
      <c r="L444" s="163">
        <v>-19.442584670928301</v>
      </c>
      <c r="M444" s="163">
        <f t="shared" si="71"/>
        <v>-17145.133459999997</v>
      </c>
    </row>
    <row r="445" spans="1:14" ht="15.6" customHeight="1" outlineLevel="2" x14ac:dyDescent="0.25">
      <c r="A445" s="25">
        <f t="shared" si="79"/>
        <v>436</v>
      </c>
      <c r="B445" s="297"/>
      <c r="C445" s="185" t="s">
        <v>458</v>
      </c>
      <c r="D445" s="115">
        <v>108</v>
      </c>
      <c r="E445" s="163">
        <v>-1375312.5940174165</v>
      </c>
      <c r="F445" s="163">
        <v>-472539.97540085099</v>
      </c>
      <c r="G445" s="163">
        <v>-106807.46572996237</v>
      </c>
      <c r="H445" s="163">
        <v>-46693.64424197824</v>
      </c>
      <c r="I445" s="163">
        <v>-5289.2674480971864</v>
      </c>
      <c r="J445" s="163">
        <v>-42114.920971621264</v>
      </c>
      <c r="K445" s="163">
        <v>-2180.6368831614063</v>
      </c>
      <c r="L445" s="163">
        <v>-3467.5804969117235</v>
      </c>
      <c r="M445" s="163">
        <f t="shared" si="71"/>
        <v>-2054406.0851899995</v>
      </c>
    </row>
    <row r="446" spans="1:14" ht="15.6" customHeight="1" outlineLevel="2" x14ac:dyDescent="0.25">
      <c r="A446" s="25">
        <f t="shared" si="79"/>
        <v>437</v>
      </c>
      <c r="B446" s="297"/>
      <c r="C446" s="185" t="s">
        <v>459</v>
      </c>
      <c r="D446" s="115">
        <v>108</v>
      </c>
      <c r="E446" s="163">
        <v>-466900.72644553281</v>
      </c>
      <c r="F446" s="163">
        <v>-239226.65684103544</v>
      </c>
      <c r="G446" s="163">
        <v>-32896.405506850497</v>
      </c>
      <c r="H446" s="163">
        <v>-14789.697641834297</v>
      </c>
      <c r="I446" s="163">
        <v>-1467.6425382550287</v>
      </c>
      <c r="J446" s="163">
        <v>-12028.616330666684</v>
      </c>
      <c r="K446" s="163">
        <v>-545.96761834132678</v>
      </c>
      <c r="L446" s="163">
        <v>-871.7370774838987</v>
      </c>
      <c r="M446" s="163">
        <f t="shared" si="71"/>
        <v>-768727.45</v>
      </c>
    </row>
    <row r="447" spans="1:14" ht="15.6" customHeight="1" outlineLevel="2" x14ac:dyDescent="0.25">
      <c r="A447" s="25">
        <f t="shared" si="79"/>
        <v>438</v>
      </c>
      <c r="B447" s="297"/>
      <c r="C447" s="185" t="s">
        <v>460</v>
      </c>
      <c r="D447" s="115">
        <v>108</v>
      </c>
      <c r="E447" s="163">
        <v>-90566.993652060657</v>
      </c>
      <c r="F447" s="163">
        <v>-46403.952455733095</v>
      </c>
      <c r="G447" s="163">
        <v>-6381.0749908141379</v>
      </c>
      <c r="H447" s="163">
        <v>-2868.8292319462907</v>
      </c>
      <c r="I447" s="163">
        <v>-284.68572635888461</v>
      </c>
      <c r="J447" s="163">
        <v>-2333.2489267172905</v>
      </c>
      <c r="K447" s="163">
        <v>-105.90398134734517</v>
      </c>
      <c r="L447" s="163">
        <v>-169.09506002227283</v>
      </c>
      <c r="M447" s="163">
        <f t="shared" ref="M447:M499" si="80">SUM(E447:L447)</f>
        <v>-149113.78402499997</v>
      </c>
    </row>
    <row r="448" spans="1:14" ht="15.6" customHeight="1" outlineLevel="2" x14ac:dyDescent="0.25">
      <c r="A448" s="25">
        <f t="shared" si="79"/>
        <v>439</v>
      </c>
      <c r="B448" s="297"/>
      <c r="C448" s="185" t="s">
        <v>461</v>
      </c>
      <c r="D448" s="115">
        <v>108</v>
      </c>
      <c r="E448" s="163">
        <v>-12782555.915679336</v>
      </c>
      <c r="F448" s="163">
        <v>-4391924.1954375813</v>
      </c>
      <c r="G448" s="163">
        <v>-992699.70248520724</v>
      </c>
      <c r="H448" s="163">
        <v>-433984.33274462319</v>
      </c>
      <c r="I448" s="163">
        <v>-49159.992573607335</v>
      </c>
      <c r="J448" s="163">
        <v>-391428.34476025146</v>
      </c>
      <c r="K448" s="163">
        <v>-20267.474472389218</v>
      </c>
      <c r="L448" s="163">
        <v>-32228.703341119792</v>
      </c>
      <c r="M448" s="163">
        <f t="shared" si="80"/>
        <v>-19094248.661494114</v>
      </c>
    </row>
    <row r="449" spans="1:14" ht="15.6" customHeight="1" outlineLevel="2" x14ac:dyDescent="0.25">
      <c r="A449" s="25">
        <f t="shared" si="79"/>
        <v>440</v>
      </c>
      <c r="B449" s="297"/>
      <c r="C449" s="185" t="s">
        <v>462</v>
      </c>
      <c r="D449" s="115">
        <v>108</v>
      </c>
      <c r="E449" s="163">
        <v>-231207.71027913204</v>
      </c>
      <c r="F449" s="163">
        <v>-79440.03872504679</v>
      </c>
      <c r="G449" s="163">
        <v>-17955.706724102558</v>
      </c>
      <c r="H449" s="163">
        <v>-7849.801286440812</v>
      </c>
      <c r="I449" s="163">
        <v>-889.19378841448429</v>
      </c>
      <c r="J449" s="163">
        <v>-7080.0590998673269</v>
      </c>
      <c r="K449" s="163">
        <v>-366.59306611394788</v>
      </c>
      <c r="L449" s="163">
        <v>-582.94481588189512</v>
      </c>
      <c r="M449" s="163">
        <f t="shared" si="80"/>
        <v>-345372.04778499977</v>
      </c>
    </row>
    <row r="450" spans="1:14" ht="15.6" customHeight="1" outlineLevel="2" x14ac:dyDescent="0.25">
      <c r="A450" s="25">
        <f t="shared" si="79"/>
        <v>441</v>
      </c>
      <c r="B450" s="297"/>
      <c r="C450" s="185" t="s">
        <v>463</v>
      </c>
      <c r="D450" s="115">
        <v>108</v>
      </c>
      <c r="E450" s="163">
        <v>-93486.658100083863</v>
      </c>
      <c r="F450" s="163">
        <v>-32120.830792277298</v>
      </c>
      <c r="G450" s="163">
        <v>-7260.2207488452377</v>
      </c>
      <c r="H450" s="163">
        <v>-3173.9931515827375</v>
      </c>
      <c r="I450" s="163">
        <v>-359.53712608400855</v>
      </c>
      <c r="J450" s="163">
        <v>-2862.7551546555164</v>
      </c>
      <c r="K450" s="163">
        <v>-148.22845047979058</v>
      </c>
      <c r="L450" s="163">
        <v>-235.70824099150218</v>
      </c>
      <c r="M450" s="163">
        <f t="shared" si="80"/>
        <v>-139647.93176499999</v>
      </c>
    </row>
    <row r="451" spans="1:14" ht="15.6" customHeight="1" outlineLevel="2" x14ac:dyDescent="0.25">
      <c r="A451" s="25">
        <f t="shared" si="79"/>
        <v>442</v>
      </c>
      <c r="B451" s="297"/>
      <c r="C451" s="185" t="s">
        <v>464</v>
      </c>
      <c r="D451" s="115">
        <v>108</v>
      </c>
      <c r="E451" s="163">
        <v>0</v>
      </c>
      <c r="F451" s="163">
        <v>0</v>
      </c>
      <c r="G451" s="163">
        <v>0</v>
      </c>
      <c r="H451" s="163">
        <v>0</v>
      </c>
      <c r="I451" s="163">
        <v>0</v>
      </c>
      <c r="J451" s="163">
        <v>0</v>
      </c>
      <c r="K451" s="163">
        <v>0</v>
      </c>
      <c r="L451" s="163">
        <v>0</v>
      </c>
      <c r="M451" s="163">
        <f t="shared" si="80"/>
        <v>0</v>
      </c>
    </row>
    <row r="452" spans="1:14" ht="15.6" customHeight="1" outlineLevel="2" x14ac:dyDescent="0.25">
      <c r="A452" s="25">
        <f t="shared" si="79"/>
        <v>443</v>
      </c>
      <c r="B452" s="297"/>
      <c r="C452" s="294" t="s">
        <v>369</v>
      </c>
      <c r="D452" s="295"/>
      <c r="E452" s="197">
        <f t="shared" ref="E452:L452" si="81">SUM(E439:E451)</f>
        <v>-44255574.832131252</v>
      </c>
      <c r="F452" s="197">
        <f t="shared" si="81"/>
        <v>-18304186.4831983</v>
      </c>
      <c r="G452" s="197">
        <f t="shared" si="81"/>
        <v>-3304667.9011812438</v>
      </c>
      <c r="H452" s="197">
        <f t="shared" si="81"/>
        <v>-1460770.2540767179</v>
      </c>
      <c r="I452" s="197">
        <f t="shared" si="81"/>
        <v>-157304.64948611674</v>
      </c>
      <c r="J452" s="197">
        <f t="shared" si="81"/>
        <v>-1265989.0312865083</v>
      </c>
      <c r="K452" s="197">
        <f t="shared" si="81"/>
        <v>-62528.930104200204</v>
      </c>
      <c r="L452" s="197">
        <f t="shared" si="81"/>
        <v>-99571.382593528004</v>
      </c>
      <c r="M452" s="197">
        <f t="shared" si="80"/>
        <v>-68910593.464057848</v>
      </c>
      <c r="N452" s="163"/>
    </row>
    <row r="453" spans="1:14" ht="15.6" customHeight="1" outlineLevel="1" x14ac:dyDescent="0.25">
      <c r="A453" s="25">
        <f t="shared" si="79"/>
        <v>444</v>
      </c>
      <c r="B453" s="298"/>
      <c r="C453" s="196" t="s">
        <v>465</v>
      </c>
      <c r="D453" s="131">
        <v>108</v>
      </c>
      <c r="E453" s="163">
        <v>14711838.540269604</v>
      </c>
      <c r="F453" s="163">
        <v>7610778.907757042</v>
      </c>
      <c r="G453" s="163">
        <v>1026979.8725623084</v>
      </c>
      <c r="H453" s="163">
        <v>464940.70111022936</v>
      </c>
      <c r="I453" s="163">
        <v>44506.342612301691</v>
      </c>
      <c r="J453" s="163">
        <v>374548.11360388715</v>
      </c>
      <c r="K453" s="163">
        <v>17058.593155477283</v>
      </c>
      <c r="L453" s="163">
        <v>26368.207589156555</v>
      </c>
      <c r="M453" s="163">
        <f t="shared" si="80"/>
        <v>24277019.278660003</v>
      </c>
      <c r="N453" s="163"/>
    </row>
    <row r="454" spans="1:14" outlineLevel="1" x14ac:dyDescent="0.25">
      <c r="A454" s="25">
        <f t="shared" si="79"/>
        <v>445</v>
      </c>
      <c r="B454" s="288" t="s">
        <v>466</v>
      </c>
      <c r="C454" s="289"/>
      <c r="D454" s="290"/>
      <c r="E454" s="197">
        <f t="shared" ref="E454:L454" si="82">E372+E378+E411+E421+E438+E452+E453</f>
        <v>-1250900651.6696506</v>
      </c>
      <c r="F454" s="197">
        <f t="shared" si="82"/>
        <v>-678769210.8744787</v>
      </c>
      <c r="G454" s="197">
        <f t="shared" si="82"/>
        <v>-86109589.28626515</v>
      </c>
      <c r="H454" s="197">
        <f t="shared" si="82"/>
        <v>-39506734.82093969</v>
      </c>
      <c r="I454" s="197">
        <f t="shared" si="82"/>
        <v>-3932730.8159755492</v>
      </c>
      <c r="J454" s="197">
        <f t="shared" si="82"/>
        <v>-31196437.855970338</v>
      </c>
      <c r="K454" s="197">
        <f t="shared" si="82"/>
        <v>-1461610.4507585876</v>
      </c>
      <c r="L454" s="197">
        <f t="shared" si="82"/>
        <v>-2521232.9154770779</v>
      </c>
      <c r="M454" s="197">
        <f t="shared" si="80"/>
        <v>-2094398198.6895161</v>
      </c>
      <c r="N454" s="163"/>
    </row>
    <row r="455" spans="1:14" ht="15.6" customHeight="1" outlineLevel="1" x14ac:dyDescent="0.25">
      <c r="A455" s="25">
        <f t="shared" si="79"/>
        <v>446</v>
      </c>
      <c r="B455" s="296" t="s">
        <v>467</v>
      </c>
      <c r="C455" s="198" t="s">
        <v>372</v>
      </c>
      <c r="D455" s="189">
        <v>111</v>
      </c>
      <c r="E455" s="163">
        <v>-63499137.175550796</v>
      </c>
      <c r="F455" s="163">
        <v>-25771910.727474473</v>
      </c>
      <c r="G455" s="163">
        <v>-4428149.1096127369</v>
      </c>
      <c r="H455" s="163">
        <v>-1959561.710895861</v>
      </c>
      <c r="I455" s="163">
        <v>-209280.56854374605</v>
      </c>
      <c r="J455" s="163">
        <v>-1683918.6110661714</v>
      </c>
      <c r="K455" s="163">
        <v>-82321.784381441597</v>
      </c>
      <c r="L455" s="163">
        <v>-131165.66983976396</v>
      </c>
      <c r="M455" s="163">
        <f t="shared" si="80"/>
        <v>-97765445.357364997</v>
      </c>
    </row>
    <row r="456" spans="1:14" ht="15.6" customHeight="1" outlineLevel="1" x14ac:dyDescent="0.25">
      <c r="A456" s="25">
        <f t="shared" si="79"/>
        <v>447</v>
      </c>
      <c r="B456" s="297"/>
      <c r="C456" s="188" t="s">
        <v>382</v>
      </c>
      <c r="D456" s="189">
        <v>111</v>
      </c>
      <c r="E456" s="163">
        <v>0</v>
      </c>
      <c r="F456" s="163">
        <v>0</v>
      </c>
      <c r="G456" s="163">
        <v>0</v>
      </c>
      <c r="H456" s="163">
        <v>0</v>
      </c>
      <c r="I456" s="163">
        <v>0</v>
      </c>
      <c r="J456" s="163">
        <v>0</v>
      </c>
      <c r="K456" s="163">
        <v>0</v>
      </c>
      <c r="L456" s="163">
        <v>0</v>
      </c>
      <c r="M456" s="163">
        <f t="shared" si="80"/>
        <v>0</v>
      </c>
    </row>
    <row r="457" spans="1:14" outlineLevel="1" x14ac:dyDescent="0.25">
      <c r="A457" s="25">
        <f t="shared" si="79"/>
        <v>448</v>
      </c>
      <c r="B457" s="297"/>
      <c r="C457" s="190" t="s">
        <v>374</v>
      </c>
      <c r="D457" s="189">
        <v>111</v>
      </c>
      <c r="E457" s="163">
        <v>0</v>
      </c>
      <c r="F457" s="163">
        <v>0</v>
      </c>
      <c r="G457" s="163">
        <v>0</v>
      </c>
      <c r="H457" s="163">
        <v>0</v>
      </c>
      <c r="I457" s="163">
        <v>0</v>
      </c>
      <c r="J457" s="163">
        <v>0</v>
      </c>
      <c r="K457" s="163">
        <v>0</v>
      </c>
      <c r="L457" s="163">
        <v>0</v>
      </c>
      <c r="M457" s="163">
        <f t="shared" si="80"/>
        <v>0</v>
      </c>
    </row>
    <row r="458" spans="1:14" x14ac:dyDescent="0.25">
      <c r="A458" s="25">
        <f t="shared" si="79"/>
        <v>449</v>
      </c>
      <c r="B458" s="297"/>
      <c r="C458" s="198" t="s">
        <v>375</v>
      </c>
      <c r="D458" s="189">
        <v>111</v>
      </c>
      <c r="E458" s="163">
        <v>0</v>
      </c>
      <c r="F458" s="163">
        <v>0</v>
      </c>
      <c r="G458" s="163">
        <v>0</v>
      </c>
      <c r="H458" s="163">
        <v>0</v>
      </c>
      <c r="I458" s="163">
        <v>0</v>
      </c>
      <c r="J458" s="163">
        <v>0</v>
      </c>
      <c r="K458" s="163">
        <v>0</v>
      </c>
      <c r="L458" s="163">
        <v>0</v>
      </c>
      <c r="M458" s="163">
        <f t="shared" si="80"/>
        <v>0</v>
      </c>
    </row>
    <row r="459" spans="1:14" x14ac:dyDescent="0.25">
      <c r="A459" s="25">
        <f t="shared" si="79"/>
        <v>450</v>
      </c>
      <c r="B459" s="297"/>
      <c r="C459" s="198" t="s">
        <v>376</v>
      </c>
      <c r="D459" s="189">
        <v>111</v>
      </c>
      <c r="E459" s="163">
        <v>0</v>
      </c>
      <c r="F459" s="163">
        <v>0</v>
      </c>
      <c r="G459" s="163">
        <v>0</v>
      </c>
      <c r="H459" s="163">
        <v>0</v>
      </c>
      <c r="I459" s="163">
        <v>0</v>
      </c>
      <c r="J459" s="163">
        <v>0</v>
      </c>
      <c r="K459" s="163">
        <v>0</v>
      </c>
      <c r="L459" s="163">
        <v>0</v>
      </c>
      <c r="M459" s="163">
        <f t="shared" si="80"/>
        <v>0</v>
      </c>
    </row>
    <row r="460" spans="1:14" ht="15.6" customHeight="1" outlineLevel="1" x14ac:dyDescent="0.25">
      <c r="A460" s="25">
        <f t="shared" si="79"/>
        <v>451</v>
      </c>
      <c r="B460" s="298"/>
      <c r="C460" s="198" t="s">
        <v>377</v>
      </c>
      <c r="D460" s="189">
        <v>111</v>
      </c>
      <c r="E460" s="163">
        <v>-8120238.336074587</v>
      </c>
      <c r="F460" s="163">
        <v>-3454604.7630546545</v>
      </c>
      <c r="G460" s="163">
        <v>-602257.58486245398</v>
      </c>
      <c r="H460" s="163">
        <v>-266734.82332298072</v>
      </c>
      <c r="I460" s="163">
        <v>-28463.251467506736</v>
      </c>
      <c r="J460" s="163">
        <v>-229524.51747541013</v>
      </c>
      <c r="K460" s="163">
        <v>-11236.249242532373</v>
      </c>
      <c r="L460" s="163">
        <v>-17897.524636123526</v>
      </c>
      <c r="M460" s="163">
        <f t="shared" si="80"/>
        <v>-12730957.05013625</v>
      </c>
    </row>
    <row r="461" spans="1:14" outlineLevel="1" x14ac:dyDescent="0.25">
      <c r="A461" s="25">
        <f t="shared" si="79"/>
        <v>452</v>
      </c>
      <c r="B461" s="288" t="s">
        <v>466</v>
      </c>
      <c r="C461" s="289"/>
      <c r="D461" s="290"/>
      <c r="E461" s="197">
        <f t="shared" ref="E461:K461" si="83">SUM(E455:E460)</f>
        <v>-71619375.511625379</v>
      </c>
      <c r="F461" s="197">
        <f t="shared" si="83"/>
        <v>-29226515.490529127</v>
      </c>
      <c r="G461" s="197">
        <f t="shared" si="83"/>
        <v>-5030406.6944751907</v>
      </c>
      <c r="H461" s="197">
        <f t="shared" si="83"/>
        <v>-2226296.5342188417</v>
      </c>
      <c r="I461" s="197">
        <f t="shared" si="83"/>
        <v>-237743.82001125277</v>
      </c>
      <c r="J461" s="197">
        <f t="shared" si="83"/>
        <v>-1913443.1285415816</v>
      </c>
      <c r="K461" s="197">
        <f t="shared" si="83"/>
        <v>-93558.03362397397</v>
      </c>
      <c r="L461" s="197">
        <f t="shared" ref="L461" si="84">SUM(L455:L460)</f>
        <v>-149063.19447588749</v>
      </c>
      <c r="M461" s="197">
        <f t="shared" si="80"/>
        <v>-110496402.40750125</v>
      </c>
      <c r="N461" s="163"/>
    </row>
    <row r="462" spans="1:14" ht="31.5" outlineLevel="1" x14ac:dyDescent="0.25">
      <c r="A462" s="25">
        <f t="shared" si="79"/>
        <v>453</v>
      </c>
      <c r="B462" s="134" t="s">
        <v>468</v>
      </c>
      <c r="C462" s="141" t="s">
        <v>468</v>
      </c>
      <c r="D462" s="142">
        <v>114</v>
      </c>
      <c r="E462" s="163"/>
      <c r="F462" s="163"/>
      <c r="G462" s="163"/>
      <c r="H462" s="163"/>
      <c r="I462" s="163"/>
      <c r="J462" s="163"/>
      <c r="K462" s="163"/>
      <c r="L462" s="163"/>
      <c r="M462" s="163">
        <f t="shared" si="80"/>
        <v>0</v>
      </c>
    </row>
    <row r="463" spans="1:14" outlineLevel="1" x14ac:dyDescent="0.25">
      <c r="A463" s="25">
        <f t="shared" si="79"/>
        <v>454</v>
      </c>
      <c r="B463" s="288" t="s">
        <v>469</v>
      </c>
      <c r="C463" s="299"/>
      <c r="D463" s="300"/>
      <c r="E463" s="197">
        <f t="shared" ref="E463:K463" si="85">SUM(E462)</f>
        <v>0</v>
      </c>
      <c r="F463" s="197">
        <f t="shared" si="85"/>
        <v>0</v>
      </c>
      <c r="G463" s="197">
        <f t="shared" si="85"/>
        <v>0</v>
      </c>
      <c r="H463" s="197">
        <f t="shared" si="85"/>
        <v>0</v>
      </c>
      <c r="I463" s="197">
        <f t="shared" si="85"/>
        <v>0</v>
      </c>
      <c r="J463" s="197">
        <f t="shared" si="85"/>
        <v>0</v>
      </c>
      <c r="K463" s="197">
        <f t="shared" si="85"/>
        <v>0</v>
      </c>
      <c r="L463" s="197">
        <f t="shared" ref="L463" si="86">SUM(L462)</f>
        <v>0</v>
      </c>
      <c r="M463" s="197">
        <f t="shared" si="80"/>
        <v>0</v>
      </c>
    </row>
    <row r="464" spans="1:14" ht="47.25" x14ac:dyDescent="0.25">
      <c r="A464" s="25">
        <f t="shared" si="79"/>
        <v>455</v>
      </c>
      <c r="B464" s="199" t="s">
        <v>470</v>
      </c>
      <c r="C464" s="141" t="s">
        <v>470</v>
      </c>
      <c r="D464" s="142">
        <v>115</v>
      </c>
      <c r="E464" s="163"/>
      <c r="F464" s="163"/>
      <c r="G464" s="163"/>
      <c r="H464" s="163"/>
      <c r="I464" s="163"/>
      <c r="J464" s="163"/>
      <c r="K464" s="163"/>
      <c r="L464" s="163"/>
      <c r="M464" s="163">
        <f t="shared" si="80"/>
        <v>0</v>
      </c>
    </row>
    <row r="465" spans="1:15" x14ac:dyDescent="0.25">
      <c r="A465" s="25">
        <f t="shared" si="79"/>
        <v>456</v>
      </c>
      <c r="B465" s="283" t="s">
        <v>471</v>
      </c>
      <c r="C465" s="345"/>
      <c r="D465" s="285"/>
      <c r="E465" s="197">
        <f t="shared" ref="E465:L465" si="87">SUM(E464)</f>
        <v>0</v>
      </c>
      <c r="F465" s="197">
        <f t="shared" si="87"/>
        <v>0</v>
      </c>
      <c r="G465" s="197">
        <f t="shared" si="87"/>
        <v>0</v>
      </c>
      <c r="H465" s="197">
        <f t="shared" si="87"/>
        <v>0</v>
      </c>
      <c r="I465" s="197">
        <f t="shared" si="87"/>
        <v>0</v>
      </c>
      <c r="J465" s="197">
        <f t="shared" si="87"/>
        <v>0</v>
      </c>
      <c r="K465" s="197">
        <f t="shared" si="87"/>
        <v>0</v>
      </c>
      <c r="L465" s="197">
        <f t="shared" si="87"/>
        <v>0</v>
      </c>
      <c r="M465" s="197">
        <f t="shared" si="80"/>
        <v>0</v>
      </c>
    </row>
    <row r="466" spans="1:15" x14ac:dyDescent="0.25">
      <c r="A466" s="25">
        <f t="shared" si="79"/>
        <v>457</v>
      </c>
      <c r="B466" s="291" t="s">
        <v>472</v>
      </c>
      <c r="C466" s="186" t="s">
        <v>473</v>
      </c>
      <c r="D466" s="187">
        <v>117.1</v>
      </c>
      <c r="E466" s="163">
        <v>6039383.3149570478</v>
      </c>
      <c r="F466" s="163">
        <v>2052072.6434530418</v>
      </c>
      <c r="G466" s="163">
        <v>436592.51018671313</v>
      </c>
      <c r="H466" s="163">
        <v>103569.93350304523</v>
      </c>
      <c r="I466" s="163">
        <v>51126.124935345477</v>
      </c>
      <c r="J466" s="163">
        <v>101198.10296480755</v>
      </c>
      <c r="K466" s="163">
        <v>0</v>
      </c>
      <c r="L466" s="163">
        <v>0</v>
      </c>
      <c r="M466" s="163">
        <f t="shared" si="80"/>
        <v>8783942.6300000008</v>
      </c>
    </row>
    <row r="467" spans="1:15" x14ac:dyDescent="0.25">
      <c r="A467" s="25">
        <f t="shared" si="79"/>
        <v>458</v>
      </c>
      <c r="B467" s="292"/>
      <c r="C467" s="188" t="s">
        <v>474</v>
      </c>
      <c r="D467" s="189">
        <v>117.2</v>
      </c>
      <c r="E467" s="163"/>
      <c r="F467" s="163"/>
      <c r="G467" s="163"/>
      <c r="H467" s="163"/>
      <c r="I467" s="163"/>
      <c r="J467" s="163"/>
      <c r="K467" s="163"/>
      <c r="L467" s="163"/>
      <c r="M467" s="163">
        <f t="shared" si="80"/>
        <v>0</v>
      </c>
    </row>
    <row r="468" spans="1:15" x14ac:dyDescent="0.25">
      <c r="A468" s="25">
        <f t="shared" si="79"/>
        <v>459</v>
      </c>
      <c r="B468" s="292"/>
      <c r="C468" s="188" t="s">
        <v>475</v>
      </c>
      <c r="D468" s="189">
        <v>117.3</v>
      </c>
      <c r="E468" s="163"/>
      <c r="F468" s="163"/>
      <c r="G468" s="163"/>
      <c r="H468" s="163"/>
      <c r="I468" s="163"/>
      <c r="J468" s="163"/>
      <c r="K468" s="163"/>
      <c r="L468" s="163"/>
      <c r="M468" s="163">
        <f t="shared" si="80"/>
        <v>0</v>
      </c>
    </row>
    <row r="469" spans="1:15" x14ac:dyDescent="0.25">
      <c r="A469" s="25">
        <f t="shared" si="79"/>
        <v>460</v>
      </c>
      <c r="B469" s="293"/>
      <c r="C469" s="191" t="s">
        <v>476</v>
      </c>
      <c r="D469" s="192">
        <v>117.4</v>
      </c>
      <c r="E469" s="163"/>
      <c r="F469" s="163"/>
      <c r="G469" s="163"/>
      <c r="H469" s="163"/>
      <c r="I469" s="163"/>
      <c r="J469" s="163"/>
      <c r="K469" s="163"/>
      <c r="L469" s="163"/>
      <c r="M469" s="163">
        <f t="shared" si="80"/>
        <v>0</v>
      </c>
    </row>
    <row r="470" spans="1:15" ht="15.6" customHeight="1" outlineLevel="1" x14ac:dyDescent="0.25">
      <c r="A470" s="25">
        <f t="shared" si="79"/>
        <v>461</v>
      </c>
      <c r="B470" s="283" t="s">
        <v>477</v>
      </c>
      <c r="C470" s="345"/>
      <c r="D470" s="285"/>
      <c r="E470" s="197">
        <f t="shared" ref="E470:L470" si="88">SUM(E466:E469)</f>
        <v>6039383.3149570478</v>
      </c>
      <c r="F470" s="197">
        <f t="shared" si="88"/>
        <v>2052072.6434530418</v>
      </c>
      <c r="G470" s="197">
        <f t="shared" si="88"/>
        <v>436592.51018671313</v>
      </c>
      <c r="H470" s="197">
        <f t="shared" si="88"/>
        <v>103569.93350304523</v>
      </c>
      <c r="I470" s="197">
        <f t="shared" si="88"/>
        <v>51126.124935345477</v>
      </c>
      <c r="J470" s="197">
        <f t="shared" si="88"/>
        <v>101198.10296480755</v>
      </c>
      <c r="K470" s="197">
        <f t="shared" si="88"/>
        <v>0</v>
      </c>
      <c r="L470" s="197">
        <f t="shared" si="88"/>
        <v>0</v>
      </c>
      <c r="M470" s="197">
        <f t="shared" si="80"/>
        <v>8783942.6300000008</v>
      </c>
      <c r="N470" s="163"/>
    </row>
    <row r="471" spans="1:15" ht="16.5" outlineLevel="1" thickBot="1" x14ac:dyDescent="0.3">
      <c r="A471" s="25">
        <f t="shared" si="79"/>
        <v>462</v>
      </c>
      <c r="B471" s="346" t="s">
        <v>478</v>
      </c>
      <c r="C471" s="346"/>
      <c r="D471" s="287"/>
      <c r="E471" s="200">
        <f t="shared" ref="E471:L471" si="89">E336+E359+E361+E454+E461+E463+E465+E470</f>
        <v>2011158523.3211551</v>
      </c>
      <c r="F471" s="200">
        <f t="shared" si="89"/>
        <v>970865782.93393505</v>
      </c>
      <c r="G471" s="200">
        <f t="shared" si="89"/>
        <v>144185862.98171592</v>
      </c>
      <c r="H471" s="200">
        <f t="shared" si="89"/>
        <v>63750141.381216533</v>
      </c>
      <c r="I471" s="200">
        <f t="shared" si="89"/>
        <v>6442894.0758401118</v>
      </c>
      <c r="J471" s="200">
        <f t="shared" si="89"/>
        <v>53126153.661815137</v>
      </c>
      <c r="K471" s="200">
        <f t="shared" si="89"/>
        <v>2377711.4894304951</v>
      </c>
      <c r="L471" s="200">
        <f t="shared" si="89"/>
        <v>3606220.5225695209</v>
      </c>
      <c r="M471" s="200">
        <f t="shared" si="80"/>
        <v>3255513290.3676777</v>
      </c>
      <c r="N471" s="163"/>
      <c r="O471" s="163"/>
    </row>
    <row r="472" spans="1:15" outlineLevel="1" x14ac:dyDescent="0.25">
      <c r="A472" s="25">
        <f t="shared" si="79"/>
        <v>463</v>
      </c>
      <c r="B472" s="134" t="s">
        <v>479</v>
      </c>
      <c r="C472" s="145" t="s">
        <v>479</v>
      </c>
      <c r="D472" s="146">
        <v>165</v>
      </c>
      <c r="E472" s="163"/>
      <c r="F472" s="163"/>
      <c r="G472" s="163"/>
      <c r="H472" s="163"/>
      <c r="I472" s="163"/>
      <c r="J472" s="163"/>
      <c r="K472" s="163"/>
      <c r="L472" s="163"/>
      <c r="M472" s="163">
        <f t="shared" si="80"/>
        <v>0</v>
      </c>
    </row>
    <row r="473" spans="1:15" x14ac:dyDescent="0.25">
      <c r="A473" s="25">
        <f t="shared" si="79"/>
        <v>464</v>
      </c>
      <c r="B473" s="288" t="s">
        <v>480</v>
      </c>
      <c r="C473" s="289"/>
      <c r="D473" s="290"/>
      <c r="E473" s="197">
        <f t="shared" ref="E473:K473" si="90">SUM(E472)</f>
        <v>0</v>
      </c>
      <c r="F473" s="197">
        <f t="shared" si="90"/>
        <v>0</v>
      </c>
      <c r="G473" s="197">
        <f t="shared" si="90"/>
        <v>0</v>
      </c>
      <c r="H473" s="197">
        <f t="shared" si="90"/>
        <v>0</v>
      </c>
      <c r="I473" s="197">
        <f t="shared" si="90"/>
        <v>0</v>
      </c>
      <c r="J473" s="197">
        <f t="shared" si="90"/>
        <v>0</v>
      </c>
      <c r="K473" s="197">
        <f t="shared" si="90"/>
        <v>0</v>
      </c>
      <c r="L473" s="197">
        <f t="shared" ref="L473" si="91">SUM(L472)</f>
        <v>0</v>
      </c>
      <c r="M473" s="197">
        <f t="shared" si="80"/>
        <v>0</v>
      </c>
    </row>
    <row r="474" spans="1:15" ht="16.5" thickBot="1" x14ac:dyDescent="0.3">
      <c r="A474" s="25">
        <f t="shared" si="79"/>
        <v>465</v>
      </c>
      <c r="B474" s="260" t="s">
        <v>481</v>
      </c>
      <c r="C474" s="260"/>
      <c r="D474" s="261"/>
      <c r="E474" s="200">
        <f t="shared" ref="E474:L474" si="92">E471+E473</f>
        <v>2011158523.3211551</v>
      </c>
      <c r="F474" s="200">
        <f t="shared" si="92"/>
        <v>970865782.93393505</v>
      </c>
      <c r="G474" s="200">
        <f t="shared" si="92"/>
        <v>144185862.98171592</v>
      </c>
      <c r="H474" s="200">
        <f t="shared" si="92"/>
        <v>63750141.381216533</v>
      </c>
      <c r="I474" s="200">
        <f t="shared" si="92"/>
        <v>6442894.0758401118</v>
      </c>
      <c r="J474" s="200">
        <f t="shared" si="92"/>
        <v>53126153.661815137</v>
      </c>
      <c r="K474" s="200">
        <f t="shared" si="92"/>
        <v>2377711.4894304951</v>
      </c>
      <c r="L474" s="200">
        <f t="shared" si="92"/>
        <v>3606220.5225695209</v>
      </c>
      <c r="M474" s="200">
        <f t="shared" si="80"/>
        <v>3255513290.3676777</v>
      </c>
      <c r="N474" s="163"/>
    </row>
    <row r="475" spans="1:15" x14ac:dyDescent="0.25">
      <c r="A475" s="25">
        <f t="shared" si="79"/>
        <v>466</v>
      </c>
      <c r="B475" s="291" t="s">
        <v>482</v>
      </c>
      <c r="C475" s="97" t="s">
        <v>483</v>
      </c>
      <c r="D475" s="98">
        <v>182.3</v>
      </c>
      <c r="E475" s="163">
        <v>19665770.675281048</v>
      </c>
      <c r="F475" s="163">
        <v>9997969.2940581609</v>
      </c>
      <c r="G475" s="163">
        <v>1388928.4337932891</v>
      </c>
      <c r="H475" s="163">
        <v>623993.4731141862</v>
      </c>
      <c r="I475" s="163">
        <v>62142.353970173877</v>
      </c>
      <c r="J475" s="163">
        <v>508894.83196040429</v>
      </c>
      <c r="K475" s="163">
        <v>23188.921085074609</v>
      </c>
      <c r="L475" s="163">
        <v>37020.564201383313</v>
      </c>
      <c r="M475" s="163">
        <f t="shared" si="80"/>
        <v>32307908.547463715</v>
      </c>
    </row>
    <row r="476" spans="1:15" x14ac:dyDescent="0.25">
      <c r="A476" s="25">
        <f t="shared" si="79"/>
        <v>467</v>
      </c>
      <c r="B476" s="292"/>
      <c r="C476" s="77" t="s">
        <v>484</v>
      </c>
      <c r="D476" s="79">
        <v>186</v>
      </c>
      <c r="E476" s="163">
        <v>0</v>
      </c>
      <c r="F476" s="163">
        <v>0</v>
      </c>
      <c r="G476" s="163">
        <v>0</v>
      </c>
      <c r="H476" s="163">
        <v>0</v>
      </c>
      <c r="I476" s="163">
        <v>0</v>
      </c>
      <c r="J476" s="163">
        <v>0</v>
      </c>
      <c r="K476" s="163">
        <v>0</v>
      </c>
      <c r="L476" s="163">
        <v>0</v>
      </c>
      <c r="M476" s="163">
        <f t="shared" si="80"/>
        <v>0</v>
      </c>
    </row>
    <row r="477" spans="1:15" x14ac:dyDescent="0.25">
      <c r="A477" s="25">
        <f t="shared" si="79"/>
        <v>468</v>
      </c>
      <c r="B477" s="293"/>
      <c r="C477" s="80" t="s">
        <v>486</v>
      </c>
      <c r="D477" s="81">
        <v>190</v>
      </c>
      <c r="E477" s="163">
        <v>1862847.0579964512</v>
      </c>
      <c r="F477" s="163">
        <v>938695.38401138387</v>
      </c>
      <c r="G477" s="163">
        <v>131493.45736766999</v>
      </c>
      <c r="H477" s="163">
        <v>58992.599014298496</v>
      </c>
      <c r="I477" s="163">
        <v>5912.8533895295623</v>
      </c>
      <c r="J477" s="163">
        <v>48219.178457808965</v>
      </c>
      <c r="K477" s="163">
        <v>2201.6671641904791</v>
      </c>
      <c r="L477" s="163">
        <v>3513.6593710797579</v>
      </c>
      <c r="M477" s="163">
        <f t="shared" si="80"/>
        <v>3051875.8567724125</v>
      </c>
    </row>
    <row r="478" spans="1:15" x14ac:dyDescent="0.25">
      <c r="A478" s="25">
        <f t="shared" si="79"/>
        <v>469</v>
      </c>
      <c r="B478" s="268" t="s">
        <v>487</v>
      </c>
      <c r="C478" s="338"/>
      <c r="D478" s="270"/>
      <c r="E478" s="197">
        <f t="shared" ref="E478:K478" si="93">SUM(E475:E477)</f>
        <v>21528617.7332775</v>
      </c>
      <c r="F478" s="197">
        <f t="shared" si="93"/>
        <v>10936664.678069545</v>
      </c>
      <c r="G478" s="197">
        <f t="shared" si="93"/>
        <v>1520421.8911609591</v>
      </c>
      <c r="H478" s="197">
        <f t="shared" si="93"/>
        <v>682986.07212848472</v>
      </c>
      <c r="I478" s="197">
        <f t="shared" si="93"/>
        <v>68055.207359703432</v>
      </c>
      <c r="J478" s="197">
        <f t="shared" si="93"/>
        <v>557114.01041821321</v>
      </c>
      <c r="K478" s="197">
        <f t="shared" si="93"/>
        <v>25390.588249265089</v>
      </c>
      <c r="L478" s="197">
        <f t="shared" ref="L478" si="94">SUM(L475:L477)</f>
        <v>40534.223572463074</v>
      </c>
      <c r="M478" s="197">
        <f t="shared" si="80"/>
        <v>35359784.40423613</v>
      </c>
      <c r="N478" s="163"/>
    </row>
    <row r="479" spans="1:15" outlineLevel="2" x14ac:dyDescent="0.25">
      <c r="A479" s="25">
        <f t="shared" si="79"/>
        <v>470</v>
      </c>
      <c r="B479" s="339" t="s">
        <v>488</v>
      </c>
      <c r="C479" s="97" t="s">
        <v>489</v>
      </c>
      <c r="D479" s="98">
        <v>228.1</v>
      </c>
      <c r="E479" s="163"/>
      <c r="F479" s="163"/>
      <c r="G479" s="163"/>
      <c r="H479" s="163"/>
      <c r="I479" s="163"/>
      <c r="J479" s="163"/>
      <c r="K479" s="163"/>
      <c r="L479" s="163"/>
      <c r="M479" s="163">
        <f t="shared" si="80"/>
        <v>0</v>
      </c>
    </row>
    <row r="480" spans="1:15" outlineLevel="2" x14ac:dyDescent="0.25">
      <c r="A480" s="25">
        <f t="shared" si="79"/>
        <v>471</v>
      </c>
      <c r="B480" s="340"/>
      <c r="C480" s="77" t="s">
        <v>490</v>
      </c>
      <c r="D480" s="100">
        <v>228.2</v>
      </c>
      <c r="E480" s="163"/>
      <c r="F480" s="163"/>
      <c r="G480" s="163"/>
      <c r="H480" s="163"/>
      <c r="I480" s="163"/>
      <c r="J480" s="163"/>
      <c r="K480" s="163"/>
      <c r="L480" s="163"/>
      <c r="M480" s="163">
        <f t="shared" si="80"/>
        <v>0</v>
      </c>
    </row>
    <row r="481" spans="1:14" x14ac:dyDescent="0.25">
      <c r="A481" s="25">
        <f t="shared" si="79"/>
        <v>472</v>
      </c>
      <c r="B481" s="340"/>
      <c r="C481" s="77" t="s">
        <v>491</v>
      </c>
      <c r="D481" s="100">
        <v>228.3</v>
      </c>
      <c r="E481" s="163"/>
      <c r="F481" s="163"/>
      <c r="G481" s="163"/>
      <c r="H481" s="163"/>
      <c r="I481" s="163"/>
      <c r="J481" s="163"/>
      <c r="K481" s="163"/>
      <c r="L481" s="163"/>
      <c r="M481" s="163">
        <f t="shared" si="80"/>
        <v>0</v>
      </c>
    </row>
    <row r="482" spans="1:14" x14ac:dyDescent="0.25">
      <c r="A482" s="25">
        <f t="shared" si="79"/>
        <v>473</v>
      </c>
      <c r="B482" s="340"/>
      <c r="C482" s="77" t="s">
        <v>492</v>
      </c>
      <c r="D482" s="100">
        <v>228.4</v>
      </c>
      <c r="E482" s="163"/>
      <c r="F482" s="163"/>
      <c r="G482" s="163"/>
      <c r="H482" s="163"/>
      <c r="I482" s="163"/>
      <c r="J482" s="163"/>
      <c r="K482" s="163"/>
      <c r="L482" s="163"/>
      <c r="M482" s="163">
        <f t="shared" si="80"/>
        <v>0</v>
      </c>
    </row>
    <row r="483" spans="1:14" outlineLevel="1" x14ac:dyDescent="0.25">
      <c r="A483" s="25">
        <f t="shared" si="79"/>
        <v>474</v>
      </c>
      <c r="B483" s="340"/>
      <c r="C483" s="77" t="s">
        <v>493</v>
      </c>
      <c r="D483" s="79">
        <v>229</v>
      </c>
      <c r="E483" s="163"/>
      <c r="F483" s="163"/>
      <c r="G483" s="163"/>
      <c r="H483" s="163"/>
      <c r="I483" s="163"/>
      <c r="J483" s="163"/>
      <c r="K483" s="163"/>
      <c r="L483" s="163"/>
      <c r="M483" s="163">
        <f t="shared" si="80"/>
        <v>0</v>
      </c>
    </row>
    <row r="484" spans="1:14" outlineLevel="1" x14ac:dyDescent="0.25">
      <c r="A484" s="25">
        <f t="shared" si="79"/>
        <v>475</v>
      </c>
      <c r="B484" s="341"/>
      <c r="C484" s="80" t="s">
        <v>494</v>
      </c>
      <c r="D484" s="81">
        <v>230</v>
      </c>
      <c r="E484" s="163">
        <v>-11264015.849553868</v>
      </c>
      <c r="F484" s="163">
        <v>-5771361.4515173752</v>
      </c>
      <c r="G484" s="163">
        <v>-793628.30690678279</v>
      </c>
      <c r="H484" s="163">
        <v>-356802.59038355772</v>
      </c>
      <c r="I484" s="163">
        <v>-35406.988843725077</v>
      </c>
      <c r="J484" s="163">
        <v>-290191.29190118721</v>
      </c>
      <c r="K484" s="163">
        <v>-13171.510683132974</v>
      </c>
      <c r="L484" s="163">
        <v>-21030.723880374786</v>
      </c>
      <c r="M484" s="163">
        <f t="shared" si="80"/>
        <v>-18545608.71367</v>
      </c>
    </row>
    <row r="485" spans="1:14" outlineLevel="1" x14ac:dyDescent="0.25">
      <c r="A485" s="25">
        <f t="shared" si="79"/>
        <v>476</v>
      </c>
      <c r="B485" s="274" t="s">
        <v>495</v>
      </c>
      <c r="C485" s="275"/>
      <c r="D485" s="276"/>
      <c r="E485" s="197">
        <f t="shared" ref="E485:L485" si="95">SUM(E479:E484)</f>
        <v>-11264015.849553868</v>
      </c>
      <c r="F485" s="197">
        <f t="shared" si="95"/>
        <v>-5771361.4515173752</v>
      </c>
      <c r="G485" s="197">
        <f t="shared" si="95"/>
        <v>-793628.30690678279</v>
      </c>
      <c r="H485" s="197">
        <f t="shared" si="95"/>
        <v>-356802.59038355772</v>
      </c>
      <c r="I485" s="197">
        <f t="shared" si="95"/>
        <v>-35406.988843725077</v>
      </c>
      <c r="J485" s="197">
        <f t="shared" si="95"/>
        <v>-290191.29190118721</v>
      </c>
      <c r="K485" s="197">
        <f t="shared" si="95"/>
        <v>-13171.510683132974</v>
      </c>
      <c r="L485" s="197">
        <f t="shared" si="95"/>
        <v>-21030.723880374786</v>
      </c>
      <c r="M485" s="197">
        <f t="shared" si="80"/>
        <v>-18545608.71367</v>
      </c>
      <c r="N485" s="163"/>
    </row>
    <row r="486" spans="1:14" outlineLevel="1" x14ac:dyDescent="0.25">
      <c r="A486" s="25">
        <f t="shared" si="79"/>
        <v>477</v>
      </c>
      <c r="B486" s="147" t="s">
        <v>496</v>
      </c>
      <c r="C486" s="176" t="s">
        <v>496</v>
      </c>
      <c r="D486" s="79">
        <v>235</v>
      </c>
      <c r="E486" s="163">
        <v>-560939.5892642854</v>
      </c>
      <c r="F486" s="163">
        <v>-201712.29588064185</v>
      </c>
      <c r="G486" s="163">
        <v>-61463.74359446676</v>
      </c>
      <c r="H486" s="163">
        <v>0</v>
      </c>
      <c r="I486" s="163">
        <v>-19440.210665605904</v>
      </c>
      <c r="J486" s="163">
        <v>0</v>
      </c>
      <c r="K486" s="163">
        <v>0</v>
      </c>
      <c r="L486" s="163">
        <v>0</v>
      </c>
      <c r="M486" s="163">
        <f t="shared" si="80"/>
        <v>-843555.83940499998</v>
      </c>
    </row>
    <row r="487" spans="1:14" ht="16.5" outlineLevel="1" thickBot="1" x14ac:dyDescent="0.3">
      <c r="A487" s="25">
        <f t="shared" si="79"/>
        <v>478</v>
      </c>
      <c r="B487" s="260" t="s">
        <v>497</v>
      </c>
      <c r="C487" s="260"/>
      <c r="D487" s="261"/>
      <c r="E487" s="200">
        <f>E485+E478+E486</f>
        <v>9703662.2944593467</v>
      </c>
      <c r="F487" s="200">
        <f t="shared" ref="F487:M487" si="96">F485+F478+F486</f>
        <v>4963590.930671528</v>
      </c>
      <c r="G487" s="200">
        <f t="shared" si="96"/>
        <v>665329.84065970965</v>
      </c>
      <c r="H487" s="200">
        <f t="shared" si="96"/>
        <v>326183.481744927</v>
      </c>
      <c r="I487" s="200">
        <f t="shared" si="96"/>
        <v>13208.007850372451</v>
      </c>
      <c r="J487" s="200">
        <f t="shared" si="96"/>
        <v>266922.71851702599</v>
      </c>
      <c r="K487" s="200">
        <f t="shared" si="96"/>
        <v>12219.077566132115</v>
      </c>
      <c r="L487" s="200">
        <f t="shared" si="96"/>
        <v>19503.499692088288</v>
      </c>
      <c r="M487" s="200">
        <f t="shared" si="96"/>
        <v>15970619.85116113</v>
      </c>
      <c r="N487" s="163"/>
    </row>
    <row r="488" spans="1:14" x14ac:dyDescent="0.25">
      <c r="A488" s="25">
        <f>A487+1</f>
        <v>479</v>
      </c>
      <c r="B488" s="342" t="s">
        <v>498</v>
      </c>
      <c r="C488" s="92" t="s">
        <v>499</v>
      </c>
      <c r="D488" s="78">
        <v>253</v>
      </c>
      <c r="E488" s="163">
        <v>-2687868.0594102484</v>
      </c>
      <c r="F488" s="163">
        <v>-966549.78123222047</v>
      </c>
      <c r="G488" s="163">
        <v>-294517.33552275953</v>
      </c>
      <c r="H488" s="163">
        <v>0</v>
      </c>
      <c r="I488" s="163">
        <v>-93152.136729771461</v>
      </c>
      <c r="J488" s="163">
        <v>0</v>
      </c>
      <c r="K488" s="163">
        <v>0</v>
      </c>
      <c r="L488" s="163">
        <v>0</v>
      </c>
      <c r="M488" s="163">
        <f t="shared" si="80"/>
        <v>-4042087.312895</v>
      </c>
      <c r="N488" s="163"/>
    </row>
    <row r="489" spans="1:14" ht="31.5" x14ac:dyDescent="0.25">
      <c r="A489" s="25">
        <f t="shared" si="79"/>
        <v>480</v>
      </c>
      <c r="B489" s="343"/>
      <c r="C489" s="77" t="s">
        <v>500</v>
      </c>
      <c r="D489" s="79">
        <v>281</v>
      </c>
      <c r="E489" s="163"/>
      <c r="F489" s="163"/>
      <c r="G489" s="163"/>
      <c r="H489" s="163"/>
      <c r="I489" s="163"/>
      <c r="J489" s="163"/>
      <c r="K489" s="163"/>
      <c r="L489" s="163"/>
      <c r="M489" s="163">
        <f t="shared" si="80"/>
        <v>0</v>
      </c>
    </row>
    <row r="490" spans="1:14" ht="31.5" x14ac:dyDescent="0.25">
      <c r="A490" s="25">
        <f t="shared" si="79"/>
        <v>481</v>
      </c>
      <c r="B490" s="343"/>
      <c r="C490" s="77" t="s">
        <v>501</v>
      </c>
      <c r="D490" s="79">
        <v>282</v>
      </c>
      <c r="E490" s="163">
        <v>-352082612.41694009</v>
      </c>
      <c r="F490" s="163">
        <v>-177415704.44431001</v>
      </c>
      <c r="G490" s="163">
        <v>-24852582.38834602</v>
      </c>
      <c r="H490" s="163">
        <v>-11149744.304053754</v>
      </c>
      <c r="I490" s="163">
        <v>-1117543.6326281026</v>
      </c>
      <c r="J490" s="163">
        <v>-9113541.6872512586</v>
      </c>
      <c r="K490" s="163">
        <v>-416120.43431761797</v>
      </c>
      <c r="L490" s="163">
        <v>-664090.14374135528</v>
      </c>
      <c r="M490" s="163">
        <f t="shared" si="80"/>
        <v>-576811939.45158815</v>
      </c>
    </row>
    <row r="491" spans="1:14" x14ac:dyDescent="0.25">
      <c r="A491" s="25">
        <f t="shared" si="79"/>
        <v>482</v>
      </c>
      <c r="B491" s="343"/>
      <c r="C491" s="77" t="s">
        <v>502</v>
      </c>
      <c r="D491" s="79">
        <v>283</v>
      </c>
      <c r="E491" s="163">
        <v>-4169928.1687807366</v>
      </c>
      <c r="F491" s="163">
        <v>-2101241.9172529709</v>
      </c>
      <c r="G491" s="163">
        <v>-294344.22409188491</v>
      </c>
      <c r="H491" s="163">
        <v>-132053.19208753778</v>
      </c>
      <c r="I491" s="163">
        <v>-13235.747830736273</v>
      </c>
      <c r="J491" s="163">
        <v>-107937.20808349147</v>
      </c>
      <c r="K491" s="163">
        <v>-4928.3669782916613</v>
      </c>
      <c r="L491" s="163">
        <v>-7865.222817982838</v>
      </c>
      <c r="M491" s="163">
        <f t="shared" si="80"/>
        <v>-6831534.047923632</v>
      </c>
    </row>
    <row r="492" spans="1:14" outlineLevel="1" x14ac:dyDescent="0.25">
      <c r="A492" s="25">
        <f t="shared" si="79"/>
        <v>483</v>
      </c>
      <c r="B492" s="343"/>
      <c r="C492" s="77" t="s">
        <v>503</v>
      </c>
      <c r="D492" s="79">
        <v>255</v>
      </c>
      <c r="E492" s="163"/>
      <c r="F492" s="163"/>
      <c r="G492" s="163"/>
      <c r="H492" s="163"/>
      <c r="I492" s="163"/>
      <c r="J492" s="163"/>
      <c r="K492" s="163"/>
      <c r="L492" s="163"/>
      <c r="M492" s="163">
        <f t="shared" si="80"/>
        <v>0</v>
      </c>
    </row>
    <row r="493" spans="1:14" outlineLevel="1" x14ac:dyDescent="0.25">
      <c r="A493" s="25">
        <f t="shared" si="79"/>
        <v>484</v>
      </c>
      <c r="B493" s="343"/>
      <c r="C493" s="77" t="s">
        <v>504</v>
      </c>
      <c r="D493" s="79">
        <v>252</v>
      </c>
      <c r="E493" s="163">
        <v>-332885.4706694716</v>
      </c>
      <c r="F493" s="163">
        <v>-23711.803862265489</v>
      </c>
      <c r="G493" s="163">
        <v>-544.46546826285658</v>
      </c>
      <c r="H493" s="163">
        <v>0</v>
      </c>
      <c r="I493" s="163">
        <v>0</v>
      </c>
      <c r="J493" s="163">
        <v>0</v>
      </c>
      <c r="K493" s="163">
        <v>0</v>
      </c>
      <c r="L493" s="163">
        <v>0</v>
      </c>
      <c r="M493" s="163">
        <f t="shared" si="80"/>
        <v>-357141.73999999993</v>
      </c>
    </row>
    <row r="494" spans="1:14" outlineLevel="1" x14ac:dyDescent="0.25">
      <c r="A494" s="25">
        <f t="shared" si="79"/>
        <v>485</v>
      </c>
      <c r="B494" s="344"/>
      <c r="C494" s="80" t="s">
        <v>505</v>
      </c>
      <c r="D494" s="81">
        <v>254</v>
      </c>
      <c r="E494" s="163">
        <v>-12206.576025875003</v>
      </c>
      <c r="F494" s="163">
        <v>-6150.9378995378138</v>
      </c>
      <c r="G494" s="163">
        <v>-861.62998587223535</v>
      </c>
      <c r="H494" s="163">
        <v>-386.55757687723451</v>
      </c>
      <c r="I494" s="163">
        <v>-38.744830993679358</v>
      </c>
      <c r="J494" s="163">
        <v>-315.96317326422223</v>
      </c>
      <c r="K494" s="163">
        <v>-14.426744003487002</v>
      </c>
      <c r="L494" s="163">
        <v>-23.023763576298343</v>
      </c>
      <c r="M494" s="163">
        <f t="shared" si="80"/>
        <v>-19997.859999999971</v>
      </c>
    </row>
    <row r="495" spans="1:14" ht="15.75" customHeight="1" outlineLevel="1" x14ac:dyDescent="0.25">
      <c r="A495" s="25">
        <f t="shared" si="79"/>
        <v>486</v>
      </c>
      <c r="B495" s="257" t="s">
        <v>506</v>
      </c>
      <c r="C495" s="275"/>
      <c r="D495" s="276"/>
      <c r="E495" s="197">
        <f t="shared" ref="E495:L495" si="97">SUM(E488:E494)</f>
        <v>-359285500.69182646</v>
      </c>
      <c r="F495" s="197">
        <f t="shared" si="97"/>
        <v>-180513358.88455698</v>
      </c>
      <c r="G495" s="197">
        <f t="shared" si="97"/>
        <v>-25442850.043414798</v>
      </c>
      <c r="H495" s="197">
        <f t="shared" si="97"/>
        <v>-11282184.05371817</v>
      </c>
      <c r="I495" s="197">
        <f t="shared" si="97"/>
        <v>-1223970.262019604</v>
      </c>
      <c r="J495" s="197">
        <f t="shared" si="97"/>
        <v>-9221794.8585080151</v>
      </c>
      <c r="K495" s="197">
        <f t="shared" si="97"/>
        <v>-421063.22803991311</v>
      </c>
      <c r="L495" s="197">
        <f t="shared" si="97"/>
        <v>-671978.39032291435</v>
      </c>
      <c r="M495" s="197">
        <f t="shared" si="80"/>
        <v>-588062700.41240692</v>
      </c>
      <c r="N495" s="163"/>
    </row>
    <row r="496" spans="1:14" ht="15.75" customHeight="1" outlineLevel="1" x14ac:dyDescent="0.25">
      <c r="A496" s="25">
        <f t="shared" si="79"/>
        <v>487</v>
      </c>
      <c r="B496" s="149" t="s">
        <v>507</v>
      </c>
      <c r="C496" s="141" t="s">
        <v>507</v>
      </c>
      <c r="D496" s="142" t="s">
        <v>508</v>
      </c>
      <c r="E496" s="163">
        <v>81144455.503521889</v>
      </c>
      <c r="F496" s="163">
        <v>28159486.68200846</v>
      </c>
      <c r="G496" s="163">
        <v>5045536.2572417893</v>
      </c>
      <c r="H496" s="163">
        <v>2178636.7764526913</v>
      </c>
      <c r="I496" s="163">
        <v>260534.94454813187</v>
      </c>
      <c r="J496" s="163">
        <v>1972617.0171986218</v>
      </c>
      <c r="K496" s="163">
        <v>98609.694296360249</v>
      </c>
      <c r="L496" s="163">
        <v>168290.41673196724</v>
      </c>
      <c r="M496" s="163">
        <f t="shared" si="80"/>
        <v>119028167.29199991</v>
      </c>
    </row>
    <row r="497" spans="1:16" outlineLevel="1" x14ac:dyDescent="0.25">
      <c r="A497" s="25">
        <f t="shared" si="79"/>
        <v>488</v>
      </c>
      <c r="B497" s="257" t="s">
        <v>509</v>
      </c>
      <c r="C497" s="258"/>
      <c r="D497" s="259"/>
      <c r="E497" s="197">
        <f t="shared" ref="E497:K497" si="98">SUM(E496)</f>
        <v>81144455.503521889</v>
      </c>
      <c r="F497" s="197">
        <f t="shared" si="98"/>
        <v>28159486.68200846</v>
      </c>
      <c r="G497" s="197">
        <f t="shared" si="98"/>
        <v>5045536.2572417893</v>
      </c>
      <c r="H497" s="197">
        <f t="shared" si="98"/>
        <v>2178636.7764526913</v>
      </c>
      <c r="I497" s="197">
        <f t="shared" si="98"/>
        <v>260534.94454813187</v>
      </c>
      <c r="J497" s="197">
        <f t="shared" si="98"/>
        <v>1972617.0171986218</v>
      </c>
      <c r="K497" s="197">
        <f t="shared" si="98"/>
        <v>98609.694296360249</v>
      </c>
      <c r="L497" s="197">
        <f t="shared" ref="L497" si="99">SUM(L496)</f>
        <v>168290.41673196724</v>
      </c>
      <c r="M497" s="197">
        <f t="shared" si="80"/>
        <v>119028167.29199991</v>
      </c>
      <c r="N497" s="163"/>
    </row>
    <row r="498" spans="1:16" ht="16.5" thickBot="1" x14ac:dyDescent="0.3">
      <c r="A498" s="25">
        <f t="shared" si="79"/>
        <v>489</v>
      </c>
      <c r="B498" s="260" t="s">
        <v>510</v>
      </c>
      <c r="C498" s="260"/>
      <c r="D498" s="261"/>
      <c r="E498" s="201">
        <f t="shared" ref="E498:L498" si="100">E474+E487+E495+E497</f>
        <v>1742721140.42731</v>
      </c>
      <c r="F498" s="201">
        <f t="shared" si="100"/>
        <v>823475501.66205812</v>
      </c>
      <c r="G498" s="201">
        <f t="shared" si="100"/>
        <v>124453879.03620261</v>
      </c>
      <c r="H498" s="201">
        <f t="shared" si="100"/>
        <v>54972777.585695982</v>
      </c>
      <c r="I498" s="201">
        <f t="shared" si="100"/>
        <v>5492666.7662190124</v>
      </c>
      <c r="J498" s="201">
        <f t="shared" si="100"/>
        <v>46143898.539022774</v>
      </c>
      <c r="K498" s="201">
        <f t="shared" si="100"/>
        <v>2067477.0332530742</v>
      </c>
      <c r="L498" s="201">
        <f t="shared" si="100"/>
        <v>3122036.0486706621</v>
      </c>
      <c r="M498" s="201">
        <f t="shared" si="80"/>
        <v>2802449377.0984325</v>
      </c>
      <c r="N498" s="163"/>
      <c r="O498" s="163"/>
      <c r="P498" s="163"/>
    </row>
    <row r="499" spans="1:16" x14ac:dyDescent="0.25">
      <c r="A499" s="25">
        <f t="shared" si="79"/>
        <v>490</v>
      </c>
      <c r="B499" s="150"/>
      <c r="C499" s="176"/>
      <c r="D499" s="121"/>
      <c r="M499" s="163">
        <f t="shared" si="80"/>
        <v>0</v>
      </c>
      <c r="O499" s="163"/>
    </row>
    <row r="500" spans="1:16" x14ac:dyDescent="0.25">
      <c r="A500" s="25">
        <f t="shared" si="79"/>
        <v>491</v>
      </c>
      <c r="B500" s="262" t="s">
        <v>511</v>
      </c>
      <c r="C500" s="337"/>
      <c r="D500" s="264"/>
      <c r="E500" s="1" t="s">
        <v>534</v>
      </c>
      <c r="F500" s="1" t="s">
        <v>534</v>
      </c>
      <c r="G500" s="1" t="s">
        <v>534</v>
      </c>
      <c r="H500" s="1" t="s">
        <v>534</v>
      </c>
      <c r="I500" s="1" t="s">
        <v>534</v>
      </c>
      <c r="J500" s="1" t="s">
        <v>534</v>
      </c>
      <c r="K500" s="1" t="s">
        <v>534</v>
      </c>
      <c r="L500" s="1" t="s">
        <v>534</v>
      </c>
      <c r="M500" s="1" t="s">
        <v>534</v>
      </c>
      <c r="O500" s="163"/>
    </row>
    <row r="501" spans="1:16" x14ac:dyDescent="0.25">
      <c r="A501" s="25">
        <f t="shared" si="79"/>
        <v>492</v>
      </c>
      <c r="B501" s="262" t="s">
        <v>512</v>
      </c>
      <c r="C501" s="337"/>
      <c r="D501" s="264"/>
      <c r="E501" s="202" t="s">
        <v>534</v>
      </c>
      <c r="F501" s="202" t="s">
        <v>534</v>
      </c>
      <c r="G501" s="202" t="s">
        <v>534</v>
      </c>
      <c r="H501" s="202" t="s">
        <v>534</v>
      </c>
      <c r="I501" s="202" t="s">
        <v>534</v>
      </c>
      <c r="J501" s="202" t="s">
        <v>534</v>
      </c>
      <c r="K501" s="202" t="s">
        <v>534</v>
      </c>
      <c r="L501" s="202" t="s">
        <v>534</v>
      </c>
      <c r="M501" s="202" t="s">
        <v>534</v>
      </c>
      <c r="O501" s="163"/>
    </row>
    <row r="502" spans="1:16" x14ac:dyDescent="0.25">
      <c r="A502" s="25">
        <f t="shared" si="79"/>
        <v>493</v>
      </c>
      <c r="B502" s="265" t="s">
        <v>513</v>
      </c>
      <c r="C502" s="266"/>
      <c r="D502" s="267"/>
      <c r="E502" s="203" t="s">
        <v>534</v>
      </c>
      <c r="F502" s="203" t="s">
        <v>534</v>
      </c>
      <c r="G502" s="203" t="s">
        <v>534</v>
      </c>
      <c r="H502" s="203" t="s">
        <v>534</v>
      </c>
      <c r="I502" s="203" t="s">
        <v>534</v>
      </c>
      <c r="J502" s="203" t="s">
        <v>534</v>
      </c>
      <c r="K502" s="203" t="s">
        <v>534</v>
      </c>
      <c r="L502" s="203" t="s">
        <v>534</v>
      </c>
      <c r="M502" s="203" t="s">
        <v>534</v>
      </c>
    </row>
  </sheetData>
  <mergeCells count="99">
    <mergeCell ref="A1:B1"/>
    <mergeCell ref="B2:D2"/>
    <mergeCell ref="B3:D3"/>
    <mergeCell ref="B5:D5"/>
    <mergeCell ref="B6:B29"/>
    <mergeCell ref="C11:D11"/>
    <mergeCell ref="C13:D13"/>
    <mergeCell ref="C15:D15"/>
    <mergeCell ref="C19:D19"/>
    <mergeCell ref="C29:D29"/>
    <mergeCell ref="B151:D151"/>
    <mergeCell ref="B30:D30"/>
    <mergeCell ref="B31:B85"/>
    <mergeCell ref="C61:D61"/>
    <mergeCell ref="C85:D85"/>
    <mergeCell ref="B86:D86"/>
    <mergeCell ref="B87:B129"/>
    <mergeCell ref="C100:D100"/>
    <mergeCell ref="C109:D109"/>
    <mergeCell ref="C116:D116"/>
    <mergeCell ref="C126:D126"/>
    <mergeCell ref="C129:D129"/>
    <mergeCell ref="B130:D130"/>
    <mergeCell ref="B131:B150"/>
    <mergeCell ref="C142:D142"/>
    <mergeCell ref="C150:D150"/>
    <mergeCell ref="B207:D207"/>
    <mergeCell ref="B152:B175"/>
    <mergeCell ref="C164:D164"/>
    <mergeCell ref="C175:D175"/>
    <mergeCell ref="B176:D176"/>
    <mergeCell ref="B177:B181"/>
    <mergeCell ref="B182:D182"/>
    <mergeCell ref="B183:B186"/>
    <mergeCell ref="B187:D187"/>
    <mergeCell ref="B188:B191"/>
    <mergeCell ref="B192:D192"/>
    <mergeCell ref="B193:B206"/>
    <mergeCell ref="B247:D247"/>
    <mergeCell ref="B208:B219"/>
    <mergeCell ref="B220:D220"/>
    <mergeCell ref="B221:B227"/>
    <mergeCell ref="B228:D228"/>
    <mergeCell ref="B229:B230"/>
    <mergeCell ref="B231:D231"/>
    <mergeCell ref="B232:B237"/>
    <mergeCell ref="B238:D238"/>
    <mergeCell ref="B239:B244"/>
    <mergeCell ref="B245:D245"/>
    <mergeCell ref="B246:D246"/>
    <mergeCell ref="B352:D352"/>
    <mergeCell ref="B250:B335"/>
    <mergeCell ref="C253:D253"/>
    <mergeCell ref="C259:D259"/>
    <mergeCell ref="C273:D273"/>
    <mergeCell ref="C284:D284"/>
    <mergeCell ref="C294:D294"/>
    <mergeCell ref="C304:D304"/>
    <mergeCell ref="C321:D321"/>
    <mergeCell ref="C335:D335"/>
    <mergeCell ref="B336:D336"/>
    <mergeCell ref="B337:B342"/>
    <mergeCell ref="B343:D343"/>
    <mergeCell ref="B345:D345"/>
    <mergeCell ref="B346:B351"/>
    <mergeCell ref="B353:B358"/>
    <mergeCell ref="B359:D359"/>
    <mergeCell ref="B361:D361"/>
    <mergeCell ref="B362:B367"/>
    <mergeCell ref="B368:D368"/>
    <mergeCell ref="B474:D474"/>
    <mergeCell ref="C438:D438"/>
    <mergeCell ref="C452:D452"/>
    <mergeCell ref="B454:D454"/>
    <mergeCell ref="B455:B460"/>
    <mergeCell ref="B461:D461"/>
    <mergeCell ref="B463:D463"/>
    <mergeCell ref="B369:B453"/>
    <mergeCell ref="C372:D372"/>
    <mergeCell ref="C378:D378"/>
    <mergeCell ref="C411:D411"/>
    <mergeCell ref="C421:D421"/>
    <mergeCell ref="B465:D465"/>
    <mergeCell ref="B466:B469"/>
    <mergeCell ref="B470:D470"/>
    <mergeCell ref="B471:D471"/>
    <mergeCell ref="B473:D473"/>
    <mergeCell ref="B502:D502"/>
    <mergeCell ref="B475:B477"/>
    <mergeCell ref="B478:D478"/>
    <mergeCell ref="B479:B484"/>
    <mergeCell ref="B485:D485"/>
    <mergeCell ref="B487:D487"/>
    <mergeCell ref="B488:B494"/>
    <mergeCell ref="B495:D495"/>
    <mergeCell ref="B497:D497"/>
    <mergeCell ref="B498:D498"/>
    <mergeCell ref="B500:D500"/>
    <mergeCell ref="B501:D501"/>
  </mergeCells>
  <pageMargins left="0.45" right="0.45" top="0.5" bottom="0.5" header="0.3" footer="0.3"/>
  <pageSetup scale="48" fitToWidth="2" fitToHeight="8" orientation="landscape" horizontalDpi="1200" verticalDpi="1200" r:id="rId1"/>
  <headerFooter>
    <oddFooter>&amp;R&amp;A
 Page &amp;P of &amp;N</oddFooter>
  </headerFooter>
  <colBreaks count="1" manualBreakCount="1">
    <brk id="9" max="50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2"/>
  <sheetViews>
    <sheetView zoomScale="70" zoomScaleNormal="70" workbookViewId="0">
      <pane ySplit="4" topLeftCell="A466" activePane="bottomLeft" state="frozen"/>
      <selection activeCell="I38" sqref="I38"/>
      <selection pane="bottomLeft" activeCell="I38" sqref="I38"/>
    </sheetView>
  </sheetViews>
  <sheetFormatPr defaultColWidth="8.5703125" defaultRowHeight="15.75" outlineLevelRow="2" x14ac:dyDescent="0.25"/>
  <cols>
    <col min="1" max="1" width="8.5703125" style="2"/>
    <col min="2" max="2" width="27.28515625" style="2" customWidth="1"/>
    <col min="3" max="3" width="49.85546875" style="2" customWidth="1"/>
    <col min="4" max="4" width="18" style="2" bestFit="1" customWidth="1"/>
    <col min="5" max="13" width="23.7109375" style="2" customWidth="1"/>
    <col min="14" max="14" width="17.7109375" style="2" bestFit="1" customWidth="1"/>
    <col min="15" max="15" width="18.42578125" style="2" customWidth="1"/>
    <col min="16" max="16" width="13.7109375" style="2" bestFit="1" customWidth="1"/>
    <col min="17" max="16384" width="8.5703125" style="2"/>
  </cols>
  <sheetData>
    <row r="1" spans="1:14" x14ac:dyDescent="0.25">
      <c r="A1" s="328" t="str">
        <f>Cover!A24</f>
        <v>Most Current Version as of:</v>
      </c>
      <c r="B1" s="328"/>
      <c r="C1" s="13" t="str">
        <f>Cover!A25</f>
        <v>January 2024</v>
      </c>
    </row>
    <row r="2" spans="1:14" ht="30.95" customHeight="1" x14ac:dyDescent="0.4">
      <c r="A2" s="16"/>
      <c r="B2" s="329" t="s">
        <v>514</v>
      </c>
      <c r="C2" s="329"/>
      <c r="D2" s="329"/>
      <c r="E2" s="17"/>
    </row>
    <row r="3" spans="1:14" s="157" customFormat="1" ht="16.5" thickBot="1" x14ac:dyDescent="0.3">
      <c r="A3" s="157" t="s">
        <v>19</v>
      </c>
      <c r="B3" s="348" t="s">
        <v>20</v>
      </c>
      <c r="C3" s="348"/>
      <c r="D3" s="348"/>
      <c r="E3" s="157" t="s">
        <v>21</v>
      </c>
      <c r="F3" s="157" t="s">
        <v>515</v>
      </c>
      <c r="G3" s="157" t="s">
        <v>516</v>
      </c>
      <c r="H3" s="157" t="s">
        <v>517</v>
      </c>
      <c r="I3" s="157" t="s">
        <v>518</v>
      </c>
      <c r="J3" s="157" t="s">
        <v>519</v>
      </c>
      <c r="K3" s="157" t="s">
        <v>520</v>
      </c>
      <c r="L3" s="157" t="s">
        <v>521</v>
      </c>
      <c r="M3" s="157" t="s">
        <v>522</v>
      </c>
    </row>
    <row r="4" spans="1:14" s="33" customFormat="1" ht="31.5" x14ac:dyDescent="0.25">
      <c r="A4" s="33" t="s">
        <v>24</v>
      </c>
      <c r="B4" s="26"/>
      <c r="C4" s="27"/>
      <c r="D4" s="28" t="s">
        <v>25</v>
      </c>
      <c r="E4" s="158" t="s">
        <v>547</v>
      </c>
      <c r="F4" s="158" t="s">
        <v>548</v>
      </c>
      <c r="G4" s="158" t="s">
        <v>549</v>
      </c>
      <c r="H4" s="158" t="s">
        <v>550</v>
      </c>
      <c r="I4" s="158" t="s">
        <v>551</v>
      </c>
      <c r="J4" s="158" t="s">
        <v>552</v>
      </c>
      <c r="K4" s="158" t="s">
        <v>553</v>
      </c>
      <c r="L4" s="158" t="s">
        <v>554</v>
      </c>
      <c r="M4" s="159" t="s">
        <v>523</v>
      </c>
    </row>
    <row r="5" spans="1:14" s="33" customFormat="1" ht="15.6" customHeight="1" x14ac:dyDescent="0.25">
      <c r="A5" s="25">
        <v>1</v>
      </c>
      <c r="B5" s="331"/>
      <c r="C5" s="332"/>
      <c r="D5" s="332"/>
      <c r="E5" s="34"/>
      <c r="F5" s="160"/>
      <c r="G5" s="34"/>
      <c r="H5" s="34"/>
      <c r="I5" s="34"/>
      <c r="J5" s="34"/>
      <c r="K5" s="34"/>
      <c r="L5" s="34"/>
      <c r="M5" s="34"/>
    </row>
    <row r="6" spans="1:14" outlineLevel="1" x14ac:dyDescent="0.25">
      <c r="A6" s="25">
        <f>A5+1</f>
        <v>2</v>
      </c>
      <c r="B6" s="296" t="s">
        <v>78</v>
      </c>
      <c r="C6" s="161" t="s">
        <v>79</v>
      </c>
      <c r="D6" s="162">
        <v>480</v>
      </c>
      <c r="E6" s="163">
        <v>385830437.44933146</v>
      </c>
      <c r="F6" s="163">
        <v>0</v>
      </c>
      <c r="G6" s="163">
        <v>0</v>
      </c>
      <c r="H6" s="163">
        <v>0</v>
      </c>
      <c r="I6" s="163">
        <v>0</v>
      </c>
      <c r="J6" s="163">
        <v>0</v>
      </c>
      <c r="K6" s="163">
        <v>0</v>
      </c>
      <c r="L6" s="163">
        <v>0</v>
      </c>
      <c r="M6" s="163">
        <f>SUM(E6:L6)</f>
        <v>385830437.44933146</v>
      </c>
    </row>
    <row r="7" spans="1:14" outlineLevel="1" x14ac:dyDescent="0.25">
      <c r="A7" s="25">
        <f t="shared" ref="A7:A70" si="0">A6+1</f>
        <v>3</v>
      </c>
      <c r="B7" s="297"/>
      <c r="C7" s="164" t="s">
        <v>80</v>
      </c>
      <c r="D7" s="165">
        <v>481</v>
      </c>
      <c r="E7" s="163">
        <v>0</v>
      </c>
      <c r="F7" s="163">
        <v>127165486.21975318</v>
      </c>
      <c r="G7" s="163">
        <v>18592282.457318693</v>
      </c>
      <c r="H7" s="163">
        <v>2525036.5701604197</v>
      </c>
      <c r="I7" s="163">
        <v>1149337.9039336275</v>
      </c>
      <c r="J7" s="163">
        <v>1293575.2826489923</v>
      </c>
      <c r="K7" s="163">
        <v>0</v>
      </c>
      <c r="L7" s="163">
        <v>0</v>
      </c>
      <c r="M7" s="163">
        <f t="shared" ref="M7:M70" si="1">SUM(E7:L7)</f>
        <v>150725718.43381488</v>
      </c>
    </row>
    <row r="8" spans="1:14" outlineLevel="1" x14ac:dyDescent="0.25">
      <c r="A8" s="25">
        <f t="shared" si="0"/>
        <v>4</v>
      </c>
      <c r="B8" s="297"/>
      <c r="C8" s="164" t="s">
        <v>81</v>
      </c>
      <c r="D8" s="165">
        <v>482</v>
      </c>
      <c r="E8" s="163">
        <v>0</v>
      </c>
      <c r="F8" s="163">
        <v>0</v>
      </c>
      <c r="G8" s="163">
        <v>0</v>
      </c>
      <c r="H8" s="163">
        <v>0</v>
      </c>
      <c r="I8" s="163">
        <v>0</v>
      </c>
      <c r="J8" s="163">
        <v>0</v>
      </c>
      <c r="K8" s="163">
        <v>0</v>
      </c>
      <c r="L8" s="163">
        <v>0</v>
      </c>
      <c r="M8" s="163">
        <f t="shared" si="1"/>
        <v>0</v>
      </c>
    </row>
    <row r="9" spans="1:14" outlineLevel="1" x14ac:dyDescent="0.25">
      <c r="A9" s="25">
        <f t="shared" si="0"/>
        <v>5</v>
      </c>
      <c r="B9" s="297"/>
      <c r="C9" s="164" t="s">
        <v>82</v>
      </c>
      <c r="D9" s="54">
        <v>484</v>
      </c>
      <c r="E9" s="163">
        <v>0</v>
      </c>
      <c r="F9" s="163">
        <v>0</v>
      </c>
      <c r="G9" s="163">
        <v>0</v>
      </c>
      <c r="H9" s="163">
        <v>0</v>
      </c>
      <c r="I9" s="163">
        <v>0</v>
      </c>
      <c r="J9" s="163">
        <v>0</v>
      </c>
      <c r="K9" s="163">
        <v>0</v>
      </c>
      <c r="L9" s="163">
        <v>0</v>
      </c>
      <c r="M9" s="163">
        <f t="shared" si="1"/>
        <v>0</v>
      </c>
    </row>
    <row r="10" spans="1:14" outlineLevel="1" x14ac:dyDescent="0.25">
      <c r="A10" s="25">
        <f t="shared" si="0"/>
        <v>6</v>
      </c>
      <c r="B10" s="297"/>
      <c r="C10" s="164" t="s">
        <v>83</v>
      </c>
      <c r="D10" s="54">
        <v>485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f t="shared" si="1"/>
        <v>0</v>
      </c>
    </row>
    <row r="11" spans="1:14" x14ac:dyDescent="0.25">
      <c r="A11" s="25">
        <f t="shared" si="0"/>
        <v>7</v>
      </c>
      <c r="B11" s="297"/>
      <c r="C11" s="322" t="s">
        <v>84</v>
      </c>
      <c r="D11" s="323"/>
      <c r="E11" s="166">
        <f>SUM(E6:E10)</f>
        <v>385830437.44933146</v>
      </c>
      <c r="F11" s="166">
        <f t="shared" ref="F11:L11" si="2">SUM(F6:F10)</f>
        <v>127165486.21975318</v>
      </c>
      <c r="G11" s="166">
        <f t="shared" si="2"/>
        <v>18592282.457318693</v>
      </c>
      <c r="H11" s="166">
        <f t="shared" si="2"/>
        <v>2525036.5701604197</v>
      </c>
      <c r="I11" s="166">
        <f t="shared" si="2"/>
        <v>1149337.9039336275</v>
      </c>
      <c r="J11" s="166">
        <f t="shared" si="2"/>
        <v>1293575.2826489923</v>
      </c>
      <c r="K11" s="166">
        <f t="shared" si="2"/>
        <v>0</v>
      </c>
      <c r="L11" s="166">
        <f t="shared" si="2"/>
        <v>0</v>
      </c>
      <c r="M11" s="166">
        <f t="shared" si="1"/>
        <v>536556155.88314641</v>
      </c>
      <c r="N11" s="163"/>
    </row>
    <row r="12" spans="1:14" outlineLevel="1" x14ac:dyDescent="0.25">
      <c r="A12" s="25">
        <f t="shared" si="0"/>
        <v>8</v>
      </c>
      <c r="B12" s="297"/>
      <c r="C12" s="167" t="s">
        <v>85</v>
      </c>
      <c r="D12" s="54">
        <v>483</v>
      </c>
      <c r="E12" s="163">
        <v>0</v>
      </c>
      <c r="F12" s="163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f t="shared" si="1"/>
        <v>0</v>
      </c>
    </row>
    <row r="13" spans="1:14" x14ac:dyDescent="0.25">
      <c r="A13" s="25">
        <f t="shared" si="0"/>
        <v>9</v>
      </c>
      <c r="B13" s="297"/>
      <c r="C13" s="333" t="s">
        <v>86</v>
      </c>
      <c r="D13" s="326"/>
      <c r="E13" s="166">
        <f>E12</f>
        <v>0</v>
      </c>
      <c r="F13" s="166">
        <f t="shared" ref="F13:L13" si="3">F12</f>
        <v>0</v>
      </c>
      <c r="G13" s="166">
        <f t="shared" si="3"/>
        <v>0</v>
      </c>
      <c r="H13" s="166">
        <f t="shared" si="3"/>
        <v>0</v>
      </c>
      <c r="I13" s="166">
        <f t="shared" si="3"/>
        <v>0</v>
      </c>
      <c r="J13" s="166">
        <f t="shared" si="3"/>
        <v>0</v>
      </c>
      <c r="K13" s="166">
        <f t="shared" si="3"/>
        <v>0</v>
      </c>
      <c r="L13" s="166">
        <f t="shared" si="3"/>
        <v>0</v>
      </c>
      <c r="M13" s="166">
        <f t="shared" si="1"/>
        <v>0</v>
      </c>
      <c r="N13" s="163"/>
    </row>
    <row r="14" spans="1:14" outlineLevel="1" x14ac:dyDescent="0.25">
      <c r="A14" s="25">
        <f t="shared" si="0"/>
        <v>10</v>
      </c>
      <c r="B14" s="297"/>
      <c r="C14" s="168" t="s">
        <v>87</v>
      </c>
      <c r="D14" s="54">
        <v>496</v>
      </c>
      <c r="E14" s="163">
        <v>0</v>
      </c>
      <c r="F14" s="163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f t="shared" si="1"/>
        <v>0</v>
      </c>
    </row>
    <row r="15" spans="1:14" x14ac:dyDescent="0.25">
      <c r="A15" s="25">
        <f t="shared" si="0"/>
        <v>11</v>
      </c>
      <c r="B15" s="297"/>
      <c r="C15" s="333" t="s">
        <v>88</v>
      </c>
      <c r="D15" s="326"/>
      <c r="E15" s="166">
        <f>E14</f>
        <v>0</v>
      </c>
      <c r="F15" s="166">
        <f t="shared" ref="F15:L15" si="4">F14</f>
        <v>0</v>
      </c>
      <c r="G15" s="166">
        <f t="shared" si="4"/>
        <v>0</v>
      </c>
      <c r="H15" s="166">
        <f t="shared" si="4"/>
        <v>0</v>
      </c>
      <c r="I15" s="166">
        <f t="shared" si="4"/>
        <v>0</v>
      </c>
      <c r="J15" s="166">
        <f t="shared" si="4"/>
        <v>0</v>
      </c>
      <c r="K15" s="166">
        <f t="shared" si="4"/>
        <v>0</v>
      </c>
      <c r="L15" s="166">
        <f t="shared" si="4"/>
        <v>0</v>
      </c>
      <c r="M15" s="166">
        <f t="shared" si="1"/>
        <v>0</v>
      </c>
      <c r="N15" s="163"/>
    </row>
    <row r="16" spans="1:14" outlineLevel="1" x14ac:dyDescent="0.25">
      <c r="A16" s="25">
        <f t="shared" si="0"/>
        <v>12</v>
      </c>
      <c r="B16" s="297"/>
      <c r="C16" s="2" t="s">
        <v>89</v>
      </c>
      <c r="D16" s="58">
        <v>489.1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f t="shared" si="1"/>
        <v>0</v>
      </c>
    </row>
    <row r="17" spans="1:14" outlineLevel="1" x14ac:dyDescent="0.25">
      <c r="A17" s="25">
        <f t="shared" si="0"/>
        <v>13</v>
      </c>
      <c r="B17" s="297"/>
      <c r="C17" s="2" t="s">
        <v>90</v>
      </c>
      <c r="D17" s="58">
        <v>489.2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f t="shared" si="1"/>
        <v>0</v>
      </c>
    </row>
    <row r="18" spans="1:14" outlineLevel="1" x14ac:dyDescent="0.25">
      <c r="A18" s="25">
        <f t="shared" si="0"/>
        <v>14</v>
      </c>
      <c r="B18" s="297"/>
      <c r="C18" s="2" t="s">
        <v>91</v>
      </c>
      <c r="D18" s="58">
        <v>489.3</v>
      </c>
      <c r="E18" s="163">
        <v>0</v>
      </c>
      <c r="F18" s="163">
        <v>4800.4642774000004</v>
      </c>
      <c r="G18" s="163">
        <v>4586805.548038708</v>
      </c>
      <c r="H18" s="163">
        <v>6677859.3196796905</v>
      </c>
      <c r="I18" s="163">
        <v>340150.89992429991</v>
      </c>
      <c r="J18" s="163">
        <v>3942058.7140405145</v>
      </c>
      <c r="K18" s="163">
        <v>500821.06346926955</v>
      </c>
      <c r="L18" s="163">
        <v>1567244.8334440324</v>
      </c>
      <c r="M18" s="163">
        <f t="shared" si="1"/>
        <v>17619740.842873916</v>
      </c>
    </row>
    <row r="19" spans="1:14" outlineLevel="1" x14ac:dyDescent="0.25">
      <c r="A19" s="25">
        <f t="shared" si="0"/>
        <v>15</v>
      </c>
      <c r="B19" s="297"/>
      <c r="C19" s="333" t="s">
        <v>92</v>
      </c>
      <c r="D19" s="326"/>
      <c r="E19" s="166">
        <f>SUM(E16:E18)</f>
        <v>0</v>
      </c>
      <c r="F19" s="166">
        <f t="shared" ref="F19:L19" si="5">SUM(F16:F18)</f>
        <v>4800.4642774000004</v>
      </c>
      <c r="G19" s="166">
        <f t="shared" si="5"/>
        <v>4586805.548038708</v>
      </c>
      <c r="H19" s="166">
        <f t="shared" si="5"/>
        <v>6677859.3196796905</v>
      </c>
      <c r="I19" s="166">
        <f t="shared" si="5"/>
        <v>340150.89992429991</v>
      </c>
      <c r="J19" s="166">
        <f t="shared" si="5"/>
        <v>3942058.7140405145</v>
      </c>
      <c r="K19" s="166">
        <f t="shared" si="5"/>
        <v>500821.06346926955</v>
      </c>
      <c r="L19" s="166">
        <f t="shared" si="5"/>
        <v>1567244.8334440324</v>
      </c>
      <c r="M19" s="166">
        <f t="shared" si="1"/>
        <v>17619740.842873916</v>
      </c>
      <c r="N19" s="163"/>
    </row>
    <row r="20" spans="1:14" outlineLevel="1" x14ac:dyDescent="0.25">
      <c r="A20" s="25">
        <f t="shared" si="0"/>
        <v>16</v>
      </c>
      <c r="B20" s="297"/>
      <c r="C20" s="2" t="s">
        <v>93</v>
      </c>
      <c r="D20" s="58">
        <v>489.4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f t="shared" si="1"/>
        <v>0</v>
      </c>
    </row>
    <row r="21" spans="1:14" outlineLevel="1" x14ac:dyDescent="0.25">
      <c r="A21" s="25">
        <f t="shared" si="0"/>
        <v>17</v>
      </c>
      <c r="B21" s="297"/>
      <c r="C21" s="2" t="s">
        <v>94</v>
      </c>
      <c r="D21" s="58">
        <v>487</v>
      </c>
      <c r="E21" s="163">
        <v>-28.271451352069814</v>
      </c>
      <c r="F21" s="163">
        <v>-7.1607873736133039</v>
      </c>
      <c r="G21" s="163">
        <v>0.11223872568311506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f t="shared" si="1"/>
        <v>-35.320000000000007</v>
      </c>
    </row>
    <row r="22" spans="1:14" outlineLevel="1" x14ac:dyDescent="0.25">
      <c r="A22" s="25">
        <f t="shared" si="0"/>
        <v>18</v>
      </c>
      <c r="B22" s="297"/>
      <c r="C22" s="2" t="s">
        <v>95</v>
      </c>
      <c r="D22" s="58">
        <v>488</v>
      </c>
      <c r="E22" s="163">
        <v>1325930.2051104873</v>
      </c>
      <c r="F22" s="163">
        <v>428850.21277707833</v>
      </c>
      <c r="G22" s="163">
        <v>63069.714730706051</v>
      </c>
      <c r="H22" s="163">
        <v>27819.773691532399</v>
      </c>
      <c r="I22" s="163">
        <v>2919.7260730249541</v>
      </c>
      <c r="J22" s="163">
        <v>23615.813704486878</v>
      </c>
      <c r="K22" s="163">
        <v>1113.6025151600074</v>
      </c>
      <c r="L22" s="163">
        <v>1777.3713975233757</v>
      </c>
      <c r="M22" s="163">
        <f t="shared" si="1"/>
        <v>1875096.4199999997</v>
      </c>
    </row>
    <row r="23" spans="1:14" outlineLevel="1" x14ac:dyDescent="0.25">
      <c r="A23" s="25">
        <f t="shared" si="0"/>
        <v>19</v>
      </c>
      <c r="B23" s="297"/>
      <c r="C23" s="2" t="s">
        <v>96</v>
      </c>
      <c r="D23" s="58">
        <v>490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f t="shared" si="1"/>
        <v>0</v>
      </c>
    </row>
    <row r="24" spans="1:14" outlineLevel="1" x14ac:dyDescent="0.25">
      <c r="A24" s="25">
        <f t="shared" si="0"/>
        <v>20</v>
      </c>
      <c r="B24" s="297"/>
      <c r="C24" s="2" t="s">
        <v>97</v>
      </c>
      <c r="D24" s="58">
        <v>491</v>
      </c>
      <c r="E24" s="163">
        <v>0</v>
      </c>
      <c r="F24" s="163">
        <v>0</v>
      </c>
      <c r="G24" s="163">
        <v>0</v>
      </c>
      <c r="H24" s="163">
        <v>0</v>
      </c>
      <c r="I24" s="163">
        <v>0</v>
      </c>
      <c r="J24" s="163">
        <v>0</v>
      </c>
      <c r="K24" s="163">
        <v>0</v>
      </c>
      <c r="L24" s="163">
        <v>0</v>
      </c>
      <c r="M24" s="163">
        <f t="shared" si="1"/>
        <v>0</v>
      </c>
    </row>
    <row r="25" spans="1:14" outlineLevel="1" x14ac:dyDescent="0.25">
      <c r="A25" s="25">
        <f t="shared" si="0"/>
        <v>21</v>
      </c>
      <c r="B25" s="297"/>
      <c r="C25" s="2" t="s">
        <v>98</v>
      </c>
      <c r="D25" s="58">
        <v>492</v>
      </c>
      <c r="E25" s="163">
        <v>0</v>
      </c>
      <c r="F25" s="163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f t="shared" si="1"/>
        <v>0</v>
      </c>
    </row>
    <row r="26" spans="1:14" outlineLevel="1" x14ac:dyDescent="0.25">
      <c r="A26" s="25">
        <f t="shared" si="0"/>
        <v>22</v>
      </c>
      <c r="B26" s="297"/>
      <c r="C26" s="2" t="s">
        <v>99</v>
      </c>
      <c r="D26" s="58">
        <v>493</v>
      </c>
      <c r="E26" s="163">
        <v>5678.0073577509447</v>
      </c>
      <c r="F26" s="163">
        <v>2909.2495273125642</v>
      </c>
      <c r="G26" s="163">
        <v>400.05513363287884</v>
      </c>
      <c r="H26" s="163">
        <v>179.85838803153655</v>
      </c>
      <c r="I26" s="163">
        <v>17.848087738480871</v>
      </c>
      <c r="J26" s="163">
        <v>146.28071485139591</v>
      </c>
      <c r="K26" s="163">
        <v>6.6395445079639428</v>
      </c>
      <c r="L26" s="163">
        <v>10.601246174234214</v>
      </c>
      <c r="M26" s="163">
        <f t="shared" si="1"/>
        <v>9348.5399999999991</v>
      </c>
    </row>
    <row r="27" spans="1:14" outlineLevel="1" x14ac:dyDescent="0.25">
      <c r="A27" s="25">
        <f t="shared" si="0"/>
        <v>23</v>
      </c>
      <c r="B27" s="297"/>
      <c r="C27" s="2" t="s">
        <v>100</v>
      </c>
      <c r="D27" s="58">
        <v>494</v>
      </c>
      <c r="E27" s="163">
        <v>0</v>
      </c>
      <c r="F27" s="163">
        <v>0</v>
      </c>
      <c r="G27" s="163">
        <v>0</v>
      </c>
      <c r="H27" s="163">
        <v>0</v>
      </c>
      <c r="I27" s="163">
        <v>0</v>
      </c>
      <c r="J27" s="163">
        <v>0</v>
      </c>
      <c r="K27" s="163">
        <v>0</v>
      </c>
      <c r="L27" s="163">
        <v>0</v>
      </c>
      <c r="M27" s="163">
        <f t="shared" si="1"/>
        <v>0</v>
      </c>
    </row>
    <row r="28" spans="1:14" outlineLevel="1" x14ac:dyDescent="0.25">
      <c r="A28" s="25">
        <f t="shared" si="0"/>
        <v>24</v>
      </c>
      <c r="B28" s="297"/>
      <c r="C28" s="2" t="s">
        <v>101</v>
      </c>
      <c r="D28" s="58">
        <v>495</v>
      </c>
      <c r="E28" s="163">
        <v>-1550387.427833624</v>
      </c>
      <c r="F28" s="163">
        <v>-688452.04257630033</v>
      </c>
      <c r="G28" s="163">
        <v>-108527.98401015563</v>
      </c>
      <c r="H28" s="163">
        <v>-47963.324935174656</v>
      </c>
      <c r="I28" s="163">
        <v>-5024.8161865986167</v>
      </c>
      <c r="J28" s="163">
        <v>-40734.493682192864</v>
      </c>
      <c r="K28" s="163">
        <v>-1920.8330140934702</v>
      </c>
      <c r="L28" s="163">
        <v>-3065.7560594480201</v>
      </c>
      <c r="M28" s="163">
        <f t="shared" si="1"/>
        <v>-2446076.6782975872</v>
      </c>
    </row>
    <row r="29" spans="1:14" x14ac:dyDescent="0.25">
      <c r="A29" s="25">
        <f t="shared" si="0"/>
        <v>25</v>
      </c>
      <c r="B29" s="298"/>
      <c r="C29" s="336" t="s">
        <v>102</v>
      </c>
      <c r="D29" s="326"/>
      <c r="E29" s="166">
        <f>SUM(E20:E28)</f>
        <v>-218807.4868167378</v>
      </c>
      <c r="F29" s="166">
        <f t="shared" ref="F29:L29" si="6">SUM(F20:F28)</f>
        <v>-256699.74105928303</v>
      </c>
      <c r="G29" s="166">
        <f t="shared" si="6"/>
        <v>-45058.101907091019</v>
      </c>
      <c r="H29" s="166">
        <f t="shared" si="6"/>
        <v>-19963.69285561072</v>
      </c>
      <c r="I29" s="166">
        <f t="shared" si="6"/>
        <v>-2087.2420258351817</v>
      </c>
      <c r="J29" s="166">
        <f t="shared" si="6"/>
        <v>-16972.399262854589</v>
      </c>
      <c r="K29" s="166">
        <f t="shared" si="6"/>
        <v>-800.59095442549869</v>
      </c>
      <c r="L29" s="166">
        <f t="shared" si="6"/>
        <v>-1277.7834157504103</v>
      </c>
      <c r="M29" s="166">
        <f t="shared" si="1"/>
        <v>-561667.03829758824</v>
      </c>
      <c r="N29" s="163"/>
    </row>
    <row r="30" spans="1:14" ht="16.5" thickBot="1" x14ac:dyDescent="0.3">
      <c r="A30" s="25">
        <f t="shared" si="0"/>
        <v>26</v>
      </c>
      <c r="B30" s="260" t="s">
        <v>103</v>
      </c>
      <c r="C30" s="260"/>
      <c r="D30" s="261"/>
      <c r="E30" s="62">
        <f>E11+E13+E15+E19+E29</f>
        <v>385611629.9625147</v>
      </c>
      <c r="F30" s="62">
        <f t="shared" ref="F30:L30" si="7">F11+F13+F15+F19+F29</f>
        <v>126913586.94297129</v>
      </c>
      <c r="G30" s="62">
        <f t="shared" si="7"/>
        <v>23134029.90345031</v>
      </c>
      <c r="H30" s="62">
        <f t="shared" si="7"/>
        <v>9182932.1969844997</v>
      </c>
      <c r="I30" s="62">
        <f t="shared" si="7"/>
        <v>1487401.5618320922</v>
      </c>
      <c r="J30" s="62">
        <f t="shared" si="7"/>
        <v>5218661.597426652</v>
      </c>
      <c r="K30" s="62">
        <f t="shared" si="7"/>
        <v>500020.47251484403</v>
      </c>
      <c r="L30" s="62">
        <f t="shared" si="7"/>
        <v>1565967.050028282</v>
      </c>
      <c r="M30" s="62">
        <f t="shared" si="1"/>
        <v>553614229.68772268</v>
      </c>
      <c r="N30" s="163"/>
    </row>
    <row r="31" spans="1:14" ht="15" customHeight="1" outlineLevel="1" x14ac:dyDescent="0.25">
      <c r="A31" s="25">
        <f t="shared" si="0"/>
        <v>27</v>
      </c>
      <c r="B31" s="296" t="s">
        <v>104</v>
      </c>
      <c r="C31" s="118" t="s">
        <v>105</v>
      </c>
      <c r="D31" s="58">
        <v>710</v>
      </c>
      <c r="E31" s="163">
        <v>0</v>
      </c>
      <c r="F31" s="163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f t="shared" si="1"/>
        <v>0</v>
      </c>
    </row>
    <row r="32" spans="1:14" ht="15" customHeight="1" outlineLevel="1" x14ac:dyDescent="0.25">
      <c r="A32" s="25">
        <f t="shared" si="0"/>
        <v>28</v>
      </c>
      <c r="B32" s="317"/>
      <c r="C32" s="2" t="s">
        <v>106</v>
      </c>
      <c r="D32" s="58">
        <v>711</v>
      </c>
      <c r="E32" s="163">
        <v>0</v>
      </c>
      <c r="F32" s="163">
        <v>0</v>
      </c>
      <c r="G32" s="163">
        <v>0</v>
      </c>
      <c r="H32" s="163">
        <v>0</v>
      </c>
      <c r="I32" s="163">
        <v>0</v>
      </c>
      <c r="J32" s="163">
        <v>0</v>
      </c>
      <c r="K32" s="163">
        <v>0</v>
      </c>
      <c r="L32" s="163">
        <v>0</v>
      </c>
      <c r="M32" s="163">
        <f t="shared" si="1"/>
        <v>0</v>
      </c>
    </row>
    <row r="33" spans="1:13" ht="15" customHeight="1" outlineLevel="1" x14ac:dyDescent="0.25">
      <c r="A33" s="25">
        <f t="shared" si="0"/>
        <v>29</v>
      </c>
      <c r="B33" s="317"/>
      <c r="C33" s="2" t="s">
        <v>107</v>
      </c>
      <c r="D33" s="58">
        <v>712</v>
      </c>
      <c r="E33" s="163">
        <v>0</v>
      </c>
      <c r="F33" s="163">
        <v>0</v>
      </c>
      <c r="G33" s="163">
        <v>0</v>
      </c>
      <c r="H33" s="163">
        <v>0</v>
      </c>
      <c r="I33" s="163">
        <v>0</v>
      </c>
      <c r="J33" s="163">
        <v>0</v>
      </c>
      <c r="K33" s="163">
        <v>0</v>
      </c>
      <c r="L33" s="163">
        <v>0</v>
      </c>
      <c r="M33" s="163">
        <f t="shared" si="1"/>
        <v>0</v>
      </c>
    </row>
    <row r="34" spans="1:13" ht="15" customHeight="1" outlineLevel="1" x14ac:dyDescent="0.25">
      <c r="A34" s="25">
        <f t="shared" si="0"/>
        <v>30</v>
      </c>
      <c r="B34" s="317"/>
      <c r="C34" s="2" t="s">
        <v>108</v>
      </c>
      <c r="D34" s="58">
        <v>713</v>
      </c>
      <c r="E34" s="163">
        <v>0</v>
      </c>
      <c r="F34" s="163">
        <v>0</v>
      </c>
      <c r="G34" s="163">
        <v>0</v>
      </c>
      <c r="H34" s="163">
        <v>0</v>
      </c>
      <c r="I34" s="163">
        <v>0</v>
      </c>
      <c r="J34" s="163">
        <v>0</v>
      </c>
      <c r="K34" s="163">
        <v>0</v>
      </c>
      <c r="L34" s="163">
        <v>0</v>
      </c>
      <c r="M34" s="163">
        <f t="shared" si="1"/>
        <v>0</v>
      </c>
    </row>
    <row r="35" spans="1:13" ht="15" customHeight="1" outlineLevel="1" x14ac:dyDescent="0.25">
      <c r="A35" s="25">
        <f t="shared" si="0"/>
        <v>31</v>
      </c>
      <c r="B35" s="317"/>
      <c r="C35" s="2" t="s">
        <v>109</v>
      </c>
      <c r="D35" s="58">
        <v>714</v>
      </c>
      <c r="E35" s="163">
        <v>0</v>
      </c>
      <c r="F35" s="163">
        <v>0</v>
      </c>
      <c r="G35" s="163">
        <v>0</v>
      </c>
      <c r="H35" s="163">
        <v>0</v>
      </c>
      <c r="I35" s="163">
        <v>0</v>
      </c>
      <c r="J35" s="163">
        <v>0</v>
      </c>
      <c r="K35" s="163">
        <v>0</v>
      </c>
      <c r="L35" s="163">
        <v>0</v>
      </c>
      <c r="M35" s="163">
        <f t="shared" si="1"/>
        <v>0</v>
      </c>
    </row>
    <row r="36" spans="1:13" ht="15" customHeight="1" outlineLevel="1" x14ac:dyDescent="0.25">
      <c r="A36" s="25">
        <f t="shared" si="0"/>
        <v>32</v>
      </c>
      <c r="B36" s="317"/>
      <c r="C36" s="2" t="s">
        <v>110</v>
      </c>
      <c r="D36" s="58">
        <v>715</v>
      </c>
      <c r="E36" s="163">
        <v>0</v>
      </c>
      <c r="F36" s="163">
        <v>0</v>
      </c>
      <c r="G36" s="163">
        <v>0</v>
      </c>
      <c r="H36" s="163">
        <v>0</v>
      </c>
      <c r="I36" s="163">
        <v>0</v>
      </c>
      <c r="J36" s="163">
        <v>0</v>
      </c>
      <c r="K36" s="163">
        <v>0</v>
      </c>
      <c r="L36" s="163">
        <v>0</v>
      </c>
      <c r="M36" s="163">
        <f t="shared" si="1"/>
        <v>0</v>
      </c>
    </row>
    <row r="37" spans="1:13" ht="15" customHeight="1" outlineLevel="1" x14ac:dyDescent="0.25">
      <c r="A37" s="25">
        <f t="shared" si="0"/>
        <v>33</v>
      </c>
      <c r="B37" s="317"/>
      <c r="C37" s="2" t="s">
        <v>111</v>
      </c>
      <c r="D37" s="58">
        <v>716</v>
      </c>
      <c r="E37" s="163">
        <v>0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f t="shared" si="1"/>
        <v>0</v>
      </c>
    </row>
    <row r="38" spans="1:13" ht="15" customHeight="1" outlineLevel="1" x14ac:dyDescent="0.25">
      <c r="A38" s="25">
        <f t="shared" si="0"/>
        <v>34</v>
      </c>
      <c r="B38" s="317"/>
      <c r="C38" s="2" t="s">
        <v>112</v>
      </c>
      <c r="D38" s="58">
        <v>717</v>
      </c>
      <c r="E38" s="163">
        <v>119317.72470785881</v>
      </c>
      <c r="F38" s="163">
        <v>41215.892426587845</v>
      </c>
      <c r="G38" s="163">
        <v>9491.1650699412166</v>
      </c>
      <c r="H38" s="163">
        <v>3359.5584221272393</v>
      </c>
      <c r="I38" s="163">
        <v>1063.4113363770375</v>
      </c>
      <c r="J38" s="163">
        <v>3608.7893005952292</v>
      </c>
      <c r="K38" s="163">
        <v>166.51652554912275</v>
      </c>
      <c r="L38" s="163">
        <v>766.19151523946846</v>
      </c>
      <c r="M38" s="163">
        <f t="shared" si="1"/>
        <v>178989.24930427599</v>
      </c>
    </row>
    <row r="39" spans="1:13" ht="15" customHeight="1" outlineLevel="1" x14ac:dyDescent="0.25">
      <c r="A39" s="25">
        <f t="shared" si="0"/>
        <v>35</v>
      </c>
      <c r="B39" s="317"/>
      <c r="C39" s="2" t="s">
        <v>113</v>
      </c>
      <c r="D39" s="58">
        <v>718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f t="shared" si="1"/>
        <v>0</v>
      </c>
    </row>
    <row r="40" spans="1:13" ht="15" customHeight="1" outlineLevel="1" x14ac:dyDescent="0.25">
      <c r="A40" s="25">
        <f t="shared" si="0"/>
        <v>36</v>
      </c>
      <c r="B40" s="317"/>
      <c r="C40" s="2" t="s">
        <v>114</v>
      </c>
      <c r="D40" s="58">
        <v>719</v>
      </c>
      <c r="E40" s="163">
        <v>0</v>
      </c>
      <c r="F40" s="163">
        <v>0</v>
      </c>
      <c r="G40" s="163">
        <v>0</v>
      </c>
      <c r="H40" s="163">
        <v>0</v>
      </c>
      <c r="I40" s="163">
        <v>0</v>
      </c>
      <c r="J40" s="163">
        <v>0</v>
      </c>
      <c r="K40" s="163">
        <v>0</v>
      </c>
      <c r="L40" s="163">
        <v>0</v>
      </c>
      <c r="M40" s="163">
        <f t="shared" si="1"/>
        <v>0</v>
      </c>
    </row>
    <row r="41" spans="1:13" ht="15" customHeight="1" outlineLevel="1" x14ac:dyDescent="0.25">
      <c r="A41" s="25">
        <f t="shared" si="0"/>
        <v>37</v>
      </c>
      <c r="B41" s="317"/>
      <c r="C41" s="2" t="s">
        <v>115</v>
      </c>
      <c r="D41" s="58">
        <v>720</v>
      </c>
      <c r="E41" s="163">
        <v>0</v>
      </c>
      <c r="F41" s="163">
        <v>0</v>
      </c>
      <c r="G41" s="163">
        <v>0</v>
      </c>
      <c r="H41" s="163">
        <v>0</v>
      </c>
      <c r="I41" s="163">
        <v>0</v>
      </c>
      <c r="J41" s="163">
        <v>0</v>
      </c>
      <c r="K41" s="163">
        <v>0</v>
      </c>
      <c r="L41" s="163">
        <v>0</v>
      </c>
      <c r="M41" s="163">
        <f t="shared" si="1"/>
        <v>0</v>
      </c>
    </row>
    <row r="42" spans="1:13" ht="15" customHeight="1" outlineLevel="1" x14ac:dyDescent="0.25">
      <c r="A42" s="25">
        <f t="shared" si="0"/>
        <v>38</v>
      </c>
      <c r="B42" s="317"/>
      <c r="C42" s="2" t="s">
        <v>116</v>
      </c>
      <c r="D42" s="58">
        <v>721</v>
      </c>
      <c r="E42" s="163">
        <v>0</v>
      </c>
      <c r="F42" s="163">
        <v>0</v>
      </c>
      <c r="G42" s="163">
        <v>0</v>
      </c>
      <c r="H42" s="163">
        <v>0</v>
      </c>
      <c r="I42" s="163">
        <v>0</v>
      </c>
      <c r="J42" s="163">
        <v>0</v>
      </c>
      <c r="K42" s="163">
        <v>0</v>
      </c>
      <c r="L42" s="163">
        <v>0</v>
      </c>
      <c r="M42" s="163">
        <f t="shared" si="1"/>
        <v>0</v>
      </c>
    </row>
    <row r="43" spans="1:13" ht="15" customHeight="1" outlineLevel="1" x14ac:dyDescent="0.25">
      <c r="A43" s="25">
        <f t="shared" si="0"/>
        <v>39</v>
      </c>
      <c r="B43" s="317"/>
      <c r="C43" s="2" t="s">
        <v>117</v>
      </c>
      <c r="D43" s="58">
        <v>722</v>
      </c>
      <c r="E43" s="163">
        <v>0</v>
      </c>
      <c r="F43" s="163">
        <v>0</v>
      </c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163">
        <f t="shared" si="1"/>
        <v>0</v>
      </c>
    </row>
    <row r="44" spans="1:13" ht="15" customHeight="1" outlineLevel="1" x14ac:dyDescent="0.25">
      <c r="A44" s="25">
        <f t="shared" si="0"/>
        <v>40</v>
      </c>
      <c r="B44" s="317"/>
      <c r="C44" s="2" t="s">
        <v>118</v>
      </c>
      <c r="D44" s="58">
        <v>723</v>
      </c>
      <c r="E44" s="163">
        <v>0</v>
      </c>
      <c r="F44" s="163">
        <v>0</v>
      </c>
      <c r="G44" s="163">
        <v>0</v>
      </c>
      <c r="H44" s="163">
        <v>0</v>
      </c>
      <c r="I44" s="163">
        <v>0</v>
      </c>
      <c r="J44" s="163">
        <v>0</v>
      </c>
      <c r="K44" s="163">
        <v>0</v>
      </c>
      <c r="L44" s="163">
        <v>0</v>
      </c>
      <c r="M44" s="163">
        <f t="shared" si="1"/>
        <v>0</v>
      </c>
    </row>
    <row r="45" spans="1:13" ht="15" customHeight="1" outlineLevel="1" x14ac:dyDescent="0.25">
      <c r="A45" s="25">
        <f t="shared" si="0"/>
        <v>41</v>
      </c>
      <c r="B45" s="317"/>
      <c r="C45" s="2" t="s">
        <v>119</v>
      </c>
      <c r="D45" s="58">
        <v>724</v>
      </c>
      <c r="E45" s="163">
        <v>0</v>
      </c>
      <c r="F45" s="163">
        <v>0</v>
      </c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3">
        <f t="shared" si="1"/>
        <v>0</v>
      </c>
    </row>
    <row r="46" spans="1:13" ht="15" customHeight="1" outlineLevel="1" x14ac:dyDescent="0.25">
      <c r="A46" s="25">
        <f t="shared" si="0"/>
        <v>42</v>
      </c>
      <c r="B46" s="317"/>
      <c r="C46" s="2" t="s">
        <v>120</v>
      </c>
      <c r="D46" s="58">
        <v>725</v>
      </c>
      <c r="E46" s="163">
        <v>0</v>
      </c>
      <c r="F46" s="163">
        <v>0</v>
      </c>
      <c r="G46" s="163">
        <v>0</v>
      </c>
      <c r="H46" s="163">
        <v>0</v>
      </c>
      <c r="I46" s="163">
        <v>0</v>
      </c>
      <c r="J46" s="163">
        <v>0</v>
      </c>
      <c r="K46" s="163">
        <v>0</v>
      </c>
      <c r="L46" s="163">
        <v>0</v>
      </c>
      <c r="M46" s="163">
        <f t="shared" si="1"/>
        <v>0</v>
      </c>
    </row>
    <row r="47" spans="1:13" ht="15" customHeight="1" outlineLevel="1" x14ac:dyDescent="0.25">
      <c r="A47" s="25">
        <f t="shared" si="0"/>
        <v>43</v>
      </c>
      <c r="B47" s="317"/>
      <c r="C47" s="2" t="s">
        <v>121</v>
      </c>
      <c r="D47" s="58">
        <v>726</v>
      </c>
      <c r="E47" s="163">
        <v>0</v>
      </c>
      <c r="F47" s="163">
        <v>0</v>
      </c>
      <c r="G47" s="163">
        <v>0</v>
      </c>
      <c r="H47" s="163">
        <v>0</v>
      </c>
      <c r="I47" s="163">
        <v>0</v>
      </c>
      <c r="J47" s="163">
        <v>0</v>
      </c>
      <c r="K47" s="163">
        <v>0</v>
      </c>
      <c r="L47" s="163">
        <v>0</v>
      </c>
      <c r="M47" s="163">
        <f t="shared" si="1"/>
        <v>0</v>
      </c>
    </row>
    <row r="48" spans="1:13" ht="15" customHeight="1" outlineLevel="1" x14ac:dyDescent="0.25">
      <c r="A48" s="25">
        <f t="shared" si="0"/>
        <v>44</v>
      </c>
      <c r="B48" s="317"/>
      <c r="C48" s="2" t="s">
        <v>122</v>
      </c>
      <c r="D48" s="58">
        <v>727</v>
      </c>
      <c r="E48" s="163">
        <v>0</v>
      </c>
      <c r="F48" s="163">
        <v>0</v>
      </c>
      <c r="G48" s="163">
        <v>0</v>
      </c>
      <c r="H48" s="163">
        <v>0</v>
      </c>
      <c r="I48" s="163">
        <v>0</v>
      </c>
      <c r="J48" s="163">
        <v>0</v>
      </c>
      <c r="K48" s="163">
        <v>0</v>
      </c>
      <c r="L48" s="163">
        <v>0</v>
      </c>
      <c r="M48" s="163">
        <f t="shared" si="1"/>
        <v>0</v>
      </c>
    </row>
    <row r="49" spans="1:14" ht="15" customHeight="1" outlineLevel="1" x14ac:dyDescent="0.25">
      <c r="A49" s="25">
        <f t="shared" si="0"/>
        <v>45</v>
      </c>
      <c r="B49" s="317"/>
      <c r="C49" s="2" t="s">
        <v>123</v>
      </c>
      <c r="D49" s="58">
        <v>728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f t="shared" si="1"/>
        <v>0</v>
      </c>
    </row>
    <row r="50" spans="1:14" ht="15" customHeight="1" outlineLevel="1" x14ac:dyDescent="0.25">
      <c r="A50" s="25">
        <f t="shared" si="0"/>
        <v>46</v>
      </c>
      <c r="B50" s="317"/>
      <c r="C50" s="2" t="s">
        <v>124</v>
      </c>
      <c r="D50" s="58">
        <v>729</v>
      </c>
      <c r="E50" s="163">
        <v>0</v>
      </c>
      <c r="F50" s="163">
        <v>0</v>
      </c>
      <c r="G50" s="163">
        <v>0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f t="shared" si="1"/>
        <v>0</v>
      </c>
    </row>
    <row r="51" spans="1:14" ht="15" customHeight="1" outlineLevel="1" x14ac:dyDescent="0.25">
      <c r="A51" s="25">
        <f t="shared" si="0"/>
        <v>47</v>
      </c>
      <c r="B51" s="317"/>
      <c r="C51" s="2" t="s">
        <v>125</v>
      </c>
      <c r="D51" s="58">
        <v>730</v>
      </c>
      <c r="E51" s="163">
        <v>0</v>
      </c>
      <c r="F51" s="163">
        <v>0</v>
      </c>
      <c r="G51" s="163">
        <v>0</v>
      </c>
      <c r="H51" s="163">
        <v>0</v>
      </c>
      <c r="I51" s="163">
        <v>0</v>
      </c>
      <c r="J51" s="163">
        <v>0</v>
      </c>
      <c r="K51" s="163">
        <v>0</v>
      </c>
      <c r="L51" s="163">
        <v>0</v>
      </c>
      <c r="M51" s="163">
        <f t="shared" si="1"/>
        <v>0</v>
      </c>
    </row>
    <row r="52" spans="1:14" ht="15" customHeight="1" outlineLevel="1" x14ac:dyDescent="0.25">
      <c r="A52" s="25">
        <f t="shared" si="0"/>
        <v>48</v>
      </c>
      <c r="B52" s="317"/>
      <c r="C52" s="2" t="s">
        <v>126</v>
      </c>
      <c r="D52" s="58">
        <v>731</v>
      </c>
      <c r="E52" s="163">
        <v>0</v>
      </c>
      <c r="F52" s="163">
        <v>0</v>
      </c>
      <c r="G52" s="163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f t="shared" si="1"/>
        <v>0</v>
      </c>
    </row>
    <row r="53" spans="1:14" ht="15" customHeight="1" outlineLevel="1" x14ac:dyDescent="0.25">
      <c r="A53" s="25">
        <f t="shared" si="0"/>
        <v>49</v>
      </c>
      <c r="B53" s="317"/>
      <c r="C53" s="2" t="s">
        <v>127</v>
      </c>
      <c r="D53" s="58">
        <v>732</v>
      </c>
      <c r="E53" s="163">
        <v>0</v>
      </c>
      <c r="F53" s="163">
        <v>0</v>
      </c>
      <c r="G53" s="163">
        <v>0</v>
      </c>
      <c r="H53" s="163">
        <v>0</v>
      </c>
      <c r="I53" s="163">
        <v>0</v>
      </c>
      <c r="J53" s="163">
        <v>0</v>
      </c>
      <c r="K53" s="163">
        <v>0</v>
      </c>
      <c r="L53" s="163">
        <v>0</v>
      </c>
      <c r="M53" s="163">
        <f t="shared" si="1"/>
        <v>0</v>
      </c>
    </row>
    <row r="54" spans="1:14" ht="15" customHeight="1" outlineLevel="1" x14ac:dyDescent="0.25">
      <c r="A54" s="25">
        <f t="shared" si="0"/>
        <v>50</v>
      </c>
      <c r="B54" s="317"/>
      <c r="C54" s="2" t="s">
        <v>128</v>
      </c>
      <c r="D54" s="58">
        <v>733</v>
      </c>
      <c r="E54" s="163">
        <v>0</v>
      </c>
      <c r="F54" s="163">
        <v>0</v>
      </c>
      <c r="G54" s="163">
        <v>0</v>
      </c>
      <c r="H54" s="163">
        <v>0</v>
      </c>
      <c r="I54" s="163">
        <v>0</v>
      </c>
      <c r="J54" s="163">
        <v>0</v>
      </c>
      <c r="K54" s="163">
        <v>0</v>
      </c>
      <c r="L54" s="163">
        <v>0</v>
      </c>
      <c r="M54" s="163">
        <f t="shared" si="1"/>
        <v>0</v>
      </c>
    </row>
    <row r="55" spans="1:14" ht="15" customHeight="1" outlineLevel="1" x14ac:dyDescent="0.25">
      <c r="A55" s="25">
        <f t="shared" si="0"/>
        <v>51</v>
      </c>
      <c r="B55" s="317"/>
      <c r="C55" s="2" t="s">
        <v>129</v>
      </c>
      <c r="D55" s="58">
        <v>734</v>
      </c>
      <c r="E55" s="163">
        <v>0</v>
      </c>
      <c r="F55" s="163">
        <v>0</v>
      </c>
      <c r="G55" s="163">
        <v>0</v>
      </c>
      <c r="H55" s="163">
        <v>0</v>
      </c>
      <c r="I55" s="163">
        <v>0</v>
      </c>
      <c r="J55" s="163">
        <v>0</v>
      </c>
      <c r="K55" s="163">
        <v>0</v>
      </c>
      <c r="L55" s="163">
        <v>0</v>
      </c>
      <c r="M55" s="163">
        <f t="shared" si="1"/>
        <v>0</v>
      </c>
    </row>
    <row r="56" spans="1:14" ht="15" customHeight="1" outlineLevel="1" x14ac:dyDescent="0.25">
      <c r="A56" s="25">
        <f t="shared" si="0"/>
        <v>52</v>
      </c>
      <c r="B56" s="317"/>
      <c r="C56" s="2" t="s">
        <v>130</v>
      </c>
      <c r="D56" s="58">
        <v>735</v>
      </c>
      <c r="E56" s="163">
        <v>0</v>
      </c>
      <c r="F56" s="163">
        <v>0</v>
      </c>
      <c r="G56" s="163">
        <v>0</v>
      </c>
      <c r="H56" s="163">
        <v>0</v>
      </c>
      <c r="I56" s="163">
        <v>0</v>
      </c>
      <c r="J56" s="163">
        <v>0</v>
      </c>
      <c r="K56" s="163">
        <v>0</v>
      </c>
      <c r="L56" s="163">
        <v>0</v>
      </c>
      <c r="M56" s="163">
        <f t="shared" si="1"/>
        <v>0</v>
      </c>
    </row>
    <row r="57" spans="1:14" ht="15" customHeight="1" outlineLevel="1" x14ac:dyDescent="0.25">
      <c r="A57" s="25">
        <f t="shared" si="0"/>
        <v>53</v>
      </c>
      <c r="B57" s="317"/>
      <c r="C57" s="2" t="s">
        <v>131</v>
      </c>
      <c r="D57" s="58">
        <v>736</v>
      </c>
      <c r="E57" s="163">
        <v>0</v>
      </c>
      <c r="F57" s="163">
        <v>0</v>
      </c>
      <c r="G57" s="163">
        <v>0</v>
      </c>
      <c r="H57" s="163">
        <v>0</v>
      </c>
      <c r="I57" s="163">
        <v>0</v>
      </c>
      <c r="J57" s="163">
        <v>0</v>
      </c>
      <c r="K57" s="163">
        <v>0</v>
      </c>
      <c r="L57" s="163">
        <v>0</v>
      </c>
      <c r="M57" s="163">
        <f t="shared" si="1"/>
        <v>0</v>
      </c>
    </row>
    <row r="58" spans="1:14" ht="15" customHeight="1" outlineLevel="1" x14ac:dyDescent="0.25">
      <c r="A58" s="25">
        <f t="shared" si="0"/>
        <v>54</v>
      </c>
      <c r="B58" s="317"/>
      <c r="C58" s="2" t="s">
        <v>132</v>
      </c>
      <c r="D58" s="58">
        <v>740</v>
      </c>
      <c r="E58" s="163">
        <v>0</v>
      </c>
      <c r="F58" s="163">
        <v>0</v>
      </c>
      <c r="G58" s="163">
        <v>0</v>
      </c>
      <c r="H58" s="163">
        <v>0</v>
      </c>
      <c r="I58" s="163">
        <v>0</v>
      </c>
      <c r="J58" s="163">
        <v>0</v>
      </c>
      <c r="K58" s="163">
        <v>0</v>
      </c>
      <c r="L58" s="163">
        <v>0</v>
      </c>
      <c r="M58" s="163">
        <f t="shared" si="1"/>
        <v>0</v>
      </c>
    </row>
    <row r="59" spans="1:14" ht="15" customHeight="1" outlineLevel="1" x14ac:dyDescent="0.25">
      <c r="A59" s="25">
        <f t="shared" si="0"/>
        <v>55</v>
      </c>
      <c r="B59" s="317"/>
      <c r="C59" s="2" t="s">
        <v>133</v>
      </c>
      <c r="D59" s="58">
        <v>741</v>
      </c>
      <c r="E59" s="163">
        <v>0</v>
      </c>
      <c r="F59" s="163">
        <v>0</v>
      </c>
      <c r="G59" s="163">
        <v>0</v>
      </c>
      <c r="H59" s="163">
        <v>0</v>
      </c>
      <c r="I59" s="163">
        <v>0</v>
      </c>
      <c r="J59" s="163">
        <v>0</v>
      </c>
      <c r="K59" s="163">
        <v>0</v>
      </c>
      <c r="L59" s="163">
        <v>0</v>
      </c>
      <c r="M59" s="163">
        <f t="shared" si="1"/>
        <v>0</v>
      </c>
    </row>
    <row r="60" spans="1:14" ht="15" customHeight="1" outlineLevel="1" x14ac:dyDescent="0.25">
      <c r="A60" s="25">
        <f t="shared" si="0"/>
        <v>56</v>
      </c>
      <c r="B60" s="317"/>
      <c r="C60" s="2" t="s">
        <v>134</v>
      </c>
      <c r="D60" s="58">
        <v>742</v>
      </c>
      <c r="E60" s="163">
        <v>0</v>
      </c>
      <c r="F60" s="163">
        <v>0</v>
      </c>
      <c r="G60" s="163">
        <v>0</v>
      </c>
      <c r="H60" s="163">
        <v>0</v>
      </c>
      <c r="I60" s="163">
        <v>0</v>
      </c>
      <c r="J60" s="163">
        <v>0</v>
      </c>
      <c r="K60" s="163">
        <v>0</v>
      </c>
      <c r="L60" s="163">
        <v>0</v>
      </c>
      <c r="M60" s="163">
        <f t="shared" si="1"/>
        <v>0</v>
      </c>
    </row>
    <row r="61" spans="1:14" ht="15" customHeight="1" x14ac:dyDescent="0.25">
      <c r="A61" s="25">
        <f t="shared" si="0"/>
        <v>57</v>
      </c>
      <c r="B61" s="317"/>
      <c r="C61" s="326" t="s">
        <v>135</v>
      </c>
      <c r="D61" s="327"/>
      <c r="E61" s="166">
        <f>SUM(E31:E60)</f>
        <v>119317.72470785881</v>
      </c>
      <c r="F61" s="166">
        <f t="shared" ref="F61:L61" si="8">SUM(F31:F60)</f>
        <v>41215.892426587845</v>
      </c>
      <c r="G61" s="166">
        <f t="shared" si="8"/>
        <v>9491.1650699412166</v>
      </c>
      <c r="H61" s="166">
        <f t="shared" si="8"/>
        <v>3359.5584221272393</v>
      </c>
      <c r="I61" s="166">
        <f t="shared" si="8"/>
        <v>1063.4113363770375</v>
      </c>
      <c r="J61" s="166">
        <f t="shared" si="8"/>
        <v>3608.7893005952292</v>
      </c>
      <c r="K61" s="166">
        <f t="shared" si="8"/>
        <v>166.51652554912275</v>
      </c>
      <c r="L61" s="166">
        <f t="shared" si="8"/>
        <v>766.19151523946846</v>
      </c>
      <c r="M61" s="166">
        <f t="shared" si="1"/>
        <v>178989.24930427599</v>
      </c>
      <c r="N61" s="163"/>
    </row>
    <row r="62" spans="1:14" ht="15" customHeight="1" outlineLevel="1" x14ac:dyDescent="0.25">
      <c r="A62" s="25">
        <f t="shared" si="0"/>
        <v>58</v>
      </c>
      <c r="B62" s="317"/>
      <c r="C62" s="164" t="s">
        <v>136</v>
      </c>
      <c r="D62" s="79">
        <v>800</v>
      </c>
      <c r="E62" s="163">
        <v>0</v>
      </c>
      <c r="F62" s="163">
        <v>0</v>
      </c>
      <c r="G62" s="163">
        <v>0</v>
      </c>
      <c r="H62" s="163">
        <v>0</v>
      </c>
      <c r="I62" s="163">
        <v>0</v>
      </c>
      <c r="J62" s="163">
        <v>0</v>
      </c>
      <c r="K62" s="163">
        <v>0</v>
      </c>
      <c r="L62" s="163">
        <v>0</v>
      </c>
      <c r="M62" s="163">
        <f t="shared" si="1"/>
        <v>0</v>
      </c>
    </row>
    <row r="63" spans="1:14" ht="15" customHeight="1" outlineLevel="1" x14ac:dyDescent="0.25">
      <c r="A63" s="25">
        <f t="shared" si="0"/>
        <v>59</v>
      </c>
      <c r="B63" s="317"/>
      <c r="C63" s="2" t="s">
        <v>137</v>
      </c>
      <c r="D63" s="100">
        <v>800.1</v>
      </c>
      <c r="E63" s="163">
        <v>0</v>
      </c>
      <c r="F63" s="163">
        <v>0</v>
      </c>
      <c r="G63" s="163">
        <v>0</v>
      </c>
      <c r="H63" s="163">
        <v>0</v>
      </c>
      <c r="I63" s="163">
        <v>0</v>
      </c>
      <c r="J63" s="163">
        <v>0</v>
      </c>
      <c r="K63" s="163">
        <v>0</v>
      </c>
      <c r="L63" s="163">
        <v>0</v>
      </c>
      <c r="M63" s="163">
        <f t="shared" si="1"/>
        <v>0</v>
      </c>
    </row>
    <row r="64" spans="1:14" ht="15" customHeight="1" outlineLevel="1" x14ac:dyDescent="0.25">
      <c r="A64" s="25">
        <f t="shared" si="0"/>
        <v>60</v>
      </c>
      <c r="B64" s="317"/>
      <c r="C64" s="2" t="s">
        <v>138</v>
      </c>
      <c r="D64" s="79">
        <v>801</v>
      </c>
      <c r="E64" s="163">
        <v>0</v>
      </c>
      <c r="F64" s="163">
        <v>0</v>
      </c>
      <c r="G64" s="163">
        <v>0</v>
      </c>
      <c r="H64" s="163">
        <v>0</v>
      </c>
      <c r="I64" s="163">
        <v>0</v>
      </c>
      <c r="J64" s="163">
        <v>0</v>
      </c>
      <c r="K64" s="163">
        <v>0</v>
      </c>
      <c r="L64" s="163">
        <v>0</v>
      </c>
      <c r="M64" s="163">
        <f t="shared" si="1"/>
        <v>0</v>
      </c>
    </row>
    <row r="65" spans="1:13" ht="15" customHeight="1" outlineLevel="1" x14ac:dyDescent="0.25">
      <c r="A65" s="25">
        <f t="shared" si="0"/>
        <v>61</v>
      </c>
      <c r="B65" s="317"/>
      <c r="C65" s="2" t="s">
        <v>139</v>
      </c>
      <c r="D65" s="79">
        <v>802</v>
      </c>
      <c r="E65" s="163">
        <v>0</v>
      </c>
      <c r="F65" s="163">
        <v>0</v>
      </c>
      <c r="G65" s="163">
        <v>0</v>
      </c>
      <c r="H65" s="163">
        <v>0</v>
      </c>
      <c r="I65" s="163">
        <v>0</v>
      </c>
      <c r="J65" s="163">
        <v>0</v>
      </c>
      <c r="K65" s="163">
        <v>0</v>
      </c>
      <c r="L65" s="163">
        <v>0</v>
      </c>
      <c r="M65" s="163">
        <f t="shared" si="1"/>
        <v>0</v>
      </c>
    </row>
    <row r="66" spans="1:13" ht="15" customHeight="1" outlineLevel="1" x14ac:dyDescent="0.25">
      <c r="A66" s="25">
        <f t="shared" si="0"/>
        <v>62</v>
      </c>
      <c r="B66" s="317"/>
      <c r="C66" s="2" t="s">
        <v>140</v>
      </c>
      <c r="D66" s="79">
        <v>803</v>
      </c>
      <c r="E66" s="163">
        <v>0</v>
      </c>
      <c r="F66" s="163">
        <v>0</v>
      </c>
      <c r="G66" s="163">
        <v>0</v>
      </c>
      <c r="H66" s="163">
        <v>0</v>
      </c>
      <c r="I66" s="163">
        <v>0</v>
      </c>
      <c r="J66" s="163">
        <v>0</v>
      </c>
      <c r="K66" s="163">
        <v>0</v>
      </c>
      <c r="L66" s="163">
        <v>0</v>
      </c>
      <c r="M66" s="163">
        <f t="shared" si="1"/>
        <v>0</v>
      </c>
    </row>
    <row r="67" spans="1:13" ht="15" customHeight="1" outlineLevel="1" x14ac:dyDescent="0.25">
      <c r="A67" s="25">
        <f t="shared" si="0"/>
        <v>63</v>
      </c>
      <c r="B67" s="317"/>
      <c r="C67" s="2" t="s">
        <v>141</v>
      </c>
      <c r="D67" s="79">
        <v>804</v>
      </c>
      <c r="E67" s="163">
        <v>351706.43760078494</v>
      </c>
      <c r="F67" s="163">
        <v>142361.18413869332</v>
      </c>
      <c r="G67" s="163">
        <v>40787.180884197085</v>
      </c>
      <c r="H67" s="163">
        <v>13623.154364619646</v>
      </c>
      <c r="I67" s="163">
        <v>3482.8904352425934</v>
      </c>
      <c r="J67" s="163">
        <v>11926.112576381325</v>
      </c>
      <c r="K67" s="163">
        <v>0</v>
      </c>
      <c r="L67" s="163">
        <v>0</v>
      </c>
      <c r="M67" s="163">
        <f t="shared" si="1"/>
        <v>563886.95999991882</v>
      </c>
    </row>
    <row r="68" spans="1:13" ht="15" customHeight="1" outlineLevel="1" x14ac:dyDescent="0.25">
      <c r="A68" s="25">
        <f t="shared" si="0"/>
        <v>64</v>
      </c>
      <c r="B68" s="317"/>
      <c r="C68" s="2" t="s">
        <v>142</v>
      </c>
      <c r="D68" s="100">
        <v>804.1</v>
      </c>
      <c r="E68" s="163">
        <v>0</v>
      </c>
      <c r="F68" s="163">
        <v>0</v>
      </c>
      <c r="G68" s="163">
        <v>0</v>
      </c>
      <c r="H68" s="163">
        <v>0</v>
      </c>
      <c r="I68" s="163">
        <v>0</v>
      </c>
      <c r="J68" s="163">
        <v>0</v>
      </c>
      <c r="K68" s="163">
        <v>0</v>
      </c>
      <c r="L68" s="163">
        <v>0</v>
      </c>
      <c r="M68" s="163">
        <f t="shared" si="1"/>
        <v>0</v>
      </c>
    </row>
    <row r="69" spans="1:13" ht="15" customHeight="1" outlineLevel="1" x14ac:dyDescent="0.25">
      <c r="A69" s="25">
        <f t="shared" si="0"/>
        <v>65</v>
      </c>
      <c r="B69" s="317"/>
      <c r="C69" s="2" t="s">
        <v>143</v>
      </c>
      <c r="D69" s="79">
        <v>805</v>
      </c>
      <c r="E69" s="163">
        <v>-351706.43760083138</v>
      </c>
      <c r="F69" s="163">
        <v>-142361.18413871212</v>
      </c>
      <c r="G69" s="163">
        <v>-40787.180884202477</v>
      </c>
      <c r="H69" s="163">
        <v>-13623.154364621447</v>
      </c>
      <c r="I69" s="163">
        <v>-3482.8904352430536</v>
      </c>
      <c r="J69" s="163">
        <v>-11926.1125763829</v>
      </c>
      <c r="K69" s="163">
        <v>0</v>
      </c>
      <c r="L69" s="163">
        <v>0</v>
      </c>
      <c r="M69" s="163">
        <f t="shared" si="1"/>
        <v>-563886.95999999344</v>
      </c>
    </row>
    <row r="70" spans="1:13" ht="15" customHeight="1" outlineLevel="1" x14ac:dyDescent="0.25">
      <c r="A70" s="25">
        <f t="shared" si="0"/>
        <v>66</v>
      </c>
      <c r="B70" s="317"/>
      <c r="C70" s="2" t="s">
        <v>144</v>
      </c>
      <c r="D70" s="100">
        <v>805.1</v>
      </c>
      <c r="E70" s="163">
        <v>0</v>
      </c>
      <c r="F70" s="163">
        <v>0</v>
      </c>
      <c r="G70" s="163">
        <v>0</v>
      </c>
      <c r="H70" s="163">
        <v>0</v>
      </c>
      <c r="I70" s="163">
        <v>0</v>
      </c>
      <c r="J70" s="163">
        <v>0</v>
      </c>
      <c r="K70" s="163">
        <v>0</v>
      </c>
      <c r="L70" s="163">
        <v>0</v>
      </c>
      <c r="M70" s="163">
        <f t="shared" si="1"/>
        <v>0</v>
      </c>
    </row>
    <row r="71" spans="1:13" ht="15" customHeight="1" outlineLevel="1" x14ac:dyDescent="0.25">
      <c r="A71" s="25">
        <f t="shared" ref="A71:A134" si="9">A70+1</f>
        <v>67</v>
      </c>
      <c r="B71" s="317"/>
      <c r="C71" s="2" t="s">
        <v>145</v>
      </c>
      <c r="D71" s="79">
        <v>806</v>
      </c>
      <c r="E71" s="163">
        <v>0</v>
      </c>
      <c r="F71" s="163">
        <v>0</v>
      </c>
      <c r="G71" s="163">
        <v>0</v>
      </c>
      <c r="H71" s="163">
        <v>0</v>
      </c>
      <c r="I71" s="163">
        <v>0</v>
      </c>
      <c r="J71" s="163">
        <v>0</v>
      </c>
      <c r="K71" s="163">
        <v>0</v>
      </c>
      <c r="L71" s="163">
        <v>0</v>
      </c>
      <c r="M71" s="163">
        <f t="shared" ref="M71:M135" si="10">SUM(E71:L71)</f>
        <v>0</v>
      </c>
    </row>
    <row r="72" spans="1:13" ht="15" customHeight="1" outlineLevel="1" x14ac:dyDescent="0.25">
      <c r="A72" s="25">
        <f t="shared" si="9"/>
        <v>68</v>
      </c>
      <c r="B72" s="317"/>
      <c r="C72" s="2" t="s">
        <v>146</v>
      </c>
      <c r="D72" s="100">
        <v>807.1</v>
      </c>
      <c r="E72" s="163">
        <v>287853.01038840035</v>
      </c>
      <c r="F72" s="163">
        <v>116515.05640989952</v>
      </c>
      <c r="G72" s="163">
        <v>33382.137907009252</v>
      </c>
      <c r="H72" s="163">
        <v>11149.827172890191</v>
      </c>
      <c r="I72" s="163">
        <v>2850.5605512274788</v>
      </c>
      <c r="J72" s="163">
        <v>9760.8887422158004</v>
      </c>
      <c r="K72" s="163">
        <v>0</v>
      </c>
      <c r="L72" s="163">
        <v>0</v>
      </c>
      <c r="M72" s="163">
        <f t="shared" si="10"/>
        <v>461511.4811716426</v>
      </c>
    </row>
    <row r="73" spans="1:13" ht="15" customHeight="1" outlineLevel="1" x14ac:dyDescent="0.25">
      <c r="A73" s="25">
        <f t="shared" si="9"/>
        <v>69</v>
      </c>
      <c r="B73" s="317"/>
      <c r="C73" s="2" t="s">
        <v>147</v>
      </c>
      <c r="D73" s="100">
        <v>807.2</v>
      </c>
      <c r="E73" s="163">
        <v>0</v>
      </c>
      <c r="F73" s="163">
        <v>0</v>
      </c>
      <c r="G73" s="163">
        <v>0</v>
      </c>
      <c r="H73" s="163">
        <v>0</v>
      </c>
      <c r="I73" s="163">
        <v>0</v>
      </c>
      <c r="J73" s="163">
        <v>0</v>
      </c>
      <c r="K73" s="163">
        <v>0</v>
      </c>
      <c r="L73" s="163">
        <v>0</v>
      </c>
      <c r="M73" s="163">
        <f t="shared" si="10"/>
        <v>0</v>
      </c>
    </row>
    <row r="74" spans="1:13" ht="15" customHeight="1" outlineLevel="1" x14ac:dyDescent="0.25">
      <c r="A74" s="25">
        <f t="shared" si="9"/>
        <v>70</v>
      </c>
      <c r="B74" s="317"/>
      <c r="C74" s="2" t="s">
        <v>148</v>
      </c>
      <c r="D74" s="100">
        <v>807.3</v>
      </c>
      <c r="E74" s="163">
        <v>0</v>
      </c>
      <c r="F74" s="163">
        <v>0</v>
      </c>
      <c r="G74" s="163">
        <v>0</v>
      </c>
      <c r="H74" s="163">
        <v>0</v>
      </c>
      <c r="I74" s="163">
        <v>0</v>
      </c>
      <c r="J74" s="163">
        <v>0</v>
      </c>
      <c r="K74" s="163">
        <v>0</v>
      </c>
      <c r="L74" s="163">
        <v>0</v>
      </c>
      <c r="M74" s="163">
        <f t="shared" si="10"/>
        <v>0</v>
      </c>
    </row>
    <row r="75" spans="1:13" ht="15" customHeight="1" outlineLevel="1" x14ac:dyDescent="0.25">
      <c r="A75" s="25">
        <f t="shared" si="9"/>
        <v>71</v>
      </c>
      <c r="B75" s="317"/>
      <c r="C75" s="2" t="s">
        <v>149</v>
      </c>
      <c r="D75" s="100">
        <v>807.4</v>
      </c>
      <c r="E75" s="163">
        <v>0</v>
      </c>
      <c r="F75" s="163">
        <v>0</v>
      </c>
      <c r="G75" s="163">
        <v>0</v>
      </c>
      <c r="H75" s="163">
        <v>0</v>
      </c>
      <c r="I75" s="163">
        <v>0</v>
      </c>
      <c r="J75" s="163">
        <v>0</v>
      </c>
      <c r="K75" s="163">
        <v>0</v>
      </c>
      <c r="L75" s="163">
        <v>0</v>
      </c>
      <c r="M75" s="163">
        <f t="shared" si="10"/>
        <v>0</v>
      </c>
    </row>
    <row r="76" spans="1:13" ht="15" customHeight="1" outlineLevel="1" x14ac:dyDescent="0.25">
      <c r="A76" s="25">
        <f t="shared" si="9"/>
        <v>72</v>
      </c>
      <c r="B76" s="317"/>
      <c r="C76" s="2" t="s">
        <v>150</v>
      </c>
      <c r="D76" s="100">
        <v>807.5</v>
      </c>
      <c r="E76" s="163">
        <v>1935356.0617889531</v>
      </c>
      <c r="F76" s="163">
        <v>783379.40745631268</v>
      </c>
      <c r="G76" s="163">
        <v>224442.06112915679</v>
      </c>
      <c r="H76" s="163">
        <v>74964.946789459689</v>
      </c>
      <c r="I76" s="163">
        <v>19165.509628927175</v>
      </c>
      <c r="J76" s="163">
        <v>65626.533383151123</v>
      </c>
      <c r="K76" s="163">
        <v>0</v>
      </c>
      <c r="L76" s="163">
        <v>0</v>
      </c>
      <c r="M76" s="163">
        <f t="shared" si="10"/>
        <v>3102934.5201759608</v>
      </c>
    </row>
    <row r="77" spans="1:13" ht="15" customHeight="1" outlineLevel="1" x14ac:dyDescent="0.25">
      <c r="A77" s="25">
        <f t="shared" si="9"/>
        <v>73</v>
      </c>
      <c r="B77" s="317"/>
      <c r="C77" s="2" t="s">
        <v>151</v>
      </c>
      <c r="D77" s="100">
        <v>808.1</v>
      </c>
      <c r="E77" s="163">
        <v>0</v>
      </c>
      <c r="F77" s="163">
        <v>0</v>
      </c>
      <c r="G77" s="163">
        <v>0</v>
      </c>
      <c r="H77" s="163">
        <v>0</v>
      </c>
      <c r="I77" s="163">
        <v>0</v>
      </c>
      <c r="J77" s="163">
        <v>0</v>
      </c>
      <c r="K77" s="163">
        <v>0</v>
      </c>
      <c r="L77" s="163">
        <v>0</v>
      </c>
      <c r="M77" s="163">
        <f t="shared" si="10"/>
        <v>0</v>
      </c>
    </row>
    <row r="78" spans="1:13" ht="15" customHeight="1" outlineLevel="1" x14ac:dyDescent="0.25">
      <c r="A78" s="25">
        <f t="shared" si="9"/>
        <v>74</v>
      </c>
      <c r="B78" s="317"/>
      <c r="C78" s="2" t="s">
        <v>152</v>
      </c>
      <c r="D78" s="100">
        <v>808.2</v>
      </c>
      <c r="E78" s="163">
        <v>0</v>
      </c>
      <c r="F78" s="163">
        <v>0</v>
      </c>
      <c r="G78" s="163">
        <v>0</v>
      </c>
      <c r="H78" s="163">
        <v>0</v>
      </c>
      <c r="I78" s="163">
        <v>0</v>
      </c>
      <c r="J78" s="163">
        <v>0</v>
      </c>
      <c r="K78" s="163">
        <v>0</v>
      </c>
      <c r="L78" s="163">
        <v>0</v>
      </c>
      <c r="M78" s="163">
        <f t="shared" si="10"/>
        <v>0</v>
      </c>
    </row>
    <row r="79" spans="1:13" ht="15" customHeight="1" outlineLevel="1" x14ac:dyDescent="0.25">
      <c r="A79" s="25">
        <f t="shared" si="9"/>
        <v>75</v>
      </c>
      <c r="B79" s="317"/>
      <c r="C79" s="2" t="s">
        <v>153</v>
      </c>
      <c r="D79" s="100">
        <v>809.1</v>
      </c>
      <c r="E79" s="163">
        <v>0</v>
      </c>
      <c r="F79" s="163">
        <v>0</v>
      </c>
      <c r="G79" s="163">
        <v>0</v>
      </c>
      <c r="H79" s="163">
        <v>0</v>
      </c>
      <c r="I79" s="163">
        <v>0</v>
      </c>
      <c r="J79" s="163">
        <v>0</v>
      </c>
      <c r="K79" s="163">
        <v>0</v>
      </c>
      <c r="L79" s="163">
        <v>0</v>
      </c>
      <c r="M79" s="163">
        <f t="shared" si="10"/>
        <v>0</v>
      </c>
    </row>
    <row r="80" spans="1:13" ht="15" customHeight="1" outlineLevel="1" x14ac:dyDescent="0.25">
      <c r="A80" s="25">
        <f t="shared" si="9"/>
        <v>76</v>
      </c>
      <c r="B80" s="317"/>
      <c r="C80" s="2" t="s">
        <v>154</v>
      </c>
      <c r="D80" s="100">
        <v>809.2</v>
      </c>
      <c r="E80" s="163">
        <v>0</v>
      </c>
      <c r="F80" s="163">
        <v>0</v>
      </c>
      <c r="G80" s="163">
        <v>0</v>
      </c>
      <c r="H80" s="163">
        <v>0</v>
      </c>
      <c r="I80" s="163">
        <v>0</v>
      </c>
      <c r="J80" s="163">
        <v>0</v>
      </c>
      <c r="K80" s="163">
        <v>0</v>
      </c>
      <c r="L80" s="163">
        <v>0</v>
      </c>
      <c r="M80" s="163">
        <f t="shared" si="10"/>
        <v>0</v>
      </c>
    </row>
    <row r="81" spans="1:14" ht="15" customHeight="1" outlineLevel="1" x14ac:dyDescent="0.25">
      <c r="A81" s="25">
        <f t="shared" si="9"/>
        <v>77</v>
      </c>
      <c r="B81" s="317"/>
      <c r="C81" s="2" t="s">
        <v>155</v>
      </c>
      <c r="D81" s="79">
        <v>810</v>
      </c>
      <c r="E81" s="163">
        <v>0</v>
      </c>
      <c r="F81" s="163">
        <v>0</v>
      </c>
      <c r="G81" s="163">
        <v>0</v>
      </c>
      <c r="H81" s="163">
        <v>0</v>
      </c>
      <c r="I81" s="163">
        <v>0</v>
      </c>
      <c r="J81" s="163">
        <v>0</v>
      </c>
      <c r="K81" s="163">
        <v>0</v>
      </c>
      <c r="L81" s="163">
        <v>0</v>
      </c>
      <c r="M81" s="163">
        <f t="shared" si="10"/>
        <v>0</v>
      </c>
    </row>
    <row r="82" spans="1:14" ht="15" customHeight="1" outlineLevel="1" x14ac:dyDescent="0.25">
      <c r="A82" s="25">
        <f t="shared" si="9"/>
        <v>78</v>
      </c>
      <c r="B82" s="317"/>
      <c r="C82" s="2" t="s">
        <v>156</v>
      </c>
      <c r="D82" s="79">
        <v>811</v>
      </c>
      <c r="E82" s="163">
        <v>0</v>
      </c>
      <c r="F82" s="163">
        <v>0</v>
      </c>
      <c r="G82" s="163">
        <v>0</v>
      </c>
      <c r="H82" s="163">
        <v>0</v>
      </c>
      <c r="I82" s="163">
        <v>0</v>
      </c>
      <c r="J82" s="163">
        <v>0</v>
      </c>
      <c r="K82" s="163">
        <v>0</v>
      </c>
      <c r="L82" s="163">
        <v>0</v>
      </c>
      <c r="M82" s="163">
        <f t="shared" si="10"/>
        <v>0</v>
      </c>
    </row>
    <row r="83" spans="1:14" ht="15" customHeight="1" outlineLevel="1" x14ac:dyDescent="0.25">
      <c r="A83" s="25">
        <f t="shared" si="9"/>
        <v>79</v>
      </c>
      <c r="B83" s="317"/>
      <c r="C83" s="2" t="s">
        <v>157</v>
      </c>
      <c r="D83" s="79">
        <v>812</v>
      </c>
      <c r="E83" s="163">
        <v>-34254.173761572165</v>
      </c>
      <c r="F83" s="163">
        <v>-13865.156326553089</v>
      </c>
      <c r="G83" s="163">
        <v>-3972.4356221133994</v>
      </c>
      <c r="H83" s="163">
        <v>-1326.8164778834293</v>
      </c>
      <c r="I83" s="163">
        <v>-339.21339334919026</v>
      </c>
      <c r="J83" s="163">
        <v>-1161.5344185287249</v>
      </c>
      <c r="K83" s="163">
        <v>0</v>
      </c>
      <c r="L83" s="163">
        <v>0</v>
      </c>
      <c r="M83" s="163">
        <f t="shared" si="10"/>
        <v>-54919.33</v>
      </c>
    </row>
    <row r="84" spans="1:14" ht="15" customHeight="1" outlineLevel="1" x14ac:dyDescent="0.25">
      <c r="A84" s="25">
        <f t="shared" si="9"/>
        <v>80</v>
      </c>
      <c r="B84" s="317"/>
      <c r="C84" s="2" t="s">
        <v>158</v>
      </c>
      <c r="D84" s="79">
        <v>813</v>
      </c>
      <c r="E84" s="163">
        <v>276005.18110117206</v>
      </c>
      <c r="F84" s="163">
        <v>111719.37789372345</v>
      </c>
      <c r="G84" s="163">
        <v>32008.15237657724</v>
      </c>
      <c r="H84" s="163">
        <v>10690.908057372664</v>
      </c>
      <c r="I84" s="163">
        <v>2733.233465649042</v>
      </c>
      <c r="J84" s="163">
        <v>9359.1373644783889</v>
      </c>
      <c r="K84" s="163">
        <v>0</v>
      </c>
      <c r="L84" s="163">
        <v>0</v>
      </c>
      <c r="M84" s="163">
        <f t="shared" si="10"/>
        <v>442515.9902589728</v>
      </c>
    </row>
    <row r="85" spans="1:14" ht="15" customHeight="1" x14ac:dyDescent="0.25">
      <c r="A85" s="25">
        <f t="shared" si="9"/>
        <v>81</v>
      </c>
      <c r="B85" s="318"/>
      <c r="C85" s="326" t="s">
        <v>159</v>
      </c>
      <c r="D85" s="327"/>
      <c r="E85" s="166">
        <f>SUM(E62:E84)</f>
        <v>2464960.0795169072</v>
      </c>
      <c r="F85" s="166">
        <f t="shared" ref="F85:L85" si="11">SUM(F62:F84)</f>
        <v>997748.68543336377</v>
      </c>
      <c r="G85" s="166">
        <f t="shared" si="11"/>
        <v>285859.91579062451</v>
      </c>
      <c r="H85" s="166">
        <f t="shared" si="11"/>
        <v>95478.865541837309</v>
      </c>
      <c r="I85" s="166">
        <f t="shared" si="11"/>
        <v>24410.090252454047</v>
      </c>
      <c r="J85" s="166">
        <f t="shared" si="11"/>
        <v>83585.025071315016</v>
      </c>
      <c r="K85" s="166">
        <f t="shared" si="11"/>
        <v>0</v>
      </c>
      <c r="L85" s="166">
        <f t="shared" si="11"/>
        <v>0</v>
      </c>
      <c r="M85" s="166">
        <f t="shared" si="10"/>
        <v>3952042.6616065013</v>
      </c>
      <c r="N85" s="163"/>
    </row>
    <row r="86" spans="1:14" ht="15" customHeight="1" x14ac:dyDescent="0.25">
      <c r="A86" s="25">
        <f t="shared" si="9"/>
        <v>82</v>
      </c>
      <c r="B86" s="325" t="s">
        <v>160</v>
      </c>
      <c r="C86" s="325"/>
      <c r="D86" s="325"/>
      <c r="E86" s="166">
        <f>E61+E85</f>
        <v>2584277.8042247659</v>
      </c>
      <c r="F86" s="166">
        <f t="shared" ref="F86:L86" si="12">F61+F85</f>
        <v>1038964.5778599516</v>
      </c>
      <c r="G86" s="166">
        <f t="shared" si="12"/>
        <v>295351.08086056571</v>
      </c>
      <c r="H86" s="166">
        <f t="shared" si="12"/>
        <v>98838.423963964553</v>
      </c>
      <c r="I86" s="166">
        <f t="shared" si="12"/>
        <v>25473.501588831085</v>
      </c>
      <c r="J86" s="166">
        <f t="shared" si="12"/>
        <v>87193.814371910252</v>
      </c>
      <c r="K86" s="166">
        <f t="shared" si="12"/>
        <v>166.51652554912275</v>
      </c>
      <c r="L86" s="166">
        <f t="shared" si="12"/>
        <v>766.19151523946846</v>
      </c>
      <c r="M86" s="166">
        <f t="shared" si="10"/>
        <v>4131031.9109107782</v>
      </c>
      <c r="N86" s="163"/>
    </row>
    <row r="87" spans="1:14" ht="15" customHeight="1" outlineLevel="1" x14ac:dyDescent="0.25">
      <c r="A87" s="25">
        <f t="shared" si="9"/>
        <v>83</v>
      </c>
      <c r="B87" s="296" t="s">
        <v>161</v>
      </c>
      <c r="C87" s="2" t="s">
        <v>162</v>
      </c>
      <c r="D87" s="58">
        <v>814</v>
      </c>
      <c r="E87" s="163">
        <v>156642.03386909189</v>
      </c>
      <c r="F87" s="163">
        <v>54321.037164142988</v>
      </c>
      <c r="G87" s="163">
        <v>12732.718267553924</v>
      </c>
      <c r="H87" s="163">
        <v>4824.0700108460824</v>
      </c>
      <c r="I87" s="163">
        <v>1412.8567507264211</v>
      </c>
      <c r="J87" s="163">
        <v>5244.5057801744861</v>
      </c>
      <c r="K87" s="163">
        <v>271.04307908580824</v>
      </c>
      <c r="L87" s="163">
        <v>1247.148934768418</v>
      </c>
      <c r="M87" s="163">
        <f t="shared" si="10"/>
        <v>236695.41385639002</v>
      </c>
    </row>
    <row r="88" spans="1:14" ht="15" customHeight="1" outlineLevel="1" x14ac:dyDescent="0.25">
      <c r="A88" s="25">
        <f t="shared" si="9"/>
        <v>84</v>
      </c>
      <c r="B88" s="317"/>
      <c r="C88" s="2" t="s">
        <v>163</v>
      </c>
      <c r="D88" s="58">
        <v>815</v>
      </c>
      <c r="E88" s="163">
        <v>0</v>
      </c>
      <c r="F88" s="163">
        <v>0</v>
      </c>
      <c r="G88" s="163">
        <v>0</v>
      </c>
      <c r="H88" s="163">
        <v>0</v>
      </c>
      <c r="I88" s="163">
        <v>0</v>
      </c>
      <c r="J88" s="163">
        <v>0</v>
      </c>
      <c r="K88" s="163">
        <v>0</v>
      </c>
      <c r="L88" s="163">
        <v>0</v>
      </c>
      <c r="M88" s="163">
        <f t="shared" si="10"/>
        <v>0</v>
      </c>
    </row>
    <row r="89" spans="1:14" ht="15" customHeight="1" outlineLevel="1" x14ac:dyDescent="0.25">
      <c r="A89" s="25">
        <f t="shared" si="9"/>
        <v>85</v>
      </c>
      <c r="B89" s="317"/>
      <c r="C89" s="2" t="s">
        <v>164</v>
      </c>
      <c r="D89" s="58">
        <v>816</v>
      </c>
      <c r="E89" s="163">
        <v>10328.210958673546</v>
      </c>
      <c r="F89" s="163">
        <v>3581.6639855052154</v>
      </c>
      <c r="G89" s="163">
        <v>839.53327913601402</v>
      </c>
      <c r="H89" s="163">
        <v>318.07562453554203</v>
      </c>
      <c r="I89" s="163">
        <v>93.156876321482855</v>
      </c>
      <c r="J89" s="163">
        <v>345.79710652181984</v>
      </c>
      <c r="K89" s="163">
        <v>17.871257353732766</v>
      </c>
      <c r="L89" s="163">
        <v>82.23091195264935</v>
      </c>
      <c r="M89" s="163">
        <f t="shared" si="10"/>
        <v>15606.540000000005</v>
      </c>
    </row>
    <row r="90" spans="1:14" ht="15" customHeight="1" outlineLevel="1" x14ac:dyDescent="0.25">
      <c r="A90" s="25">
        <f t="shared" si="9"/>
        <v>86</v>
      </c>
      <c r="B90" s="317"/>
      <c r="C90" s="2" t="s">
        <v>165</v>
      </c>
      <c r="D90" s="58">
        <v>817</v>
      </c>
      <c r="E90" s="163">
        <v>17066.50342149847</v>
      </c>
      <c r="F90" s="163">
        <v>5918.3997023171842</v>
      </c>
      <c r="G90" s="163">
        <v>1387.2584165996498</v>
      </c>
      <c r="H90" s="163">
        <v>525.59332455078606</v>
      </c>
      <c r="I90" s="163">
        <v>153.93393442855114</v>
      </c>
      <c r="J90" s="163">
        <v>571.40075132207085</v>
      </c>
      <c r="K90" s="163">
        <v>29.530755713100877</v>
      </c>
      <c r="L90" s="163">
        <v>135.879693570189</v>
      </c>
      <c r="M90" s="163">
        <f t="shared" si="10"/>
        <v>25788.500000000004</v>
      </c>
    </row>
    <row r="91" spans="1:14" ht="15" customHeight="1" outlineLevel="1" x14ac:dyDescent="0.25">
      <c r="A91" s="25">
        <f t="shared" si="9"/>
        <v>87</v>
      </c>
      <c r="B91" s="317"/>
      <c r="C91" s="2" t="s">
        <v>166</v>
      </c>
      <c r="D91" s="58">
        <v>818</v>
      </c>
      <c r="E91" s="163">
        <v>201420.77873344877</v>
      </c>
      <c r="F91" s="163">
        <v>69849.614033702936</v>
      </c>
      <c r="G91" s="163">
        <v>16372.578710179563</v>
      </c>
      <c r="H91" s="163">
        <v>6203.111095080214</v>
      </c>
      <c r="I91" s="163">
        <v>1816.7454797474895</v>
      </c>
      <c r="J91" s="163">
        <v>6743.73545990617</v>
      </c>
      <c r="K91" s="163">
        <v>348.5252758234742</v>
      </c>
      <c r="L91" s="163">
        <v>1603.6673135103626</v>
      </c>
      <c r="M91" s="163">
        <f t="shared" si="10"/>
        <v>304358.75610139896</v>
      </c>
    </row>
    <row r="92" spans="1:14" ht="15" customHeight="1" outlineLevel="1" x14ac:dyDescent="0.25">
      <c r="A92" s="25">
        <f t="shared" si="9"/>
        <v>88</v>
      </c>
      <c r="B92" s="317"/>
      <c r="C92" s="2" t="s">
        <v>167</v>
      </c>
      <c r="D92" s="58">
        <v>819</v>
      </c>
      <c r="E92" s="163">
        <v>39558.3793555374</v>
      </c>
      <c r="F92" s="163">
        <v>13718.234767822551</v>
      </c>
      <c r="G92" s="163">
        <v>3215.5206812241522</v>
      </c>
      <c r="H92" s="163">
        <v>1218.2706443035736</v>
      </c>
      <c r="I92" s="163">
        <v>356.80284493098509</v>
      </c>
      <c r="J92" s="163">
        <v>1324.4474938178591</v>
      </c>
      <c r="K92" s="163">
        <v>68.449219403840772</v>
      </c>
      <c r="L92" s="163">
        <v>314.95499295963947</v>
      </c>
      <c r="M92" s="163">
        <f t="shared" si="10"/>
        <v>59775.06</v>
      </c>
    </row>
    <row r="93" spans="1:14" ht="15" customHeight="1" outlineLevel="1" x14ac:dyDescent="0.25">
      <c r="A93" s="25">
        <f t="shared" si="9"/>
        <v>89</v>
      </c>
      <c r="B93" s="317"/>
      <c r="C93" s="2" t="s">
        <v>168</v>
      </c>
      <c r="D93" s="58">
        <v>820</v>
      </c>
      <c r="E93" s="163">
        <v>-6.1744761006875439</v>
      </c>
      <c r="F93" s="163">
        <v>-2.1412129136095288</v>
      </c>
      <c r="G93" s="163">
        <v>-0.50189507054984706</v>
      </c>
      <c r="H93" s="163">
        <v>-0.19015397243185272</v>
      </c>
      <c r="I93" s="163">
        <v>-5.569163030879587E-2</v>
      </c>
      <c r="J93" s="163">
        <v>-0.20672660332454082</v>
      </c>
      <c r="K93" s="163">
        <v>-1.0683907586840307E-2</v>
      </c>
      <c r="L93" s="163">
        <v>-4.9159801501051384E-2</v>
      </c>
      <c r="M93" s="163">
        <f t="shared" si="10"/>
        <v>-9.3300000000000018</v>
      </c>
    </row>
    <row r="94" spans="1:14" ht="15" customHeight="1" outlineLevel="1" x14ac:dyDescent="0.25">
      <c r="A94" s="25">
        <f t="shared" si="9"/>
        <v>90</v>
      </c>
      <c r="B94" s="317"/>
      <c r="C94" s="2" t="s">
        <v>127</v>
      </c>
      <c r="D94" s="58">
        <v>821</v>
      </c>
      <c r="E94" s="163">
        <v>0</v>
      </c>
      <c r="F94" s="163">
        <v>0</v>
      </c>
      <c r="G94" s="163">
        <v>0</v>
      </c>
      <c r="H94" s="163">
        <v>0</v>
      </c>
      <c r="I94" s="163">
        <v>0</v>
      </c>
      <c r="J94" s="163">
        <v>0</v>
      </c>
      <c r="K94" s="163">
        <v>0</v>
      </c>
      <c r="L94" s="163">
        <v>0</v>
      </c>
      <c r="M94" s="163">
        <f t="shared" si="10"/>
        <v>0</v>
      </c>
    </row>
    <row r="95" spans="1:14" ht="15" customHeight="1" outlineLevel="1" x14ac:dyDescent="0.25">
      <c r="A95" s="25">
        <f t="shared" si="9"/>
        <v>91</v>
      </c>
      <c r="B95" s="317"/>
      <c r="C95" s="2" t="s">
        <v>169</v>
      </c>
      <c r="D95" s="58">
        <v>822</v>
      </c>
      <c r="E95" s="163">
        <v>0</v>
      </c>
      <c r="F95" s="163">
        <v>0</v>
      </c>
      <c r="G95" s="163">
        <v>0</v>
      </c>
      <c r="H95" s="163">
        <v>0</v>
      </c>
      <c r="I95" s="163">
        <v>0</v>
      </c>
      <c r="J95" s="163">
        <v>0</v>
      </c>
      <c r="K95" s="163">
        <v>0</v>
      </c>
      <c r="L95" s="163">
        <v>0</v>
      </c>
      <c r="M95" s="163">
        <f t="shared" si="10"/>
        <v>0</v>
      </c>
    </row>
    <row r="96" spans="1:14" ht="15" customHeight="1" outlineLevel="1" x14ac:dyDescent="0.25">
      <c r="A96" s="25">
        <f t="shared" si="9"/>
        <v>92</v>
      </c>
      <c r="B96" s="317"/>
      <c r="C96" s="2" t="s">
        <v>170</v>
      </c>
      <c r="D96" s="58">
        <v>823</v>
      </c>
      <c r="E96" s="163">
        <v>0</v>
      </c>
      <c r="F96" s="163">
        <v>0</v>
      </c>
      <c r="G96" s="163">
        <v>0</v>
      </c>
      <c r="H96" s="163">
        <v>0</v>
      </c>
      <c r="I96" s="163">
        <v>0</v>
      </c>
      <c r="J96" s="163">
        <v>0</v>
      </c>
      <c r="K96" s="163">
        <v>0</v>
      </c>
      <c r="L96" s="163">
        <v>0</v>
      </c>
      <c r="M96" s="163">
        <f t="shared" si="10"/>
        <v>0</v>
      </c>
    </row>
    <row r="97" spans="1:16" ht="15" customHeight="1" outlineLevel="1" x14ac:dyDescent="0.25">
      <c r="A97" s="25">
        <f t="shared" si="9"/>
        <v>93</v>
      </c>
      <c r="B97" s="317"/>
      <c r="C97" s="2" t="s">
        <v>171</v>
      </c>
      <c r="D97" s="58">
        <v>824</v>
      </c>
      <c r="E97" s="163">
        <v>42551.936046861549</v>
      </c>
      <c r="F97" s="163">
        <v>14756.353976733526</v>
      </c>
      <c r="G97" s="163">
        <v>3458.853285041308</v>
      </c>
      <c r="H97" s="163">
        <v>1310.4625464621799</v>
      </c>
      <c r="I97" s="163">
        <v>383.80368675837229</v>
      </c>
      <c r="J97" s="163">
        <v>1424.6742655415333</v>
      </c>
      <c r="K97" s="163">
        <v>73.629073131432861</v>
      </c>
      <c r="L97" s="163">
        <v>338.78902362521319</v>
      </c>
      <c r="M97" s="163">
        <f t="shared" si="10"/>
        <v>64298.501904155113</v>
      </c>
    </row>
    <row r="98" spans="1:16" ht="15" customHeight="1" outlineLevel="1" x14ac:dyDescent="0.25">
      <c r="A98" s="25">
        <f t="shared" si="9"/>
        <v>94</v>
      </c>
      <c r="B98" s="317"/>
      <c r="C98" s="2" t="s">
        <v>172</v>
      </c>
      <c r="D98" s="58">
        <v>825</v>
      </c>
      <c r="E98" s="163">
        <v>14325.161772392246</v>
      </c>
      <c r="F98" s="163">
        <v>4967.7447732247765</v>
      </c>
      <c r="G98" s="163">
        <v>1164.4272260754535</v>
      </c>
      <c r="H98" s="163">
        <v>441.16883316561592</v>
      </c>
      <c r="I98" s="163">
        <v>129.20798469896545</v>
      </c>
      <c r="J98" s="163">
        <v>479.61834931249462</v>
      </c>
      <c r="K98" s="163">
        <v>24.787318316080917</v>
      </c>
      <c r="L98" s="163">
        <v>114.05374281436367</v>
      </c>
      <c r="M98" s="163">
        <f t="shared" si="10"/>
        <v>21646.17</v>
      </c>
    </row>
    <row r="99" spans="1:16" ht="15" customHeight="1" outlineLevel="1" x14ac:dyDescent="0.25">
      <c r="A99" s="25">
        <f t="shared" si="9"/>
        <v>95</v>
      </c>
      <c r="B99" s="317"/>
      <c r="C99" s="2" t="s">
        <v>131</v>
      </c>
      <c r="D99" s="58">
        <v>826</v>
      </c>
      <c r="E99" s="163">
        <v>0</v>
      </c>
      <c r="F99" s="163">
        <v>0</v>
      </c>
      <c r="G99" s="163">
        <v>0</v>
      </c>
      <c r="H99" s="163">
        <v>0</v>
      </c>
      <c r="I99" s="163">
        <v>0</v>
      </c>
      <c r="J99" s="163">
        <v>0</v>
      </c>
      <c r="K99" s="163">
        <v>0</v>
      </c>
      <c r="L99" s="163">
        <v>0</v>
      </c>
      <c r="M99" s="163">
        <f t="shared" si="10"/>
        <v>0</v>
      </c>
    </row>
    <row r="100" spans="1:16" ht="15" customHeight="1" x14ac:dyDescent="0.25">
      <c r="A100" s="25">
        <f t="shared" si="9"/>
        <v>96</v>
      </c>
      <c r="B100" s="317"/>
      <c r="C100" s="322" t="s">
        <v>173</v>
      </c>
      <c r="D100" s="323"/>
      <c r="E100" s="166">
        <f>SUM(E87:E99)</f>
        <v>481886.82968140312</v>
      </c>
      <c r="F100" s="166">
        <f t="shared" ref="F100:L100" si="13">SUM(F87:F99)</f>
        <v>167110.90719053554</v>
      </c>
      <c r="G100" s="166">
        <f t="shared" si="13"/>
        <v>39170.387970739517</v>
      </c>
      <c r="H100" s="166">
        <f t="shared" si="13"/>
        <v>14840.561924971562</v>
      </c>
      <c r="I100" s="166">
        <f t="shared" si="13"/>
        <v>4346.4518659819578</v>
      </c>
      <c r="J100" s="166">
        <f t="shared" si="13"/>
        <v>16133.97247999311</v>
      </c>
      <c r="K100" s="166">
        <f t="shared" si="13"/>
        <v>833.82529491988362</v>
      </c>
      <c r="L100" s="166">
        <f t="shared" si="13"/>
        <v>3836.6754533993349</v>
      </c>
      <c r="M100" s="166">
        <f t="shared" si="10"/>
        <v>728159.61186194397</v>
      </c>
      <c r="N100" s="163"/>
      <c r="P100" s="163"/>
    </row>
    <row r="101" spans="1:16" ht="15" customHeight="1" outlineLevel="1" x14ac:dyDescent="0.25">
      <c r="A101" s="25">
        <f t="shared" si="9"/>
        <v>97</v>
      </c>
      <c r="B101" s="317"/>
      <c r="C101" s="2" t="s">
        <v>132</v>
      </c>
      <c r="D101" s="58">
        <v>830</v>
      </c>
      <c r="E101" s="163">
        <v>140182.47933791397</v>
      </c>
      <c r="F101" s="163">
        <v>48613.117959387469</v>
      </c>
      <c r="G101" s="163">
        <v>11394.795964846377</v>
      </c>
      <c r="H101" s="163">
        <v>4317.1687567925337</v>
      </c>
      <c r="I101" s="163">
        <v>1264.3972845223566</v>
      </c>
      <c r="J101" s="163">
        <v>4693.4261833020364</v>
      </c>
      <c r="K101" s="163">
        <v>242.5625478368361</v>
      </c>
      <c r="L101" s="163">
        <v>1116.101632883431</v>
      </c>
      <c r="M101" s="163">
        <f t="shared" si="10"/>
        <v>211824.04966748503</v>
      </c>
    </row>
    <row r="102" spans="1:16" ht="15" customHeight="1" outlineLevel="1" x14ac:dyDescent="0.25">
      <c r="A102" s="25">
        <f t="shared" si="9"/>
        <v>98</v>
      </c>
      <c r="B102" s="317"/>
      <c r="C102" s="2" t="s">
        <v>133</v>
      </c>
      <c r="D102" s="58">
        <v>831</v>
      </c>
      <c r="E102" s="163">
        <v>34533.735212157597</v>
      </c>
      <c r="F102" s="163">
        <v>11975.765811646772</v>
      </c>
      <c r="G102" s="163">
        <v>2807.0902191565015</v>
      </c>
      <c r="H102" s="163">
        <v>1063.5277918996715</v>
      </c>
      <c r="I102" s="163">
        <v>311.48229959189081</v>
      </c>
      <c r="J102" s="163">
        <v>1156.2182222591291</v>
      </c>
      <c r="K102" s="163">
        <v>59.754905455706705</v>
      </c>
      <c r="L102" s="163">
        <v>274.94989703344964</v>
      </c>
      <c r="M102" s="163">
        <f t="shared" si="10"/>
        <v>52182.524359200717</v>
      </c>
    </row>
    <row r="103" spans="1:16" ht="15" customHeight="1" outlineLevel="1" x14ac:dyDescent="0.25">
      <c r="A103" s="25">
        <f t="shared" si="9"/>
        <v>99</v>
      </c>
      <c r="B103" s="317"/>
      <c r="C103" s="2" t="s">
        <v>174</v>
      </c>
      <c r="D103" s="58">
        <v>832</v>
      </c>
      <c r="E103" s="163">
        <v>809101.28530131758</v>
      </c>
      <c r="F103" s="163">
        <v>280583.82480617834</v>
      </c>
      <c r="G103" s="163">
        <v>65768.162358432048</v>
      </c>
      <c r="H103" s="163">
        <v>24917.713015786285</v>
      </c>
      <c r="I103" s="163">
        <v>7297.8126287273162</v>
      </c>
      <c r="J103" s="163">
        <v>27089.38503093995</v>
      </c>
      <c r="K103" s="163">
        <v>1400.0156806162743</v>
      </c>
      <c r="L103" s="163">
        <v>6441.8839640871292</v>
      </c>
      <c r="M103" s="163">
        <f t="shared" si="10"/>
        <v>1222600.0827860851</v>
      </c>
    </row>
    <row r="104" spans="1:16" ht="15" customHeight="1" outlineLevel="1" x14ac:dyDescent="0.25">
      <c r="A104" s="25">
        <f t="shared" si="9"/>
        <v>100</v>
      </c>
      <c r="B104" s="317"/>
      <c r="C104" s="2" t="s">
        <v>175</v>
      </c>
      <c r="D104" s="58">
        <v>833</v>
      </c>
      <c r="E104" s="163">
        <v>9492.1845945665063</v>
      </c>
      <c r="F104" s="163">
        <v>3291.7429593723778</v>
      </c>
      <c r="G104" s="163">
        <v>771.57649962101823</v>
      </c>
      <c r="H104" s="163">
        <v>292.32870583340144</v>
      </c>
      <c r="I104" s="163">
        <v>85.616208831803618</v>
      </c>
      <c r="J104" s="163">
        <v>317.8062474232853</v>
      </c>
      <c r="K104" s="163">
        <v>16.424652286577821</v>
      </c>
      <c r="L104" s="163">
        <v>75.574656516731267</v>
      </c>
      <c r="M104" s="163">
        <f t="shared" si="10"/>
        <v>14343.2545244517</v>
      </c>
    </row>
    <row r="105" spans="1:16" ht="15" customHeight="1" outlineLevel="1" x14ac:dyDescent="0.25">
      <c r="A105" s="25">
        <f t="shared" si="9"/>
        <v>101</v>
      </c>
      <c r="B105" s="317"/>
      <c r="C105" s="2" t="s">
        <v>176</v>
      </c>
      <c r="D105" s="58">
        <v>834</v>
      </c>
      <c r="E105" s="163">
        <v>352105.93038007658</v>
      </c>
      <c r="F105" s="163">
        <v>122104.89647929242</v>
      </c>
      <c r="G105" s="163">
        <v>28621.089123569502</v>
      </c>
      <c r="H105" s="163">
        <v>10843.728323951145</v>
      </c>
      <c r="I105" s="163">
        <v>3175.8732213860685</v>
      </c>
      <c r="J105" s="163">
        <v>11788.799861059493</v>
      </c>
      <c r="K105" s="163">
        <v>609.2609574665405</v>
      </c>
      <c r="L105" s="163">
        <v>2803.3888807019803</v>
      </c>
      <c r="M105" s="163">
        <f t="shared" si="10"/>
        <v>532052.96722750366</v>
      </c>
    </row>
    <row r="106" spans="1:16" ht="15" customHeight="1" outlineLevel="1" x14ac:dyDescent="0.25">
      <c r="A106" s="25">
        <f t="shared" si="9"/>
        <v>102</v>
      </c>
      <c r="B106" s="317"/>
      <c r="C106" s="2" t="s">
        <v>177</v>
      </c>
      <c r="D106" s="58">
        <v>835</v>
      </c>
      <c r="E106" s="163">
        <v>3830.2937660825883</v>
      </c>
      <c r="F106" s="163">
        <v>1328.2866985169574</v>
      </c>
      <c r="G106" s="163">
        <v>311.34715376752291</v>
      </c>
      <c r="H106" s="163">
        <v>117.96070845921042</v>
      </c>
      <c r="I106" s="163">
        <v>34.547919680344009</v>
      </c>
      <c r="J106" s="163">
        <v>128.24142600685508</v>
      </c>
      <c r="K106" s="163">
        <v>6.6276885617421151</v>
      </c>
      <c r="L106" s="163">
        <v>30.495944621174782</v>
      </c>
      <c r="M106" s="163">
        <f t="shared" si="10"/>
        <v>5787.8013056963964</v>
      </c>
    </row>
    <row r="107" spans="1:16" ht="15" customHeight="1" outlineLevel="1" x14ac:dyDescent="0.25">
      <c r="A107" s="25">
        <f t="shared" si="9"/>
        <v>103</v>
      </c>
      <c r="B107" s="317"/>
      <c r="C107" s="2" t="s">
        <v>178</v>
      </c>
      <c r="D107" s="58">
        <v>836</v>
      </c>
      <c r="E107" s="163">
        <v>5013.9761123849939</v>
      </c>
      <c r="F107" s="163">
        <v>1738.7694478520973</v>
      </c>
      <c r="G107" s="163">
        <v>407.56330636383825</v>
      </c>
      <c r="H107" s="163">
        <v>154.41431141700548</v>
      </c>
      <c r="I107" s="163">
        <v>45.224323404051219</v>
      </c>
      <c r="J107" s="163">
        <v>167.87209699432094</v>
      </c>
      <c r="K107" s="163">
        <v>8.6758546885267016</v>
      </c>
      <c r="L107" s="163">
        <v>39.920159442906048</v>
      </c>
      <c r="M107" s="163">
        <f t="shared" si="10"/>
        <v>7576.4156125477393</v>
      </c>
    </row>
    <row r="108" spans="1:16" ht="15" customHeight="1" outlineLevel="1" x14ac:dyDescent="0.25">
      <c r="A108" s="25">
        <f t="shared" si="9"/>
        <v>104</v>
      </c>
      <c r="B108" s="317"/>
      <c r="C108" s="2" t="s">
        <v>179</v>
      </c>
      <c r="D108" s="58">
        <v>837</v>
      </c>
      <c r="E108" s="163">
        <v>8606.9175630717582</v>
      </c>
      <c r="F108" s="163">
        <v>2984.7460305773575</v>
      </c>
      <c r="G108" s="163">
        <v>699.61717028163753</v>
      </c>
      <c r="H108" s="163">
        <v>265.06533320767608</v>
      </c>
      <c r="I108" s="163">
        <v>77.631407621368822</v>
      </c>
      <c r="J108" s="163">
        <v>288.16676976205832</v>
      </c>
      <c r="K108" s="163">
        <v>14.892844405239817</v>
      </c>
      <c r="L108" s="163">
        <v>68.526357870169051</v>
      </c>
      <c r="M108" s="163">
        <f t="shared" si="10"/>
        <v>13005.563476797264</v>
      </c>
    </row>
    <row r="109" spans="1:16" ht="15" customHeight="1" x14ac:dyDescent="0.25">
      <c r="A109" s="25">
        <f t="shared" si="9"/>
        <v>105</v>
      </c>
      <c r="B109" s="317"/>
      <c r="C109" s="324" t="s">
        <v>180</v>
      </c>
      <c r="D109" s="323"/>
      <c r="E109" s="166">
        <f>SUM(E101:E108)</f>
        <v>1362866.8022675714</v>
      </c>
      <c r="F109" s="166">
        <f t="shared" ref="F109:L109" si="14">SUM(F101:F108)</f>
        <v>472621.15019282378</v>
      </c>
      <c r="G109" s="166">
        <f t="shared" si="14"/>
        <v>110781.24179603845</v>
      </c>
      <c r="H109" s="166">
        <f t="shared" si="14"/>
        <v>41971.906947346935</v>
      </c>
      <c r="I109" s="166">
        <f t="shared" si="14"/>
        <v>12292.585293765202</v>
      </c>
      <c r="J109" s="166">
        <f t="shared" si="14"/>
        <v>45629.915837747132</v>
      </c>
      <c r="K109" s="166">
        <f t="shared" si="14"/>
        <v>2358.215131317444</v>
      </c>
      <c r="L109" s="166">
        <f t="shared" si="14"/>
        <v>10850.841493156971</v>
      </c>
      <c r="M109" s="166">
        <f t="shared" si="10"/>
        <v>2059372.6589597671</v>
      </c>
      <c r="N109" s="163"/>
      <c r="P109" s="163"/>
    </row>
    <row r="110" spans="1:16" ht="15" customHeight="1" outlineLevel="1" x14ac:dyDescent="0.25">
      <c r="A110" s="25">
        <f t="shared" si="9"/>
        <v>106</v>
      </c>
      <c r="B110" s="317"/>
      <c r="C110" s="97" t="s">
        <v>162</v>
      </c>
      <c r="D110" s="169">
        <v>840</v>
      </c>
      <c r="E110" s="163">
        <v>-129.65722437945612</v>
      </c>
      <c r="F110" s="163">
        <v>-44.787463266148336</v>
      </c>
      <c r="G110" s="163">
        <v>-10.313623747928975</v>
      </c>
      <c r="H110" s="163">
        <v>-3.6506815833117625</v>
      </c>
      <c r="I110" s="163">
        <v>-1.1555614439169195</v>
      </c>
      <c r="J110" s="163">
        <v>-3.9215096100021229</v>
      </c>
      <c r="K110" s="163">
        <v>-0.18094604610397855</v>
      </c>
      <c r="L110" s="163">
        <v>-0.83258598378633075</v>
      </c>
      <c r="M110" s="163">
        <f t="shared" si="10"/>
        <v>-194.49959606065454</v>
      </c>
    </row>
    <row r="111" spans="1:16" ht="15" customHeight="1" outlineLevel="1" x14ac:dyDescent="0.25">
      <c r="A111" s="25">
        <f t="shared" si="9"/>
        <v>107</v>
      </c>
      <c r="B111" s="317"/>
      <c r="C111" s="70" t="s">
        <v>181</v>
      </c>
      <c r="D111" s="169">
        <v>841</v>
      </c>
      <c r="E111" s="163">
        <v>650079.19000475225</v>
      </c>
      <c r="F111" s="163">
        <v>224556.69540800827</v>
      </c>
      <c r="G111" s="163">
        <v>51710.748893139084</v>
      </c>
      <c r="H111" s="163">
        <v>18303.89427201567</v>
      </c>
      <c r="I111" s="163">
        <v>5793.787820597985</v>
      </c>
      <c r="J111" s="163">
        <v>19661.779766357253</v>
      </c>
      <c r="K111" s="163">
        <v>907.23258691379988</v>
      </c>
      <c r="L111" s="163">
        <v>4174.4439967734424</v>
      </c>
      <c r="M111" s="163">
        <f t="shared" si="10"/>
        <v>975187.77274855773</v>
      </c>
    </row>
    <row r="112" spans="1:16" ht="15" customHeight="1" outlineLevel="1" x14ac:dyDescent="0.25">
      <c r="A112" s="25">
        <f t="shared" si="9"/>
        <v>108</v>
      </c>
      <c r="B112" s="317"/>
      <c r="C112" s="70" t="s">
        <v>131</v>
      </c>
      <c r="D112" s="169">
        <v>842</v>
      </c>
      <c r="E112" s="163">
        <v>0</v>
      </c>
      <c r="F112" s="163">
        <v>0</v>
      </c>
      <c r="G112" s="163">
        <v>0</v>
      </c>
      <c r="H112" s="163">
        <v>0</v>
      </c>
      <c r="I112" s="163">
        <v>0</v>
      </c>
      <c r="J112" s="163">
        <v>0</v>
      </c>
      <c r="K112" s="163">
        <v>0</v>
      </c>
      <c r="L112" s="163">
        <v>0</v>
      </c>
      <c r="M112" s="163">
        <f t="shared" si="10"/>
        <v>0</v>
      </c>
    </row>
    <row r="113" spans="1:14" ht="15" customHeight="1" outlineLevel="1" x14ac:dyDescent="0.25">
      <c r="A113" s="25">
        <f t="shared" si="9"/>
        <v>109</v>
      </c>
      <c r="B113" s="317"/>
      <c r="C113" s="70" t="s">
        <v>182</v>
      </c>
      <c r="D113" s="169">
        <v>842.1</v>
      </c>
      <c r="E113" s="163">
        <v>0</v>
      </c>
      <c r="F113" s="163">
        <v>0</v>
      </c>
      <c r="G113" s="163">
        <v>0</v>
      </c>
      <c r="H113" s="163">
        <v>0</v>
      </c>
      <c r="I113" s="163">
        <v>0</v>
      </c>
      <c r="J113" s="163">
        <v>0</v>
      </c>
      <c r="K113" s="163">
        <v>0</v>
      </c>
      <c r="L113" s="163">
        <v>0</v>
      </c>
      <c r="M113" s="163">
        <f t="shared" si="10"/>
        <v>0</v>
      </c>
    </row>
    <row r="114" spans="1:14" ht="15" customHeight="1" outlineLevel="1" x14ac:dyDescent="0.25">
      <c r="A114" s="25">
        <f t="shared" si="9"/>
        <v>110</v>
      </c>
      <c r="B114" s="317"/>
      <c r="C114" s="77" t="s">
        <v>183</v>
      </c>
      <c r="D114" s="169">
        <v>842.2</v>
      </c>
      <c r="E114" s="163">
        <v>0</v>
      </c>
      <c r="F114" s="163">
        <v>0</v>
      </c>
      <c r="G114" s="163">
        <v>0</v>
      </c>
      <c r="H114" s="163">
        <v>0</v>
      </c>
      <c r="I114" s="163">
        <v>0</v>
      </c>
      <c r="J114" s="163">
        <v>0</v>
      </c>
      <c r="K114" s="163">
        <v>0</v>
      </c>
      <c r="L114" s="163">
        <v>0</v>
      </c>
      <c r="M114" s="163">
        <f t="shared" si="10"/>
        <v>0</v>
      </c>
    </row>
    <row r="115" spans="1:14" ht="15" customHeight="1" outlineLevel="1" x14ac:dyDescent="0.25">
      <c r="A115" s="25">
        <f t="shared" si="9"/>
        <v>111</v>
      </c>
      <c r="B115" s="317"/>
      <c r="C115" s="77" t="s">
        <v>170</v>
      </c>
      <c r="D115" s="169">
        <v>842.3</v>
      </c>
      <c r="E115" s="163">
        <v>0</v>
      </c>
      <c r="F115" s="163">
        <v>0</v>
      </c>
      <c r="G115" s="163">
        <v>0</v>
      </c>
      <c r="H115" s="163">
        <v>0</v>
      </c>
      <c r="I115" s="163">
        <v>0</v>
      </c>
      <c r="J115" s="163">
        <v>0</v>
      </c>
      <c r="K115" s="163">
        <v>0</v>
      </c>
      <c r="L115" s="163">
        <v>0</v>
      </c>
      <c r="M115" s="163">
        <f t="shared" si="10"/>
        <v>0</v>
      </c>
    </row>
    <row r="116" spans="1:14" ht="15" customHeight="1" x14ac:dyDescent="0.25">
      <c r="A116" s="25">
        <f t="shared" si="9"/>
        <v>112</v>
      </c>
      <c r="B116" s="317"/>
      <c r="C116" s="324" t="s">
        <v>184</v>
      </c>
      <c r="D116" s="323"/>
      <c r="E116" s="166">
        <f>SUM(E110:E115)</f>
        <v>649949.53278037277</v>
      </c>
      <c r="F116" s="166">
        <f t="shared" ref="F116:L116" si="15">SUM(F110:F115)</f>
        <v>224511.90794474212</v>
      </c>
      <c r="G116" s="166">
        <f t="shared" si="15"/>
        <v>51700.435269391157</v>
      </c>
      <c r="H116" s="166">
        <f t="shared" si="15"/>
        <v>18300.243590432357</v>
      </c>
      <c r="I116" s="166">
        <f t="shared" si="15"/>
        <v>5792.6322591540684</v>
      </c>
      <c r="J116" s="166">
        <f t="shared" si="15"/>
        <v>19657.858256747251</v>
      </c>
      <c r="K116" s="166">
        <f t="shared" si="15"/>
        <v>907.05164086769594</v>
      </c>
      <c r="L116" s="166">
        <f t="shared" si="15"/>
        <v>4173.6114107896565</v>
      </c>
      <c r="M116" s="166">
        <f t="shared" si="10"/>
        <v>974993.27315249713</v>
      </c>
      <c r="N116" s="163"/>
    </row>
    <row r="117" spans="1:14" ht="15" customHeight="1" outlineLevel="1" x14ac:dyDescent="0.25">
      <c r="A117" s="25">
        <f t="shared" si="9"/>
        <v>113</v>
      </c>
      <c r="B117" s="317"/>
      <c r="C117" s="70" t="s">
        <v>132</v>
      </c>
      <c r="D117" s="169">
        <v>843.1</v>
      </c>
      <c r="E117" s="163">
        <v>0</v>
      </c>
      <c r="F117" s="163">
        <v>0</v>
      </c>
      <c r="G117" s="163">
        <v>0</v>
      </c>
      <c r="H117" s="163">
        <v>0</v>
      </c>
      <c r="I117" s="163">
        <v>0</v>
      </c>
      <c r="J117" s="163">
        <v>0</v>
      </c>
      <c r="K117" s="163">
        <v>0</v>
      </c>
      <c r="L117" s="163">
        <v>0</v>
      </c>
      <c r="M117" s="163">
        <f t="shared" si="10"/>
        <v>0</v>
      </c>
    </row>
    <row r="118" spans="1:14" ht="15" customHeight="1" outlineLevel="1" x14ac:dyDescent="0.25">
      <c r="A118" s="25">
        <f t="shared" si="9"/>
        <v>114</v>
      </c>
      <c r="B118" s="317"/>
      <c r="C118" s="70" t="s">
        <v>133</v>
      </c>
      <c r="D118" s="169">
        <v>843.2</v>
      </c>
      <c r="E118" s="163">
        <v>0</v>
      </c>
      <c r="F118" s="163">
        <v>0</v>
      </c>
      <c r="G118" s="163">
        <v>0</v>
      </c>
      <c r="H118" s="163">
        <v>0</v>
      </c>
      <c r="I118" s="163">
        <v>0</v>
      </c>
      <c r="J118" s="163">
        <v>0</v>
      </c>
      <c r="K118" s="163">
        <v>0</v>
      </c>
      <c r="L118" s="163">
        <v>0</v>
      </c>
      <c r="M118" s="163">
        <f t="shared" si="10"/>
        <v>0</v>
      </c>
    </row>
    <row r="119" spans="1:14" ht="15" customHeight="1" outlineLevel="1" x14ac:dyDescent="0.25">
      <c r="A119" s="25">
        <f t="shared" si="9"/>
        <v>115</v>
      </c>
      <c r="B119" s="317"/>
      <c r="C119" s="70" t="s">
        <v>185</v>
      </c>
      <c r="D119" s="169">
        <v>843.3</v>
      </c>
      <c r="E119" s="163">
        <v>0</v>
      </c>
      <c r="F119" s="163">
        <v>0</v>
      </c>
      <c r="G119" s="163">
        <v>0</v>
      </c>
      <c r="H119" s="163">
        <v>0</v>
      </c>
      <c r="I119" s="163">
        <v>0</v>
      </c>
      <c r="J119" s="163">
        <v>0</v>
      </c>
      <c r="K119" s="163">
        <v>0</v>
      </c>
      <c r="L119" s="163">
        <v>0</v>
      </c>
      <c r="M119" s="163">
        <f t="shared" si="10"/>
        <v>0</v>
      </c>
    </row>
    <row r="120" spans="1:14" ht="15" customHeight="1" outlineLevel="1" x14ac:dyDescent="0.25">
      <c r="A120" s="25">
        <f t="shared" si="9"/>
        <v>116</v>
      </c>
      <c r="B120" s="317"/>
      <c r="C120" s="70" t="s">
        <v>178</v>
      </c>
      <c r="D120" s="169">
        <v>843.4</v>
      </c>
      <c r="E120" s="163">
        <v>0</v>
      </c>
      <c r="F120" s="163">
        <v>0</v>
      </c>
      <c r="G120" s="163">
        <v>0</v>
      </c>
      <c r="H120" s="163">
        <v>0</v>
      </c>
      <c r="I120" s="163">
        <v>0</v>
      </c>
      <c r="J120" s="163">
        <v>0</v>
      </c>
      <c r="K120" s="163">
        <v>0</v>
      </c>
      <c r="L120" s="163">
        <v>0</v>
      </c>
      <c r="M120" s="163">
        <f t="shared" si="10"/>
        <v>0</v>
      </c>
    </row>
    <row r="121" spans="1:14" ht="15" customHeight="1" outlineLevel="1" x14ac:dyDescent="0.25">
      <c r="A121" s="25">
        <f t="shared" si="9"/>
        <v>117</v>
      </c>
      <c r="B121" s="317"/>
      <c r="C121" s="70" t="s">
        <v>186</v>
      </c>
      <c r="D121" s="169">
        <v>843.5</v>
      </c>
      <c r="E121" s="163">
        <v>0</v>
      </c>
      <c r="F121" s="163">
        <v>0</v>
      </c>
      <c r="G121" s="163">
        <v>0</v>
      </c>
      <c r="H121" s="163">
        <v>0</v>
      </c>
      <c r="I121" s="163">
        <v>0</v>
      </c>
      <c r="J121" s="163">
        <v>0</v>
      </c>
      <c r="K121" s="163">
        <v>0</v>
      </c>
      <c r="L121" s="163">
        <v>0</v>
      </c>
      <c r="M121" s="163">
        <f t="shared" si="10"/>
        <v>0</v>
      </c>
    </row>
    <row r="122" spans="1:14" ht="15" customHeight="1" outlineLevel="1" x14ac:dyDescent="0.25">
      <c r="A122" s="25">
        <f t="shared" si="9"/>
        <v>118</v>
      </c>
      <c r="B122" s="317"/>
      <c r="C122" s="70" t="s">
        <v>187</v>
      </c>
      <c r="D122" s="169">
        <v>843.6</v>
      </c>
      <c r="E122" s="163">
        <v>0</v>
      </c>
      <c r="F122" s="163">
        <v>0</v>
      </c>
      <c r="G122" s="163">
        <v>0</v>
      </c>
      <c r="H122" s="163">
        <v>0</v>
      </c>
      <c r="I122" s="163">
        <v>0</v>
      </c>
      <c r="J122" s="163">
        <v>0</v>
      </c>
      <c r="K122" s="163">
        <v>0</v>
      </c>
      <c r="L122" s="163">
        <v>0</v>
      </c>
      <c r="M122" s="163">
        <f t="shared" si="10"/>
        <v>0</v>
      </c>
    </row>
    <row r="123" spans="1:14" ht="15" customHeight="1" outlineLevel="1" x14ac:dyDescent="0.25">
      <c r="A123" s="25">
        <f t="shared" si="9"/>
        <v>119</v>
      </c>
      <c r="B123" s="317"/>
      <c r="C123" s="70" t="s">
        <v>188</v>
      </c>
      <c r="D123" s="169">
        <v>843.7</v>
      </c>
      <c r="E123" s="163">
        <v>0</v>
      </c>
      <c r="F123" s="163">
        <v>0</v>
      </c>
      <c r="G123" s="163">
        <v>0</v>
      </c>
      <c r="H123" s="163">
        <v>0</v>
      </c>
      <c r="I123" s="163">
        <v>0</v>
      </c>
      <c r="J123" s="163">
        <v>0</v>
      </c>
      <c r="K123" s="163">
        <v>0</v>
      </c>
      <c r="L123" s="163">
        <v>0</v>
      </c>
      <c r="M123" s="163">
        <f t="shared" si="10"/>
        <v>0</v>
      </c>
    </row>
    <row r="124" spans="1:14" ht="15" customHeight="1" outlineLevel="1" x14ac:dyDescent="0.25">
      <c r="A124" s="25">
        <f t="shared" si="9"/>
        <v>120</v>
      </c>
      <c r="B124" s="317"/>
      <c r="C124" s="70" t="s">
        <v>189</v>
      </c>
      <c r="D124" s="169">
        <v>843.8</v>
      </c>
      <c r="E124" s="163">
        <v>0</v>
      </c>
      <c r="F124" s="163">
        <v>0</v>
      </c>
      <c r="G124" s="163">
        <v>0</v>
      </c>
      <c r="H124" s="163">
        <v>0</v>
      </c>
      <c r="I124" s="163">
        <v>0</v>
      </c>
      <c r="J124" s="163">
        <v>0</v>
      </c>
      <c r="K124" s="163">
        <v>0</v>
      </c>
      <c r="L124" s="163">
        <v>0</v>
      </c>
      <c r="M124" s="163">
        <f t="shared" si="10"/>
        <v>0</v>
      </c>
    </row>
    <row r="125" spans="1:14" ht="15" customHeight="1" outlineLevel="1" x14ac:dyDescent="0.25">
      <c r="A125" s="25">
        <f t="shared" si="9"/>
        <v>121</v>
      </c>
      <c r="B125" s="317"/>
      <c r="C125" s="70" t="s">
        <v>179</v>
      </c>
      <c r="D125" s="169">
        <v>843.9</v>
      </c>
      <c r="E125" s="163">
        <v>0</v>
      </c>
      <c r="F125" s="163">
        <v>0</v>
      </c>
      <c r="G125" s="163">
        <v>0</v>
      </c>
      <c r="H125" s="163">
        <v>0</v>
      </c>
      <c r="I125" s="163">
        <v>0</v>
      </c>
      <c r="J125" s="163">
        <v>0</v>
      </c>
      <c r="K125" s="163">
        <v>0</v>
      </c>
      <c r="L125" s="163">
        <v>0</v>
      </c>
      <c r="M125" s="163">
        <f t="shared" si="10"/>
        <v>0</v>
      </c>
    </row>
    <row r="126" spans="1:14" ht="15" customHeight="1" x14ac:dyDescent="0.25">
      <c r="A126" s="25">
        <f t="shared" si="9"/>
        <v>122</v>
      </c>
      <c r="B126" s="317"/>
      <c r="C126" s="324" t="s">
        <v>190</v>
      </c>
      <c r="D126" s="323"/>
      <c r="E126" s="166">
        <f>SUM(E117:E125)</f>
        <v>0</v>
      </c>
      <c r="F126" s="166">
        <f t="shared" ref="F126:L126" si="16">SUM(F117:F125)</f>
        <v>0</v>
      </c>
      <c r="G126" s="166">
        <f t="shared" si="16"/>
        <v>0</v>
      </c>
      <c r="H126" s="166">
        <f t="shared" si="16"/>
        <v>0</v>
      </c>
      <c r="I126" s="166">
        <f t="shared" si="16"/>
        <v>0</v>
      </c>
      <c r="J126" s="166">
        <f t="shared" si="16"/>
        <v>0</v>
      </c>
      <c r="K126" s="166">
        <f t="shared" si="16"/>
        <v>0</v>
      </c>
      <c r="L126" s="166">
        <f t="shared" si="16"/>
        <v>0</v>
      </c>
      <c r="M126" s="166">
        <f t="shared" si="10"/>
        <v>0</v>
      </c>
    </row>
    <row r="127" spans="1:14" ht="15" customHeight="1" x14ac:dyDescent="0.25">
      <c r="A127" s="25">
        <f t="shared" si="9"/>
        <v>123</v>
      </c>
      <c r="B127" s="317"/>
      <c r="C127" s="70" t="s">
        <v>191</v>
      </c>
      <c r="D127" s="170">
        <v>844.1</v>
      </c>
      <c r="E127" s="171">
        <v>-15360.419171090221</v>
      </c>
      <c r="F127" s="163">
        <v>-5219.191153987892</v>
      </c>
      <c r="G127" s="163">
        <v>-1110.4186658955407</v>
      </c>
      <c r="H127" s="163">
        <v>-263.4172247667691</v>
      </c>
      <c r="I127" s="163">
        <v>-130.03293029199284</v>
      </c>
      <c r="J127" s="163">
        <v>-257.38476923775909</v>
      </c>
      <c r="K127" s="163">
        <v>0</v>
      </c>
      <c r="L127" s="163">
        <v>0</v>
      </c>
      <c r="M127" s="163">
        <f t="shared" si="10"/>
        <v>-22340.863915270176</v>
      </c>
    </row>
    <row r="128" spans="1:14" ht="15" customHeight="1" x14ac:dyDescent="0.25">
      <c r="A128" s="25">
        <f t="shared" si="9"/>
        <v>124</v>
      </c>
      <c r="B128" s="317"/>
      <c r="C128" s="70" t="s">
        <v>524</v>
      </c>
      <c r="D128" s="170">
        <v>846.2</v>
      </c>
      <c r="E128" s="172">
        <v>-1798.2812725743563</v>
      </c>
      <c r="F128" s="163">
        <v>-611.02328039762858</v>
      </c>
      <c r="G128" s="163">
        <v>-129.99938799555713</v>
      </c>
      <c r="H128" s="163">
        <v>-30.83888902349333</v>
      </c>
      <c r="I128" s="163">
        <v>-15.223268372920366</v>
      </c>
      <c r="J128" s="163">
        <v>-30.132654923718672</v>
      </c>
      <c r="K128" s="163">
        <v>0</v>
      </c>
      <c r="L128" s="163">
        <v>0</v>
      </c>
      <c r="M128" s="163">
        <f t="shared" ref="M128" si="17">SUM(E128:L128)</f>
        <v>-2615.4987532876744</v>
      </c>
    </row>
    <row r="129" spans="1:14" ht="15" customHeight="1" x14ac:dyDescent="0.25">
      <c r="A129" s="25">
        <f t="shared" si="9"/>
        <v>125</v>
      </c>
      <c r="B129" s="318"/>
      <c r="C129" s="324" t="s">
        <v>193</v>
      </c>
      <c r="D129" s="323"/>
      <c r="E129" s="166">
        <f>SUM(E127:E128)</f>
        <v>-17158.700443664577</v>
      </c>
      <c r="F129" s="166">
        <f t="shared" ref="F129:M129" si="18">SUM(F127:F128)</f>
        <v>-5830.2144343855207</v>
      </c>
      <c r="G129" s="166">
        <f t="shared" si="18"/>
        <v>-1240.4180538910978</v>
      </c>
      <c r="H129" s="166">
        <f t="shared" si="18"/>
        <v>-294.25611379026242</v>
      </c>
      <c r="I129" s="166">
        <f t="shared" si="18"/>
        <v>-145.2561986649132</v>
      </c>
      <c r="J129" s="166">
        <f t="shared" si="18"/>
        <v>-287.51742416147778</v>
      </c>
      <c r="K129" s="166">
        <f t="shared" si="18"/>
        <v>0</v>
      </c>
      <c r="L129" s="166">
        <f t="shared" si="18"/>
        <v>0</v>
      </c>
      <c r="M129" s="166">
        <f t="shared" si="18"/>
        <v>-24956.362668557849</v>
      </c>
      <c r="N129" s="163"/>
    </row>
    <row r="130" spans="1:14" ht="15" customHeight="1" x14ac:dyDescent="0.25">
      <c r="A130" s="25">
        <f t="shared" si="9"/>
        <v>126</v>
      </c>
      <c r="B130" s="325" t="s">
        <v>194</v>
      </c>
      <c r="C130" s="325"/>
      <c r="D130" s="325"/>
      <c r="E130" s="166">
        <f t="shared" ref="E130:L130" si="19">E100+E109+E116+E126+E129</f>
        <v>2477544.4642856829</v>
      </c>
      <c r="F130" s="166">
        <f t="shared" si="19"/>
        <v>858413.75089371589</v>
      </c>
      <c r="G130" s="166">
        <f t="shared" si="19"/>
        <v>200411.64698227803</v>
      </c>
      <c r="H130" s="166">
        <f t="shared" si="19"/>
        <v>74818.456348960579</v>
      </c>
      <c r="I130" s="166">
        <f t="shared" si="19"/>
        <v>22286.413220236314</v>
      </c>
      <c r="J130" s="166">
        <f t="shared" si="19"/>
        <v>81134.22915032602</v>
      </c>
      <c r="K130" s="166">
        <f t="shared" si="19"/>
        <v>4099.0920671050235</v>
      </c>
      <c r="L130" s="166">
        <f t="shared" si="19"/>
        <v>18861.128357345962</v>
      </c>
      <c r="M130" s="166">
        <f t="shared" si="10"/>
        <v>3737569.1813056516</v>
      </c>
      <c r="N130" s="163"/>
    </row>
    <row r="131" spans="1:14" ht="15" customHeight="1" outlineLevel="1" x14ac:dyDescent="0.25">
      <c r="A131" s="25">
        <f t="shared" si="9"/>
        <v>127</v>
      </c>
      <c r="B131" s="296" t="s">
        <v>195</v>
      </c>
      <c r="C131" s="97" t="s">
        <v>162</v>
      </c>
      <c r="D131" s="78">
        <v>850</v>
      </c>
      <c r="M131" s="2">
        <f t="shared" si="10"/>
        <v>0</v>
      </c>
    </row>
    <row r="132" spans="1:14" ht="15" customHeight="1" outlineLevel="1" x14ac:dyDescent="0.25">
      <c r="A132" s="25">
        <f t="shared" si="9"/>
        <v>128</v>
      </c>
      <c r="B132" s="317"/>
      <c r="C132" s="77" t="s">
        <v>196</v>
      </c>
      <c r="D132" s="79">
        <v>851</v>
      </c>
      <c r="M132" s="2">
        <f t="shared" si="10"/>
        <v>0</v>
      </c>
    </row>
    <row r="133" spans="1:14" ht="15" customHeight="1" outlineLevel="1" x14ac:dyDescent="0.25">
      <c r="A133" s="25">
        <f t="shared" si="9"/>
        <v>129</v>
      </c>
      <c r="B133" s="317"/>
      <c r="C133" s="77" t="s">
        <v>197</v>
      </c>
      <c r="D133" s="79">
        <v>852</v>
      </c>
      <c r="M133" s="2">
        <f t="shared" si="10"/>
        <v>0</v>
      </c>
    </row>
    <row r="134" spans="1:14" ht="15" customHeight="1" outlineLevel="1" x14ac:dyDescent="0.25">
      <c r="A134" s="25">
        <f t="shared" si="9"/>
        <v>130</v>
      </c>
      <c r="B134" s="317"/>
      <c r="C134" s="77" t="s">
        <v>198</v>
      </c>
      <c r="D134" s="79">
        <v>853</v>
      </c>
      <c r="M134" s="2">
        <f t="shared" si="10"/>
        <v>0</v>
      </c>
    </row>
    <row r="135" spans="1:14" ht="15" customHeight="1" outlineLevel="1" x14ac:dyDescent="0.25">
      <c r="A135" s="25">
        <f t="shared" ref="A135:A198" si="20">A134+1</f>
        <v>131</v>
      </c>
      <c r="B135" s="317"/>
      <c r="C135" s="77" t="s">
        <v>199</v>
      </c>
      <c r="D135" s="79">
        <v>854</v>
      </c>
      <c r="M135" s="2">
        <f t="shared" si="10"/>
        <v>0</v>
      </c>
    </row>
    <row r="136" spans="1:14" ht="15" customHeight="1" outlineLevel="1" x14ac:dyDescent="0.25">
      <c r="A136" s="25">
        <f t="shared" si="20"/>
        <v>132</v>
      </c>
      <c r="B136" s="317"/>
      <c r="C136" s="77" t="s">
        <v>200</v>
      </c>
      <c r="D136" s="79">
        <v>855</v>
      </c>
      <c r="M136" s="2">
        <f t="shared" ref="M136:M199" si="21">SUM(E136:L136)</f>
        <v>0</v>
      </c>
    </row>
    <row r="137" spans="1:14" ht="15" customHeight="1" outlineLevel="1" x14ac:dyDescent="0.25">
      <c r="A137" s="25">
        <f t="shared" si="20"/>
        <v>133</v>
      </c>
      <c r="B137" s="317"/>
      <c r="C137" s="77" t="s">
        <v>201</v>
      </c>
      <c r="D137" s="79">
        <v>856</v>
      </c>
      <c r="M137" s="2">
        <f t="shared" si="21"/>
        <v>0</v>
      </c>
    </row>
    <row r="138" spans="1:14" ht="15" customHeight="1" outlineLevel="1" x14ac:dyDescent="0.25">
      <c r="A138" s="25">
        <f t="shared" si="20"/>
        <v>134</v>
      </c>
      <c r="B138" s="317"/>
      <c r="C138" s="77" t="s">
        <v>168</v>
      </c>
      <c r="D138" s="79">
        <v>857</v>
      </c>
      <c r="M138" s="2">
        <f t="shared" si="21"/>
        <v>0</v>
      </c>
    </row>
    <row r="139" spans="1:14" ht="15" customHeight="1" outlineLevel="1" x14ac:dyDescent="0.25">
      <c r="A139" s="25">
        <f t="shared" si="20"/>
        <v>135</v>
      </c>
      <c r="B139" s="317"/>
      <c r="C139" s="77" t="s">
        <v>202</v>
      </c>
      <c r="D139" s="79">
        <v>858</v>
      </c>
      <c r="M139" s="2">
        <f t="shared" si="21"/>
        <v>0</v>
      </c>
    </row>
    <row r="140" spans="1:14" ht="15" customHeight="1" outlineLevel="1" x14ac:dyDescent="0.25">
      <c r="A140" s="25">
        <f t="shared" si="20"/>
        <v>136</v>
      </c>
      <c r="B140" s="317"/>
      <c r="C140" s="77" t="s">
        <v>171</v>
      </c>
      <c r="D140" s="79">
        <v>859</v>
      </c>
      <c r="M140" s="2">
        <f t="shared" si="21"/>
        <v>0</v>
      </c>
    </row>
    <row r="141" spans="1:14" ht="15" customHeight="1" outlineLevel="1" x14ac:dyDescent="0.25">
      <c r="A141" s="25">
        <f t="shared" si="20"/>
        <v>137</v>
      </c>
      <c r="B141" s="317"/>
      <c r="C141" s="77" t="s">
        <v>131</v>
      </c>
      <c r="D141" s="79">
        <v>860</v>
      </c>
      <c r="M141" s="2">
        <f t="shared" si="21"/>
        <v>0</v>
      </c>
    </row>
    <row r="142" spans="1:14" ht="15" customHeight="1" x14ac:dyDescent="0.25">
      <c r="A142" s="25">
        <f t="shared" si="20"/>
        <v>138</v>
      </c>
      <c r="B142" s="317"/>
      <c r="C142" s="324" t="s">
        <v>203</v>
      </c>
      <c r="D142" s="323"/>
      <c r="E142" s="166">
        <f>SUM(E131:E141)</f>
        <v>0</v>
      </c>
      <c r="F142" s="166">
        <f t="shared" ref="F142:L142" si="22">SUM(F131:F141)</f>
        <v>0</v>
      </c>
      <c r="G142" s="166">
        <f t="shared" si="22"/>
        <v>0</v>
      </c>
      <c r="H142" s="166">
        <f t="shared" si="22"/>
        <v>0</v>
      </c>
      <c r="I142" s="166">
        <f t="shared" si="22"/>
        <v>0</v>
      </c>
      <c r="J142" s="166">
        <f t="shared" si="22"/>
        <v>0</v>
      </c>
      <c r="K142" s="166">
        <f t="shared" si="22"/>
        <v>0</v>
      </c>
      <c r="L142" s="166">
        <f t="shared" si="22"/>
        <v>0</v>
      </c>
      <c r="M142" s="166">
        <f t="shared" si="21"/>
        <v>0</v>
      </c>
    </row>
    <row r="143" spans="1:14" ht="15" customHeight="1" outlineLevel="1" x14ac:dyDescent="0.25">
      <c r="A143" s="25">
        <f t="shared" si="20"/>
        <v>139</v>
      </c>
      <c r="B143" s="317"/>
      <c r="C143" s="97" t="s">
        <v>132</v>
      </c>
      <c r="D143" s="78">
        <v>861</v>
      </c>
      <c r="M143" s="2">
        <f t="shared" si="21"/>
        <v>0</v>
      </c>
    </row>
    <row r="144" spans="1:14" ht="15" customHeight="1" outlineLevel="1" x14ac:dyDescent="0.25">
      <c r="A144" s="25">
        <f t="shared" si="20"/>
        <v>140</v>
      </c>
      <c r="B144" s="317"/>
      <c r="C144" s="77" t="s">
        <v>133</v>
      </c>
      <c r="D144" s="79">
        <v>862</v>
      </c>
      <c r="M144" s="2">
        <f t="shared" si="21"/>
        <v>0</v>
      </c>
    </row>
    <row r="145" spans="1:13" ht="15" customHeight="1" outlineLevel="1" x14ac:dyDescent="0.25">
      <c r="A145" s="25">
        <f t="shared" si="20"/>
        <v>141</v>
      </c>
      <c r="B145" s="317"/>
      <c r="C145" s="77" t="s">
        <v>204</v>
      </c>
      <c r="D145" s="79">
        <v>863</v>
      </c>
      <c r="M145" s="2">
        <f t="shared" si="21"/>
        <v>0</v>
      </c>
    </row>
    <row r="146" spans="1:13" ht="15" customHeight="1" outlineLevel="1" x14ac:dyDescent="0.25">
      <c r="A146" s="25">
        <f t="shared" si="20"/>
        <v>142</v>
      </c>
      <c r="B146" s="317"/>
      <c r="C146" s="77" t="s">
        <v>176</v>
      </c>
      <c r="D146" s="79">
        <v>864</v>
      </c>
      <c r="M146" s="2">
        <f t="shared" si="21"/>
        <v>0</v>
      </c>
    </row>
    <row r="147" spans="1:13" ht="15" customHeight="1" outlineLevel="1" x14ac:dyDescent="0.25">
      <c r="A147" s="25">
        <f t="shared" si="20"/>
        <v>143</v>
      </c>
      <c r="B147" s="317"/>
      <c r="C147" s="77" t="s">
        <v>177</v>
      </c>
      <c r="D147" s="79">
        <v>865</v>
      </c>
      <c r="M147" s="2">
        <f t="shared" si="21"/>
        <v>0</v>
      </c>
    </row>
    <row r="148" spans="1:13" ht="15" customHeight="1" outlineLevel="1" x14ac:dyDescent="0.25">
      <c r="A148" s="25">
        <f t="shared" si="20"/>
        <v>144</v>
      </c>
      <c r="B148" s="317"/>
      <c r="C148" s="77" t="s">
        <v>205</v>
      </c>
      <c r="D148" s="79">
        <v>866</v>
      </c>
      <c r="M148" s="2">
        <f t="shared" si="21"/>
        <v>0</v>
      </c>
    </row>
    <row r="149" spans="1:13" ht="15" customHeight="1" outlineLevel="1" x14ac:dyDescent="0.25">
      <c r="A149" s="25">
        <f t="shared" si="20"/>
        <v>145</v>
      </c>
      <c r="B149" s="317"/>
      <c r="C149" s="77" t="s">
        <v>179</v>
      </c>
      <c r="D149" s="79">
        <v>867</v>
      </c>
      <c r="M149" s="2">
        <f t="shared" si="21"/>
        <v>0</v>
      </c>
    </row>
    <row r="150" spans="1:13" ht="15" customHeight="1" x14ac:dyDescent="0.25">
      <c r="A150" s="25">
        <f t="shared" si="20"/>
        <v>146</v>
      </c>
      <c r="B150" s="318"/>
      <c r="C150" s="324" t="s">
        <v>206</v>
      </c>
      <c r="D150" s="323"/>
      <c r="E150" s="166">
        <f>SUM(E143:E149)</f>
        <v>0</v>
      </c>
      <c r="F150" s="166">
        <f t="shared" ref="F150:L150" si="23">SUM(F143:F149)</f>
        <v>0</v>
      </c>
      <c r="G150" s="166">
        <f t="shared" si="23"/>
        <v>0</v>
      </c>
      <c r="H150" s="166">
        <f t="shared" si="23"/>
        <v>0</v>
      </c>
      <c r="I150" s="166">
        <f t="shared" si="23"/>
        <v>0</v>
      </c>
      <c r="J150" s="166">
        <f t="shared" si="23"/>
        <v>0</v>
      </c>
      <c r="K150" s="166">
        <f t="shared" si="23"/>
        <v>0</v>
      </c>
      <c r="L150" s="166">
        <f t="shared" si="23"/>
        <v>0</v>
      </c>
      <c r="M150" s="166">
        <f t="shared" si="21"/>
        <v>0</v>
      </c>
    </row>
    <row r="151" spans="1:13" ht="15" customHeight="1" x14ac:dyDescent="0.25">
      <c r="A151" s="25">
        <f t="shared" si="20"/>
        <v>147</v>
      </c>
      <c r="B151" s="325" t="s">
        <v>207</v>
      </c>
      <c r="C151" s="325"/>
      <c r="D151" s="325"/>
      <c r="E151" s="166">
        <f>E150+E142</f>
        <v>0</v>
      </c>
      <c r="F151" s="166">
        <f t="shared" ref="F151:L151" si="24">F150+F142</f>
        <v>0</v>
      </c>
      <c r="G151" s="166">
        <f t="shared" si="24"/>
        <v>0</v>
      </c>
      <c r="H151" s="166">
        <f t="shared" si="24"/>
        <v>0</v>
      </c>
      <c r="I151" s="166">
        <f t="shared" si="24"/>
        <v>0</v>
      </c>
      <c r="J151" s="166">
        <f t="shared" si="24"/>
        <v>0</v>
      </c>
      <c r="K151" s="166">
        <f t="shared" si="24"/>
        <v>0</v>
      </c>
      <c r="L151" s="166">
        <f t="shared" si="24"/>
        <v>0</v>
      </c>
      <c r="M151" s="166">
        <f t="shared" si="21"/>
        <v>0</v>
      </c>
    </row>
    <row r="152" spans="1:13" ht="15" customHeight="1" outlineLevel="1" x14ac:dyDescent="0.25">
      <c r="A152" s="25">
        <f t="shared" si="20"/>
        <v>148</v>
      </c>
      <c r="B152" s="296" t="s">
        <v>208</v>
      </c>
      <c r="C152" s="2" t="s">
        <v>162</v>
      </c>
      <c r="D152" s="58">
        <v>870</v>
      </c>
      <c r="E152" s="163">
        <v>997908.9904817855</v>
      </c>
      <c r="F152" s="163">
        <v>384662.05608410126</v>
      </c>
      <c r="G152" s="163">
        <v>104579.18239792925</v>
      </c>
      <c r="H152" s="163">
        <v>42219.364982962084</v>
      </c>
      <c r="I152" s="163">
        <v>3828.2018296809388</v>
      </c>
      <c r="J152" s="163">
        <v>42104.650741581885</v>
      </c>
      <c r="K152" s="163">
        <v>1657.6720221287978</v>
      </c>
      <c r="L152" s="163">
        <v>1534.1298624185265</v>
      </c>
      <c r="M152" s="163">
        <f t="shared" si="21"/>
        <v>1578494.2484025883</v>
      </c>
    </row>
    <row r="153" spans="1:13" ht="15" customHeight="1" outlineLevel="1" x14ac:dyDescent="0.25">
      <c r="A153" s="25">
        <f t="shared" si="20"/>
        <v>149</v>
      </c>
      <c r="B153" s="317"/>
      <c r="C153" s="2" t="s">
        <v>209</v>
      </c>
      <c r="D153" s="58">
        <v>871</v>
      </c>
      <c r="E153" s="163">
        <v>247704.67680551688</v>
      </c>
      <c r="F153" s="163">
        <v>95482.24456386143</v>
      </c>
      <c r="G153" s="163">
        <v>25959.033161889423</v>
      </c>
      <c r="H153" s="163">
        <v>10479.84761915988</v>
      </c>
      <c r="I153" s="163">
        <v>950.25047976528242</v>
      </c>
      <c r="J153" s="163">
        <v>10451.372824006112</v>
      </c>
      <c r="K153" s="163">
        <v>411.47350751166152</v>
      </c>
      <c r="L153" s="163">
        <v>380.80741367467357</v>
      </c>
      <c r="M153" s="163">
        <f t="shared" si="21"/>
        <v>391819.7063753854</v>
      </c>
    </row>
    <row r="154" spans="1:13" ht="15" customHeight="1" outlineLevel="1" x14ac:dyDescent="0.25">
      <c r="A154" s="25">
        <f t="shared" si="20"/>
        <v>150</v>
      </c>
      <c r="B154" s="317"/>
      <c r="C154" s="2" t="s">
        <v>198</v>
      </c>
      <c r="D154" s="58">
        <v>872</v>
      </c>
      <c r="E154" s="163">
        <v>0</v>
      </c>
      <c r="F154" s="163">
        <v>0</v>
      </c>
      <c r="G154" s="163">
        <v>0</v>
      </c>
      <c r="H154" s="163">
        <v>0</v>
      </c>
      <c r="I154" s="163">
        <v>0</v>
      </c>
      <c r="J154" s="163">
        <v>0</v>
      </c>
      <c r="K154" s="163">
        <v>0</v>
      </c>
      <c r="L154" s="163">
        <v>0</v>
      </c>
      <c r="M154" s="163">
        <f t="shared" si="21"/>
        <v>0</v>
      </c>
    </row>
    <row r="155" spans="1:13" ht="15" customHeight="1" outlineLevel="1" x14ac:dyDescent="0.25">
      <c r="A155" s="25">
        <f t="shared" si="20"/>
        <v>151</v>
      </c>
      <c r="B155" s="317"/>
      <c r="C155" s="2" t="s">
        <v>210</v>
      </c>
      <c r="D155" s="58">
        <v>873</v>
      </c>
      <c r="E155" s="163">
        <v>0</v>
      </c>
      <c r="F155" s="163">
        <v>0</v>
      </c>
      <c r="G155" s="163">
        <v>0</v>
      </c>
      <c r="H155" s="163">
        <v>0</v>
      </c>
      <c r="I155" s="163">
        <v>0</v>
      </c>
      <c r="J155" s="163">
        <v>0</v>
      </c>
      <c r="K155" s="163">
        <v>0</v>
      </c>
      <c r="L155" s="163">
        <v>0</v>
      </c>
      <c r="M155" s="163">
        <f t="shared" si="21"/>
        <v>0</v>
      </c>
    </row>
    <row r="156" spans="1:13" ht="15" customHeight="1" outlineLevel="1" x14ac:dyDescent="0.25">
      <c r="A156" s="25">
        <f t="shared" si="20"/>
        <v>152</v>
      </c>
      <c r="B156" s="317"/>
      <c r="C156" s="2" t="s">
        <v>211</v>
      </c>
      <c r="D156" s="58">
        <v>874</v>
      </c>
      <c r="E156" s="163">
        <v>12077397.573203735</v>
      </c>
      <c r="F156" s="163">
        <v>6916680.3219792573</v>
      </c>
      <c r="G156" s="163">
        <v>913419.69143914466</v>
      </c>
      <c r="H156" s="163">
        <v>416081.93387568404</v>
      </c>
      <c r="I156" s="163">
        <v>36231.104313600968</v>
      </c>
      <c r="J156" s="163">
        <v>348902.29910071101</v>
      </c>
      <c r="K156" s="163">
        <v>15996.210442187179</v>
      </c>
      <c r="L156" s="163">
        <v>25419.391586546775</v>
      </c>
      <c r="M156" s="163">
        <f t="shared" si="21"/>
        <v>20750128.525940865</v>
      </c>
    </row>
    <row r="157" spans="1:13" ht="15" customHeight="1" outlineLevel="1" x14ac:dyDescent="0.25">
      <c r="A157" s="25">
        <f t="shared" si="20"/>
        <v>153</v>
      </c>
      <c r="B157" s="317"/>
      <c r="C157" s="2" t="s">
        <v>212</v>
      </c>
      <c r="D157" s="58">
        <v>875</v>
      </c>
      <c r="E157" s="163">
        <v>1097164.0978535917</v>
      </c>
      <c r="F157" s="163">
        <v>422921.73110722553</v>
      </c>
      <c r="G157" s="163">
        <v>114980.95057194955</v>
      </c>
      <c r="H157" s="163">
        <v>46418.63329753076</v>
      </c>
      <c r="I157" s="163">
        <v>4208.966596077601</v>
      </c>
      <c r="J157" s="163">
        <v>46292.509223737114</v>
      </c>
      <c r="K157" s="163">
        <v>1822.5491964131957</v>
      </c>
      <c r="L157" s="163">
        <v>1686.719152292676</v>
      </c>
      <c r="M157" s="163">
        <f t="shared" si="21"/>
        <v>1735496.1569988183</v>
      </c>
    </row>
    <row r="158" spans="1:13" ht="15" customHeight="1" outlineLevel="1" x14ac:dyDescent="0.25">
      <c r="A158" s="25">
        <f t="shared" si="20"/>
        <v>154</v>
      </c>
      <c r="B158" s="317"/>
      <c r="C158" s="2" t="s">
        <v>213</v>
      </c>
      <c r="D158" s="58">
        <v>876</v>
      </c>
      <c r="E158" s="163">
        <v>5121.2343811559294</v>
      </c>
      <c r="F158" s="163">
        <v>625131.0884135511</v>
      </c>
      <c r="G158" s="163">
        <v>281571.38841193594</v>
      </c>
      <c r="H158" s="163">
        <v>139117.05574506763</v>
      </c>
      <c r="I158" s="163">
        <v>26354.439868464138</v>
      </c>
      <c r="J158" s="163">
        <v>35073.422457818415</v>
      </c>
      <c r="K158" s="163">
        <v>1673.1222159170336</v>
      </c>
      <c r="L158" s="163">
        <v>1673.1222159170336</v>
      </c>
      <c r="M158" s="163">
        <f t="shared" si="21"/>
        <v>1115714.8737098272</v>
      </c>
    </row>
    <row r="159" spans="1:13" ht="15" customHeight="1" outlineLevel="1" x14ac:dyDescent="0.25">
      <c r="A159" s="25">
        <f t="shared" si="20"/>
        <v>155</v>
      </c>
      <c r="B159" s="317"/>
      <c r="C159" s="2" t="s">
        <v>214</v>
      </c>
      <c r="D159" s="58">
        <v>877</v>
      </c>
      <c r="E159" s="163">
        <v>0</v>
      </c>
      <c r="F159" s="163">
        <v>0</v>
      </c>
      <c r="G159" s="163">
        <v>0</v>
      </c>
      <c r="H159" s="163">
        <v>0</v>
      </c>
      <c r="I159" s="163">
        <v>0</v>
      </c>
      <c r="J159" s="163">
        <v>0</v>
      </c>
      <c r="K159" s="163">
        <v>0</v>
      </c>
      <c r="L159" s="163">
        <v>0</v>
      </c>
      <c r="M159" s="163">
        <f t="shared" si="21"/>
        <v>0</v>
      </c>
    </row>
    <row r="160" spans="1:13" ht="15" customHeight="1" outlineLevel="1" x14ac:dyDescent="0.25">
      <c r="A160" s="25">
        <f t="shared" si="20"/>
        <v>156</v>
      </c>
      <c r="B160" s="317"/>
      <c r="C160" s="2" t="s">
        <v>215</v>
      </c>
      <c r="D160" s="58">
        <v>878</v>
      </c>
      <c r="E160" s="163">
        <v>1846348.6021439014</v>
      </c>
      <c r="F160" s="163">
        <v>539695.14968165499</v>
      </c>
      <c r="G160" s="163">
        <v>9310.4952059730276</v>
      </c>
      <c r="H160" s="163">
        <v>81.580863973312049</v>
      </c>
      <c r="I160" s="163">
        <v>1116.2094545224961</v>
      </c>
      <c r="J160" s="163">
        <v>0</v>
      </c>
      <c r="K160" s="163">
        <v>0</v>
      </c>
      <c r="L160" s="163">
        <v>0</v>
      </c>
      <c r="M160" s="163">
        <f t="shared" si="21"/>
        <v>2396552.0373500246</v>
      </c>
    </row>
    <row r="161" spans="1:14" ht="15" customHeight="1" outlineLevel="1" x14ac:dyDescent="0.25">
      <c r="A161" s="25">
        <f t="shared" si="20"/>
        <v>157</v>
      </c>
      <c r="B161" s="317"/>
      <c r="C161" s="2" t="s">
        <v>216</v>
      </c>
      <c r="D161" s="58">
        <v>879</v>
      </c>
      <c r="E161" s="163">
        <v>1302967.018622536</v>
      </c>
      <c r="F161" s="163">
        <v>502252.1864956225</v>
      </c>
      <c r="G161" s="163">
        <v>136548.75023545491</v>
      </c>
      <c r="H161" s="163">
        <v>55125.708501161047</v>
      </c>
      <c r="I161" s="163">
        <v>4998.4725784427683</v>
      </c>
      <c r="J161" s="163">
        <v>54975.926432344786</v>
      </c>
      <c r="K161" s="163">
        <v>2164.4177907289572</v>
      </c>
      <c r="L161" s="163">
        <v>2003.1091332789774</v>
      </c>
      <c r="M161" s="163">
        <f t="shared" si="21"/>
        <v>2061035.5897895696</v>
      </c>
    </row>
    <row r="162" spans="1:14" ht="15" customHeight="1" outlineLevel="1" x14ac:dyDescent="0.25">
      <c r="A162" s="25">
        <f t="shared" si="20"/>
        <v>158</v>
      </c>
      <c r="B162" s="317"/>
      <c r="C162" s="2" t="s">
        <v>171</v>
      </c>
      <c r="D162" s="58">
        <v>880</v>
      </c>
      <c r="E162" s="163">
        <v>11031224.909988793</v>
      </c>
      <c r="F162" s="163">
        <v>4252185.0143406382</v>
      </c>
      <c r="G162" s="163">
        <v>1156053.8014366708</v>
      </c>
      <c r="H162" s="163">
        <v>466707.19988113054</v>
      </c>
      <c r="I162" s="163">
        <v>42318.243233436275</v>
      </c>
      <c r="J162" s="163">
        <v>465439.10969543859</v>
      </c>
      <c r="K162" s="163">
        <v>18324.469543330022</v>
      </c>
      <c r="L162" s="163">
        <v>16958.792550108632</v>
      </c>
      <c r="M162" s="163">
        <f t="shared" si="21"/>
        <v>17449211.540669542</v>
      </c>
    </row>
    <row r="163" spans="1:14" ht="15" customHeight="1" outlineLevel="1" x14ac:dyDescent="0.25">
      <c r="A163" s="25">
        <f t="shared" si="20"/>
        <v>159</v>
      </c>
      <c r="B163" s="317"/>
      <c r="C163" s="2" t="s">
        <v>131</v>
      </c>
      <c r="D163" s="58">
        <v>881</v>
      </c>
      <c r="E163" s="163">
        <v>169552.45048501523</v>
      </c>
      <c r="F163" s="163">
        <v>65357.056444772228</v>
      </c>
      <c r="G163" s="163">
        <v>17768.81139905105</v>
      </c>
      <c r="H163" s="163">
        <v>7173.3964309976063</v>
      </c>
      <c r="I163" s="163">
        <v>650.44107966223351</v>
      </c>
      <c r="J163" s="163">
        <v>7153.9055947419356</v>
      </c>
      <c r="K163" s="163">
        <v>281.65128897845943</v>
      </c>
      <c r="L163" s="163">
        <v>260.66052116608148</v>
      </c>
      <c r="M163" s="163">
        <f t="shared" si="21"/>
        <v>268198.37324438489</v>
      </c>
    </row>
    <row r="164" spans="1:14" ht="15" customHeight="1" x14ac:dyDescent="0.25">
      <c r="A164" s="25">
        <f t="shared" si="20"/>
        <v>160</v>
      </c>
      <c r="B164" s="317"/>
      <c r="C164" s="322" t="s">
        <v>217</v>
      </c>
      <c r="D164" s="323"/>
      <c r="E164" s="166">
        <f>SUM(E152:E163)</f>
        <v>28775389.55396603</v>
      </c>
      <c r="F164" s="166">
        <f t="shared" ref="F164:L164" si="25">SUM(F152:F163)</f>
        <v>13804366.849110685</v>
      </c>
      <c r="G164" s="166">
        <f t="shared" si="25"/>
        <v>2760192.1042599985</v>
      </c>
      <c r="H164" s="166">
        <f t="shared" si="25"/>
        <v>1183404.7211976671</v>
      </c>
      <c r="I164" s="166">
        <f t="shared" si="25"/>
        <v>120656.32943365272</v>
      </c>
      <c r="J164" s="166">
        <f t="shared" si="25"/>
        <v>1010393.1960703798</v>
      </c>
      <c r="K164" s="166">
        <f t="shared" si="25"/>
        <v>42331.566007195295</v>
      </c>
      <c r="L164" s="166">
        <f t="shared" si="25"/>
        <v>49916.73243540337</v>
      </c>
      <c r="M164" s="166">
        <f t="shared" si="21"/>
        <v>47746651.052481011</v>
      </c>
      <c r="N164" s="163"/>
    </row>
    <row r="165" spans="1:14" ht="15" customHeight="1" outlineLevel="1" x14ac:dyDescent="0.25">
      <c r="A165" s="25">
        <f t="shared" si="20"/>
        <v>161</v>
      </c>
      <c r="B165" s="317"/>
      <c r="C165" s="2" t="s">
        <v>132</v>
      </c>
      <c r="D165" s="58">
        <v>885</v>
      </c>
      <c r="E165" s="163">
        <v>33389.032144033074</v>
      </c>
      <c r="F165" s="163">
        <v>15746.131998065657</v>
      </c>
      <c r="G165" s="163">
        <v>3124.9181822332512</v>
      </c>
      <c r="H165" s="163">
        <v>1255.5164961014582</v>
      </c>
      <c r="I165" s="163">
        <v>134.32085816187254</v>
      </c>
      <c r="J165" s="163">
        <v>1150.3041090834677</v>
      </c>
      <c r="K165" s="163">
        <v>45.57449010147176</v>
      </c>
      <c r="L165" s="163">
        <v>42.300250047009627</v>
      </c>
      <c r="M165" s="163">
        <f t="shared" si="21"/>
        <v>54888.098527827264</v>
      </c>
    </row>
    <row r="166" spans="1:14" ht="15" customHeight="1" outlineLevel="1" x14ac:dyDescent="0.25">
      <c r="A166" s="25">
        <f t="shared" si="20"/>
        <v>162</v>
      </c>
      <c r="B166" s="317"/>
      <c r="C166" s="2" t="s">
        <v>133</v>
      </c>
      <c r="D166" s="58">
        <v>886</v>
      </c>
      <c r="E166" s="163">
        <v>97303.898273817147</v>
      </c>
      <c r="F166" s="163">
        <v>37507.546211137087</v>
      </c>
      <c r="G166" s="163">
        <v>10197.284745068959</v>
      </c>
      <c r="H166" s="163">
        <v>4116.7168896874309</v>
      </c>
      <c r="I166" s="163">
        <v>373.27949237843234</v>
      </c>
      <c r="J166" s="163">
        <v>4105.5313577598872</v>
      </c>
      <c r="K166" s="163">
        <v>161.63593208504861</v>
      </c>
      <c r="L166" s="163">
        <v>149.58960936861317</v>
      </c>
      <c r="M166" s="163">
        <f t="shared" si="21"/>
        <v>153915.48251130263</v>
      </c>
    </row>
    <row r="167" spans="1:14" ht="15" customHeight="1" outlineLevel="1" x14ac:dyDescent="0.25">
      <c r="A167" s="25">
        <f t="shared" si="20"/>
        <v>163</v>
      </c>
      <c r="B167" s="317"/>
      <c r="C167" s="2" t="s">
        <v>204</v>
      </c>
      <c r="D167" s="58">
        <v>887</v>
      </c>
      <c r="E167" s="163">
        <v>5684091.9942508237</v>
      </c>
      <c r="F167" s="163">
        <v>2191035.9905907768</v>
      </c>
      <c r="G167" s="163">
        <v>595683.27282668801</v>
      </c>
      <c r="H167" s="163">
        <v>240481.60382456097</v>
      </c>
      <c r="I167" s="163">
        <v>21805.446769209113</v>
      </c>
      <c r="J167" s="163">
        <v>239828.19123155391</v>
      </c>
      <c r="K167" s="163">
        <v>9442.1037989915349</v>
      </c>
      <c r="L167" s="163">
        <v>8738.4073620824129</v>
      </c>
      <c r="M167" s="163">
        <f t="shared" si="21"/>
        <v>8991107.0106546879</v>
      </c>
    </row>
    <row r="168" spans="1:14" ht="15" customHeight="1" outlineLevel="1" x14ac:dyDescent="0.25">
      <c r="A168" s="25">
        <f t="shared" si="20"/>
        <v>164</v>
      </c>
      <c r="B168" s="317"/>
      <c r="C168" s="2" t="s">
        <v>176</v>
      </c>
      <c r="D168" s="58">
        <v>888</v>
      </c>
      <c r="E168" s="163">
        <v>0</v>
      </c>
      <c r="F168" s="163">
        <v>0</v>
      </c>
      <c r="G168" s="163">
        <v>0</v>
      </c>
      <c r="H168" s="163">
        <v>0</v>
      </c>
      <c r="I168" s="163">
        <v>0</v>
      </c>
      <c r="J168" s="163">
        <v>0</v>
      </c>
      <c r="K168" s="163">
        <v>0</v>
      </c>
      <c r="L168" s="163">
        <v>0</v>
      </c>
      <c r="M168" s="163">
        <f t="shared" si="21"/>
        <v>0</v>
      </c>
    </row>
    <row r="169" spans="1:14" ht="15" customHeight="1" outlineLevel="1" x14ac:dyDescent="0.25">
      <c r="A169" s="25">
        <f t="shared" si="20"/>
        <v>165</v>
      </c>
      <c r="B169" s="317"/>
      <c r="C169" s="2" t="s">
        <v>218</v>
      </c>
      <c r="D169" s="58">
        <v>889</v>
      </c>
      <c r="E169" s="163">
        <v>639083.3335836851</v>
      </c>
      <c r="F169" s="163">
        <v>246346.22139910352</v>
      </c>
      <c r="G169" s="163">
        <v>66974.857574995243</v>
      </c>
      <c r="H169" s="163">
        <v>27038.229710778618</v>
      </c>
      <c r="I169" s="163">
        <v>2451.6664448152528</v>
      </c>
      <c r="J169" s="163">
        <v>26964.764133767043</v>
      </c>
      <c r="K169" s="163">
        <v>1061.6103993401359</v>
      </c>
      <c r="L169" s="163">
        <v>982.49122512801694</v>
      </c>
      <c r="M169" s="163">
        <f t="shared" si="21"/>
        <v>1010903.1744716129</v>
      </c>
    </row>
    <row r="170" spans="1:14" ht="15" customHeight="1" outlineLevel="1" x14ac:dyDescent="0.25">
      <c r="A170" s="25">
        <f t="shared" si="20"/>
        <v>166</v>
      </c>
      <c r="B170" s="317"/>
      <c r="C170" s="2" t="s">
        <v>219</v>
      </c>
      <c r="D170" s="58">
        <v>890</v>
      </c>
      <c r="E170" s="163">
        <v>774.89011179364797</v>
      </c>
      <c r="F170" s="163">
        <v>94588.113515930178</v>
      </c>
      <c r="G170" s="163">
        <v>42604.354420343894</v>
      </c>
      <c r="H170" s="163">
        <v>21049.696783135052</v>
      </c>
      <c r="I170" s="163">
        <v>3987.6704200606578</v>
      </c>
      <c r="J170" s="163">
        <v>5306.9330998262794</v>
      </c>
      <c r="K170" s="163">
        <v>253.15886062683043</v>
      </c>
      <c r="L170" s="163">
        <v>253.15886062683043</v>
      </c>
      <c r="M170" s="163">
        <f t="shared" si="21"/>
        <v>168817.97607234339</v>
      </c>
    </row>
    <row r="171" spans="1:14" ht="15" customHeight="1" outlineLevel="1" x14ac:dyDescent="0.25">
      <c r="A171" s="25">
        <f t="shared" si="20"/>
        <v>167</v>
      </c>
      <c r="B171" s="317"/>
      <c r="C171" s="2" t="s">
        <v>220</v>
      </c>
      <c r="D171" s="58">
        <v>891</v>
      </c>
      <c r="E171" s="163">
        <v>0</v>
      </c>
      <c r="F171" s="163">
        <v>0</v>
      </c>
      <c r="G171" s="163">
        <v>0</v>
      </c>
      <c r="H171" s="163">
        <v>0</v>
      </c>
      <c r="I171" s="163">
        <v>0</v>
      </c>
      <c r="J171" s="163">
        <v>0</v>
      </c>
      <c r="K171" s="163">
        <v>0</v>
      </c>
      <c r="L171" s="163">
        <v>0</v>
      </c>
      <c r="M171" s="163">
        <f t="shared" si="21"/>
        <v>0</v>
      </c>
    </row>
    <row r="172" spans="1:14" ht="15" customHeight="1" outlineLevel="1" x14ac:dyDescent="0.25">
      <c r="A172" s="25">
        <f t="shared" si="20"/>
        <v>168</v>
      </c>
      <c r="B172" s="317"/>
      <c r="C172" s="2" t="s">
        <v>221</v>
      </c>
      <c r="D172" s="58">
        <v>892</v>
      </c>
      <c r="E172" s="163">
        <v>2726114.0720873047</v>
      </c>
      <c r="F172" s="163">
        <v>2626640.2794467462</v>
      </c>
      <c r="G172" s="163">
        <v>40200.606646903507</v>
      </c>
      <c r="H172" s="163">
        <v>0</v>
      </c>
      <c r="I172" s="163">
        <v>3419.1302550829246</v>
      </c>
      <c r="J172" s="163">
        <v>0</v>
      </c>
      <c r="K172" s="163">
        <v>0</v>
      </c>
      <c r="L172" s="163">
        <v>0</v>
      </c>
      <c r="M172" s="163">
        <f t="shared" si="21"/>
        <v>5396374.0884360373</v>
      </c>
    </row>
    <row r="173" spans="1:14" ht="15" customHeight="1" outlineLevel="1" x14ac:dyDescent="0.25">
      <c r="A173" s="25">
        <f t="shared" si="20"/>
        <v>169</v>
      </c>
      <c r="B173" s="317"/>
      <c r="C173" s="2" t="s">
        <v>222</v>
      </c>
      <c r="D173" s="58">
        <v>893</v>
      </c>
      <c r="E173" s="163">
        <v>416316.60883859906</v>
      </c>
      <c r="F173" s="163">
        <v>121691.02533574276</v>
      </c>
      <c r="G173" s="163">
        <v>2099.3401713294807</v>
      </c>
      <c r="H173" s="163">
        <v>18.394938310162757</v>
      </c>
      <c r="I173" s="163">
        <v>251.68407218485294</v>
      </c>
      <c r="J173" s="163">
        <v>0</v>
      </c>
      <c r="K173" s="163">
        <v>0</v>
      </c>
      <c r="L173" s="163">
        <v>0</v>
      </c>
      <c r="M173" s="163">
        <f t="shared" si="21"/>
        <v>540377.05335616623</v>
      </c>
    </row>
    <row r="174" spans="1:14" ht="15" customHeight="1" outlineLevel="1" x14ac:dyDescent="0.25">
      <c r="A174" s="25">
        <f t="shared" si="20"/>
        <v>170</v>
      </c>
      <c r="B174" s="317"/>
      <c r="C174" s="2" t="s">
        <v>179</v>
      </c>
      <c r="D174" s="58">
        <v>894</v>
      </c>
      <c r="E174" s="163">
        <v>242387.16861666797</v>
      </c>
      <c r="F174" s="163">
        <v>93432.514926513293</v>
      </c>
      <c r="G174" s="163">
        <v>25401.767254789389</v>
      </c>
      <c r="H174" s="163">
        <v>10254.875381043745</v>
      </c>
      <c r="I174" s="163">
        <v>929.85133037184255</v>
      </c>
      <c r="J174" s="163">
        <v>10227.011857983658</v>
      </c>
      <c r="K174" s="163">
        <v>402.64035274888107</v>
      </c>
      <c r="L174" s="163">
        <v>372.63257189653746</v>
      </c>
      <c r="M174" s="163">
        <f t="shared" si="21"/>
        <v>383408.46229201532</v>
      </c>
    </row>
    <row r="175" spans="1:14" ht="15" customHeight="1" x14ac:dyDescent="0.25">
      <c r="A175" s="25">
        <f t="shared" si="20"/>
        <v>171</v>
      </c>
      <c r="B175" s="318"/>
      <c r="C175" s="322" t="s">
        <v>223</v>
      </c>
      <c r="D175" s="323"/>
      <c r="E175" s="166">
        <f>SUM(E165:E174)</f>
        <v>9839460.9979067259</v>
      </c>
      <c r="F175" s="166">
        <f t="shared" ref="F175:L175" si="26">SUM(F165:F174)</f>
        <v>5426987.8234240161</v>
      </c>
      <c r="G175" s="166">
        <f t="shared" si="26"/>
        <v>786286.40182235173</v>
      </c>
      <c r="H175" s="166">
        <f t="shared" si="26"/>
        <v>304215.03402361745</v>
      </c>
      <c r="I175" s="166">
        <f t="shared" si="26"/>
        <v>33353.049642264945</v>
      </c>
      <c r="J175" s="166">
        <f t="shared" si="26"/>
        <v>287582.73578997422</v>
      </c>
      <c r="K175" s="166">
        <f t="shared" si="26"/>
        <v>11366.723833893904</v>
      </c>
      <c r="L175" s="166">
        <f t="shared" si="26"/>
        <v>10538.579879149422</v>
      </c>
      <c r="M175" s="166">
        <f t="shared" si="21"/>
        <v>16699791.346321994</v>
      </c>
      <c r="N175" s="163"/>
    </row>
    <row r="176" spans="1:14" x14ac:dyDescent="0.25">
      <c r="A176" s="25">
        <f t="shared" si="20"/>
        <v>172</v>
      </c>
      <c r="B176" s="288" t="s">
        <v>224</v>
      </c>
      <c r="C176" s="289"/>
      <c r="D176" s="290"/>
      <c r="E176" s="166">
        <f>E175+E164</f>
        <v>38614850.55187276</v>
      </c>
      <c r="F176" s="166">
        <f t="shared" ref="F176:L176" si="27">F175+F164</f>
        <v>19231354.6725347</v>
      </c>
      <c r="G176" s="166">
        <f t="shared" si="27"/>
        <v>3546478.5060823504</v>
      </c>
      <c r="H176" s="166">
        <f t="shared" si="27"/>
        <v>1487619.7552212845</v>
      </c>
      <c r="I176" s="166">
        <f t="shared" si="27"/>
        <v>154009.37907591765</v>
      </c>
      <c r="J176" s="166">
        <f t="shared" si="27"/>
        <v>1297975.931860354</v>
      </c>
      <c r="K176" s="166">
        <f t="shared" si="27"/>
        <v>53698.289841089201</v>
      </c>
      <c r="L176" s="166">
        <f t="shared" si="27"/>
        <v>60455.312314552793</v>
      </c>
      <c r="M176" s="166">
        <f t="shared" si="21"/>
        <v>64446442.398803011</v>
      </c>
      <c r="N176" s="163"/>
    </row>
    <row r="177" spans="1:14" outlineLevel="1" x14ac:dyDescent="0.25">
      <c r="A177" s="25">
        <f t="shared" si="20"/>
        <v>173</v>
      </c>
      <c r="B177" s="296" t="s">
        <v>225</v>
      </c>
      <c r="C177" s="173" t="s">
        <v>226</v>
      </c>
      <c r="D177" s="58">
        <v>901</v>
      </c>
      <c r="E177" s="163">
        <v>91714.387045069016</v>
      </c>
      <c r="F177" s="163">
        <v>7832.4849647056581</v>
      </c>
      <c r="G177" s="163">
        <v>411.34141198788546</v>
      </c>
      <c r="H177" s="163">
        <v>536.57776095342979</v>
      </c>
      <c r="I177" s="163">
        <v>46.819665311505496</v>
      </c>
      <c r="J177" s="163">
        <v>676.01446174695604</v>
      </c>
      <c r="K177" s="163">
        <v>99.443008802215601</v>
      </c>
      <c r="L177" s="163">
        <v>249.77303672388675</v>
      </c>
      <c r="M177" s="163">
        <f t="shared" si="21"/>
        <v>101566.84135530055</v>
      </c>
    </row>
    <row r="178" spans="1:14" outlineLevel="1" x14ac:dyDescent="0.25">
      <c r="A178" s="25">
        <f t="shared" si="20"/>
        <v>174</v>
      </c>
      <c r="B178" s="297"/>
      <c r="C178" s="173" t="s">
        <v>227</v>
      </c>
      <c r="D178" s="58">
        <v>902</v>
      </c>
      <c r="E178" s="163">
        <v>9286585.5998202115</v>
      </c>
      <c r="F178" s="163">
        <v>661493.86409152858</v>
      </c>
      <c r="G178" s="163">
        <v>15189.083401569171</v>
      </c>
      <c r="H178" s="163">
        <v>1326.1293123400724</v>
      </c>
      <c r="I178" s="163">
        <v>1291.8574851726332</v>
      </c>
      <c r="J178" s="163">
        <v>155.1752174525713</v>
      </c>
      <c r="K178" s="163">
        <v>11.423942389146355</v>
      </c>
      <c r="L178" s="163">
        <v>102.81548150231718</v>
      </c>
      <c r="M178" s="163">
        <f t="shared" si="21"/>
        <v>9966155.9487521686</v>
      </c>
    </row>
    <row r="179" spans="1:14" outlineLevel="1" x14ac:dyDescent="0.25">
      <c r="A179" s="25">
        <f t="shared" si="20"/>
        <v>175</v>
      </c>
      <c r="B179" s="297"/>
      <c r="C179" s="173" t="s">
        <v>228</v>
      </c>
      <c r="D179" s="58">
        <v>903</v>
      </c>
      <c r="E179" s="163">
        <v>10560144.247637387</v>
      </c>
      <c r="F179" s="163">
        <v>806011.73805147526</v>
      </c>
      <c r="G179" s="163">
        <v>85277.40746998848</v>
      </c>
      <c r="H179" s="163">
        <v>122712.99631401584</v>
      </c>
      <c r="I179" s="163">
        <v>9531.3088291349868</v>
      </c>
      <c r="J179" s="163">
        <v>156117.12834740145</v>
      </c>
      <c r="K179" s="163">
        <v>22976.528147841804</v>
      </c>
      <c r="L179" s="163">
        <v>57636.493403048211</v>
      </c>
      <c r="M179" s="163">
        <f t="shared" si="21"/>
        <v>11820407.848200291</v>
      </c>
    </row>
    <row r="180" spans="1:14" outlineLevel="1" x14ac:dyDescent="0.25">
      <c r="A180" s="25">
        <f t="shared" si="20"/>
        <v>176</v>
      </c>
      <c r="B180" s="297"/>
      <c r="C180" s="173" t="s">
        <v>229</v>
      </c>
      <c r="D180" s="58">
        <v>904</v>
      </c>
      <c r="E180" s="163">
        <v>1354619.1540618609</v>
      </c>
      <c r="F180" s="163">
        <v>343107.24319254799</v>
      </c>
      <c r="G180" s="163">
        <v>-5377.8890140605163</v>
      </c>
      <c r="H180" s="163">
        <v>0</v>
      </c>
      <c r="I180" s="163">
        <v>0</v>
      </c>
      <c r="J180" s="163">
        <v>0</v>
      </c>
      <c r="K180" s="163">
        <v>0</v>
      </c>
      <c r="L180" s="163">
        <v>0</v>
      </c>
      <c r="M180" s="163">
        <f t="shared" si="21"/>
        <v>1692348.5082403482</v>
      </c>
    </row>
    <row r="181" spans="1:14" x14ac:dyDescent="0.25">
      <c r="A181" s="25">
        <f t="shared" si="20"/>
        <v>177</v>
      </c>
      <c r="B181" s="298"/>
      <c r="C181" s="173" t="s">
        <v>230</v>
      </c>
      <c r="D181" s="58">
        <v>905</v>
      </c>
      <c r="E181" s="163">
        <v>0</v>
      </c>
      <c r="F181" s="163">
        <v>0</v>
      </c>
      <c r="G181" s="163">
        <v>0</v>
      </c>
      <c r="H181" s="163">
        <v>0</v>
      </c>
      <c r="I181" s="163">
        <v>0</v>
      </c>
      <c r="J181" s="163">
        <v>0</v>
      </c>
      <c r="K181" s="163">
        <v>0</v>
      </c>
      <c r="L181" s="163">
        <v>0</v>
      </c>
      <c r="M181" s="163">
        <f t="shared" si="21"/>
        <v>0</v>
      </c>
    </row>
    <row r="182" spans="1:14" x14ac:dyDescent="0.25">
      <c r="A182" s="25">
        <f t="shared" si="20"/>
        <v>178</v>
      </c>
      <c r="B182" s="288" t="s">
        <v>231</v>
      </c>
      <c r="C182" s="289"/>
      <c r="D182" s="290"/>
      <c r="E182" s="166">
        <f>SUM(E177:E181)</f>
        <v>21293063.388564527</v>
      </c>
      <c r="F182" s="166">
        <f t="shared" ref="F182:L182" si="28">SUM(F177:F181)</f>
        <v>1818445.3303002575</v>
      </c>
      <c r="G182" s="166">
        <f t="shared" si="28"/>
        <v>95499.943269485011</v>
      </c>
      <c r="H182" s="166">
        <f t="shared" si="28"/>
        <v>124575.70338730933</v>
      </c>
      <c r="I182" s="166">
        <f t="shared" si="28"/>
        <v>10869.985979619125</v>
      </c>
      <c r="J182" s="166">
        <f t="shared" si="28"/>
        <v>156948.31802660099</v>
      </c>
      <c r="K182" s="166">
        <f t="shared" si="28"/>
        <v>23087.395099033165</v>
      </c>
      <c r="L182" s="166">
        <f t="shared" si="28"/>
        <v>57989.081921274417</v>
      </c>
      <c r="M182" s="166">
        <f t="shared" si="21"/>
        <v>23580479.146548107</v>
      </c>
      <c r="N182" s="163"/>
    </row>
    <row r="183" spans="1:14" ht="15.6" customHeight="1" outlineLevel="1" x14ac:dyDescent="0.25">
      <c r="A183" s="25">
        <f t="shared" si="20"/>
        <v>179</v>
      </c>
      <c r="B183" s="292" t="s">
        <v>232</v>
      </c>
      <c r="C183" s="77" t="s">
        <v>226</v>
      </c>
      <c r="D183" s="78">
        <v>907</v>
      </c>
      <c r="E183" s="163">
        <v>0</v>
      </c>
      <c r="F183" s="163">
        <v>0</v>
      </c>
      <c r="G183" s="163">
        <v>0</v>
      </c>
      <c r="H183" s="163">
        <v>0</v>
      </c>
      <c r="I183" s="163">
        <v>0</v>
      </c>
      <c r="J183" s="163">
        <v>0</v>
      </c>
      <c r="K183" s="163">
        <v>0</v>
      </c>
      <c r="L183" s="163">
        <v>0</v>
      </c>
      <c r="M183" s="163">
        <f t="shared" si="21"/>
        <v>0</v>
      </c>
    </row>
    <row r="184" spans="1:14" outlineLevel="1" x14ac:dyDescent="0.25">
      <c r="A184" s="25">
        <f t="shared" si="20"/>
        <v>180</v>
      </c>
      <c r="B184" s="292"/>
      <c r="C184" s="77" t="s">
        <v>233</v>
      </c>
      <c r="D184" s="79">
        <v>908</v>
      </c>
      <c r="E184" s="163">
        <v>404969.57659632864</v>
      </c>
      <c r="F184" s="163">
        <v>28846.435235292716</v>
      </c>
      <c r="G184" s="163">
        <v>662.36579719233691</v>
      </c>
      <c r="H184" s="163">
        <v>57.829868723843639</v>
      </c>
      <c r="I184" s="163">
        <v>56.335342324663188</v>
      </c>
      <c r="J184" s="163">
        <v>6.7668834185114966</v>
      </c>
      <c r="K184" s="163">
        <v>0.49817546639348442</v>
      </c>
      <c r="L184" s="163">
        <v>4.4835791975413599</v>
      </c>
      <c r="M184" s="163">
        <f t="shared" si="21"/>
        <v>434604.29147794464</v>
      </c>
    </row>
    <row r="185" spans="1:14" ht="31.5" outlineLevel="1" x14ac:dyDescent="0.25">
      <c r="A185" s="25">
        <f t="shared" si="20"/>
        <v>181</v>
      </c>
      <c r="B185" s="292"/>
      <c r="C185" s="77" t="s">
        <v>234</v>
      </c>
      <c r="D185" s="79">
        <v>909</v>
      </c>
      <c r="E185" s="163">
        <v>1325613.0762415263</v>
      </c>
      <c r="F185" s="163">
        <v>94423.269235016618</v>
      </c>
      <c r="G185" s="163">
        <v>2015.1498039630264</v>
      </c>
      <c r="H185" s="163">
        <v>54.900567860345454</v>
      </c>
      <c r="I185" s="163">
        <v>174.21417821030411</v>
      </c>
      <c r="J185" s="163">
        <v>6.5228397457836191</v>
      </c>
      <c r="K185" s="163">
        <v>0</v>
      </c>
      <c r="L185" s="163">
        <v>0</v>
      </c>
      <c r="M185" s="163">
        <f t="shared" si="21"/>
        <v>1422287.1328663223</v>
      </c>
    </row>
    <row r="186" spans="1:14" ht="31.5" x14ac:dyDescent="0.25">
      <c r="A186" s="25">
        <f t="shared" si="20"/>
        <v>182</v>
      </c>
      <c r="B186" s="293"/>
      <c r="C186" s="80" t="s">
        <v>235</v>
      </c>
      <c r="D186" s="81">
        <v>910</v>
      </c>
      <c r="E186" s="163">
        <v>110.76451501733165</v>
      </c>
      <c r="F186" s="163">
        <v>7.8898801131448533</v>
      </c>
      <c r="G186" s="163">
        <v>0.18116577276423135</v>
      </c>
      <c r="H186" s="163">
        <v>1.581723105362421E-2</v>
      </c>
      <c r="I186" s="163">
        <v>1.5408458391793289E-2</v>
      </c>
      <c r="J186" s="163">
        <v>1.8508317744011101E-3</v>
      </c>
      <c r="K186" s="163">
        <v>1.3625755394364002E-4</v>
      </c>
      <c r="L186" s="163">
        <v>1.2263179854927601E-3</v>
      </c>
      <c r="M186" s="163">
        <f t="shared" si="21"/>
        <v>118.86999999999999</v>
      </c>
    </row>
    <row r="187" spans="1:14" x14ac:dyDescent="0.25">
      <c r="A187" s="25">
        <f t="shared" si="20"/>
        <v>183</v>
      </c>
      <c r="B187" s="288" t="s">
        <v>236</v>
      </c>
      <c r="C187" s="306"/>
      <c r="D187" s="307"/>
      <c r="E187" s="166">
        <f>SUM(E183:E186)</f>
        <v>1730693.4173528722</v>
      </c>
      <c r="F187" s="166">
        <f t="shared" ref="F187:L187" si="29">SUM(F183:F186)</f>
        <v>123277.59435042249</v>
      </c>
      <c r="G187" s="166">
        <f t="shared" si="29"/>
        <v>2677.696766928128</v>
      </c>
      <c r="H187" s="166">
        <f t="shared" si="29"/>
        <v>112.74625381524271</v>
      </c>
      <c r="I187" s="166">
        <f t="shared" si="29"/>
        <v>230.5649289933591</v>
      </c>
      <c r="J187" s="166">
        <f t="shared" si="29"/>
        <v>13.291573996069516</v>
      </c>
      <c r="K187" s="166">
        <f t="shared" si="29"/>
        <v>0.49831172394742806</v>
      </c>
      <c r="L187" s="166">
        <f t="shared" si="29"/>
        <v>4.4848055155268529</v>
      </c>
      <c r="M187" s="166">
        <f t="shared" si="21"/>
        <v>1857010.2943442669</v>
      </c>
      <c r="N187" s="163"/>
    </row>
    <row r="188" spans="1:14" ht="15.6" customHeight="1" outlineLevel="1" x14ac:dyDescent="0.25">
      <c r="A188" s="25">
        <f t="shared" si="20"/>
        <v>184</v>
      </c>
      <c r="B188" s="292" t="s">
        <v>237</v>
      </c>
      <c r="C188" s="85" t="s">
        <v>238</v>
      </c>
      <c r="D188" s="58">
        <v>911</v>
      </c>
      <c r="E188" s="163">
        <v>0</v>
      </c>
      <c r="F188" s="163">
        <v>0</v>
      </c>
      <c r="G188" s="163">
        <v>0</v>
      </c>
      <c r="H188" s="163">
        <v>0</v>
      </c>
      <c r="I188" s="163">
        <v>0</v>
      </c>
      <c r="J188" s="163">
        <v>0</v>
      </c>
      <c r="K188" s="163">
        <v>0</v>
      </c>
      <c r="L188" s="163">
        <v>0</v>
      </c>
      <c r="M188" s="163">
        <f t="shared" si="21"/>
        <v>0</v>
      </c>
    </row>
    <row r="189" spans="1:14" ht="15.6" customHeight="1" outlineLevel="1" x14ac:dyDescent="0.25">
      <c r="A189" s="25">
        <f t="shared" si="20"/>
        <v>185</v>
      </c>
      <c r="B189" s="292"/>
      <c r="C189" s="70" t="s">
        <v>239</v>
      </c>
      <c r="D189" s="58">
        <v>912</v>
      </c>
      <c r="E189" s="163">
        <v>-89594.786854855149</v>
      </c>
      <c r="F189" s="163">
        <v>-6381.8265170073928</v>
      </c>
      <c r="G189" s="163">
        <v>-136.19880521891812</v>
      </c>
      <c r="H189" s="163">
        <v>-3.7105885298026111</v>
      </c>
      <c r="I189" s="163">
        <v>-11.774689344571652</v>
      </c>
      <c r="J189" s="163">
        <v>-0.44086200354090432</v>
      </c>
      <c r="K189" s="163">
        <v>0</v>
      </c>
      <c r="L189" s="163">
        <v>0</v>
      </c>
      <c r="M189" s="163">
        <f t="shared" si="21"/>
        <v>-96128.738316959367</v>
      </c>
    </row>
    <row r="190" spans="1:14" ht="15.6" customHeight="1" outlineLevel="1" x14ac:dyDescent="0.25">
      <c r="A190" s="25">
        <f t="shared" si="20"/>
        <v>186</v>
      </c>
      <c r="B190" s="292"/>
      <c r="C190" s="70" t="s">
        <v>240</v>
      </c>
      <c r="D190" s="58">
        <v>913</v>
      </c>
      <c r="E190" s="163">
        <v>0</v>
      </c>
      <c r="F190" s="163">
        <v>0</v>
      </c>
      <c r="G190" s="163">
        <v>0</v>
      </c>
      <c r="H190" s="163">
        <v>0</v>
      </c>
      <c r="I190" s="163">
        <v>0</v>
      </c>
      <c r="J190" s="163">
        <v>0</v>
      </c>
      <c r="K190" s="163">
        <v>0</v>
      </c>
      <c r="L190" s="163">
        <v>0</v>
      </c>
      <c r="M190" s="163">
        <f t="shared" si="21"/>
        <v>0</v>
      </c>
    </row>
    <row r="191" spans="1:14" ht="15.6" customHeight="1" outlineLevel="1" x14ac:dyDescent="0.25">
      <c r="A191" s="25">
        <f t="shared" si="20"/>
        <v>187</v>
      </c>
      <c r="B191" s="293"/>
      <c r="C191" s="174" t="s">
        <v>241</v>
      </c>
      <c r="D191" s="175">
        <v>916</v>
      </c>
      <c r="E191" s="163">
        <v>0</v>
      </c>
      <c r="F191" s="163">
        <v>0</v>
      </c>
      <c r="G191" s="163">
        <v>0</v>
      </c>
      <c r="H191" s="163">
        <v>0</v>
      </c>
      <c r="I191" s="163">
        <v>0</v>
      </c>
      <c r="J191" s="163">
        <v>0</v>
      </c>
      <c r="K191" s="163">
        <v>0</v>
      </c>
      <c r="L191" s="163">
        <v>0</v>
      </c>
      <c r="M191" s="163">
        <f t="shared" si="21"/>
        <v>0</v>
      </c>
    </row>
    <row r="192" spans="1:14" ht="15.6" customHeight="1" outlineLevel="1" x14ac:dyDescent="0.25">
      <c r="A192" s="25">
        <f t="shared" si="20"/>
        <v>188</v>
      </c>
      <c r="B192" s="288" t="s">
        <v>242</v>
      </c>
      <c r="C192" s="306"/>
      <c r="D192" s="307"/>
      <c r="E192" s="166">
        <f>SUM(E188:E191)</f>
        <v>-89594.786854855149</v>
      </c>
      <c r="F192" s="166">
        <f t="shared" ref="F192:L192" si="30">SUM(F188:F191)</f>
        <v>-6381.8265170073928</v>
      </c>
      <c r="G192" s="166">
        <f t="shared" si="30"/>
        <v>-136.19880521891812</v>
      </c>
      <c r="H192" s="166">
        <f t="shared" si="30"/>
        <v>-3.7105885298026111</v>
      </c>
      <c r="I192" s="166">
        <f t="shared" si="30"/>
        <v>-11.774689344571652</v>
      </c>
      <c r="J192" s="166">
        <f t="shared" si="30"/>
        <v>-0.44086200354090432</v>
      </c>
      <c r="K192" s="166">
        <f t="shared" si="30"/>
        <v>0</v>
      </c>
      <c r="L192" s="166">
        <f t="shared" si="30"/>
        <v>0</v>
      </c>
      <c r="M192" s="166">
        <f t="shared" si="21"/>
        <v>-96128.738316959367</v>
      </c>
      <c r="N192" s="163"/>
    </row>
    <row r="193" spans="1:14" ht="15.6" customHeight="1" outlineLevel="1" x14ac:dyDescent="0.25">
      <c r="A193" s="25">
        <f t="shared" si="20"/>
        <v>189</v>
      </c>
      <c r="B193" s="291" t="s">
        <v>243</v>
      </c>
      <c r="C193" s="85" t="s">
        <v>244</v>
      </c>
      <c r="D193" s="86">
        <v>920</v>
      </c>
      <c r="E193" s="163">
        <v>24031904.459003225</v>
      </c>
      <c r="F193" s="163">
        <v>8219388.9386570258</v>
      </c>
      <c r="G193" s="163">
        <v>1864788.2672800224</v>
      </c>
      <c r="H193" s="163">
        <v>813932.37785337365</v>
      </c>
      <c r="I193" s="163">
        <v>91668.725042729347</v>
      </c>
      <c r="J193" s="163">
        <v>738625.96834789205</v>
      </c>
      <c r="K193" s="163">
        <v>38169.926204588628</v>
      </c>
      <c r="L193" s="163">
        <v>60527.475441432296</v>
      </c>
      <c r="M193" s="163">
        <f t="shared" si="21"/>
        <v>35859006.137830295</v>
      </c>
    </row>
    <row r="194" spans="1:14" outlineLevel="1" x14ac:dyDescent="0.25">
      <c r="A194" s="25">
        <f t="shared" si="20"/>
        <v>190</v>
      </c>
      <c r="B194" s="292"/>
      <c r="C194" s="70" t="s">
        <v>245</v>
      </c>
      <c r="D194" s="58">
        <v>921</v>
      </c>
      <c r="E194" s="163">
        <v>2478241.3215553509</v>
      </c>
      <c r="F194" s="163">
        <v>847607.78491209482</v>
      </c>
      <c r="G194" s="163">
        <v>192302.50136058661</v>
      </c>
      <c r="H194" s="163">
        <v>83935.122794329625</v>
      </c>
      <c r="I194" s="163">
        <v>9453.1510260760388</v>
      </c>
      <c r="J194" s="163">
        <v>76169.302314607499</v>
      </c>
      <c r="K194" s="163">
        <v>3936.1960897564845</v>
      </c>
      <c r="L194" s="163">
        <v>6241.7729308252183</v>
      </c>
      <c r="M194" s="163">
        <f t="shared" si="21"/>
        <v>3697887.1529836273</v>
      </c>
    </row>
    <row r="195" spans="1:14" outlineLevel="1" x14ac:dyDescent="0.25">
      <c r="A195" s="25">
        <f t="shared" si="20"/>
        <v>191</v>
      </c>
      <c r="B195" s="292"/>
      <c r="C195" s="70" t="s">
        <v>246</v>
      </c>
      <c r="D195" s="58">
        <v>922</v>
      </c>
      <c r="E195" s="163">
        <v>-10728121.179012179</v>
      </c>
      <c r="F195" s="163">
        <v>-3669230.6555134444</v>
      </c>
      <c r="G195" s="163">
        <v>-832463.13411026308</v>
      </c>
      <c r="H195" s="163">
        <v>-363348.86384175887</v>
      </c>
      <c r="I195" s="163">
        <v>-40921.983202022886</v>
      </c>
      <c r="J195" s="163">
        <v>-329731.20827437198</v>
      </c>
      <c r="K195" s="163">
        <v>-17039.498239323631</v>
      </c>
      <c r="L195" s="163">
        <v>-27020.167806638427</v>
      </c>
      <c r="M195" s="163">
        <f t="shared" si="21"/>
        <v>-16007876.690000003</v>
      </c>
    </row>
    <row r="196" spans="1:14" outlineLevel="1" x14ac:dyDescent="0.25">
      <c r="A196" s="25">
        <f t="shared" si="20"/>
        <v>192</v>
      </c>
      <c r="B196" s="292"/>
      <c r="C196" s="70" t="s">
        <v>247</v>
      </c>
      <c r="D196" s="58">
        <v>923</v>
      </c>
      <c r="E196" s="163">
        <v>6779606.0115354862</v>
      </c>
      <c r="F196" s="163">
        <v>2318759.994853056</v>
      </c>
      <c r="G196" s="163">
        <v>526072.73670964246</v>
      </c>
      <c r="H196" s="163">
        <v>229617.29276560972</v>
      </c>
      <c r="I196" s="163">
        <v>25860.532211655547</v>
      </c>
      <c r="J196" s="163">
        <v>208372.70986284915</v>
      </c>
      <c r="K196" s="163">
        <v>10768.062997169069</v>
      </c>
      <c r="L196" s="163">
        <v>17075.319064530817</v>
      </c>
      <c r="M196" s="163">
        <f t="shared" si="21"/>
        <v>10116132.66</v>
      </c>
    </row>
    <row r="197" spans="1:14" outlineLevel="1" x14ac:dyDescent="0.25">
      <c r="A197" s="25">
        <f t="shared" si="20"/>
        <v>193</v>
      </c>
      <c r="B197" s="292"/>
      <c r="C197" s="70" t="s">
        <v>248</v>
      </c>
      <c r="D197" s="58">
        <v>924</v>
      </c>
      <c r="E197" s="163">
        <v>301880.40202929184</v>
      </c>
      <c r="F197" s="163">
        <v>152096.29801861296</v>
      </c>
      <c r="G197" s="163">
        <v>21308.217937046604</v>
      </c>
      <c r="H197" s="163">
        <v>9558.9169986925299</v>
      </c>
      <c r="I197" s="163">
        <v>957.80400768630409</v>
      </c>
      <c r="J197" s="163">
        <v>7815.5904243106197</v>
      </c>
      <c r="K197" s="163">
        <v>356.82812470690061</v>
      </c>
      <c r="L197" s="163">
        <v>569.37452017498674</v>
      </c>
      <c r="M197" s="163">
        <f t="shared" si="21"/>
        <v>494543.43206052284</v>
      </c>
    </row>
    <row r="198" spans="1:14" outlineLevel="1" x14ac:dyDescent="0.25">
      <c r="A198" s="25">
        <f t="shared" si="20"/>
        <v>194</v>
      </c>
      <c r="B198" s="292"/>
      <c r="C198" s="70" t="s">
        <v>249</v>
      </c>
      <c r="D198" s="58">
        <v>925</v>
      </c>
      <c r="E198" s="163">
        <v>3502545.3886972447</v>
      </c>
      <c r="F198" s="163">
        <v>1197940.1330474657</v>
      </c>
      <c r="G198" s="163">
        <v>271784.76668799453</v>
      </c>
      <c r="H198" s="163">
        <v>118627.09847340835</v>
      </c>
      <c r="I198" s="163">
        <v>13360.317353703585</v>
      </c>
      <c r="J198" s="163">
        <v>107651.51733281527</v>
      </c>
      <c r="K198" s="163">
        <v>5563.1004709953468</v>
      </c>
      <c r="L198" s="163">
        <v>8821.615879778994</v>
      </c>
      <c r="M198" s="163">
        <f t="shared" si="21"/>
        <v>5226293.9379434073</v>
      </c>
    </row>
    <row r="199" spans="1:14" outlineLevel="1" x14ac:dyDescent="0.25">
      <c r="A199" s="25">
        <f t="shared" ref="A199:A247" si="31">A198+1</f>
        <v>195</v>
      </c>
      <c r="B199" s="292"/>
      <c r="C199" s="70" t="s">
        <v>250</v>
      </c>
      <c r="D199" s="58">
        <v>926</v>
      </c>
      <c r="E199" s="163">
        <v>8730228.9743261747</v>
      </c>
      <c r="F199" s="163">
        <v>2985911.8151011448</v>
      </c>
      <c r="G199" s="163">
        <v>677433.97489633667</v>
      </c>
      <c r="H199" s="163">
        <v>295682.60145173909</v>
      </c>
      <c r="I199" s="163">
        <v>33301.104403640296</v>
      </c>
      <c r="J199" s="163">
        <v>268325.5436980027</v>
      </c>
      <c r="K199" s="163">
        <v>13866.241698308291</v>
      </c>
      <c r="L199" s="163">
        <v>21988.216570311943</v>
      </c>
      <c r="M199" s="163">
        <f t="shared" si="21"/>
        <v>13026738.47214566</v>
      </c>
    </row>
    <row r="200" spans="1:14" outlineLevel="1" x14ac:dyDescent="0.25">
      <c r="A200" s="25">
        <f t="shared" si="31"/>
        <v>196</v>
      </c>
      <c r="B200" s="292"/>
      <c r="C200" s="70" t="s">
        <v>251</v>
      </c>
      <c r="D200" s="58">
        <v>927</v>
      </c>
      <c r="E200" s="163">
        <v>0</v>
      </c>
      <c r="F200" s="163">
        <v>0</v>
      </c>
      <c r="G200" s="163">
        <v>0</v>
      </c>
      <c r="H200" s="163">
        <v>0</v>
      </c>
      <c r="I200" s="163">
        <v>0</v>
      </c>
      <c r="J200" s="163">
        <v>0</v>
      </c>
      <c r="K200" s="163">
        <v>0</v>
      </c>
      <c r="L200" s="163">
        <v>0</v>
      </c>
      <c r="M200" s="163">
        <f t="shared" ref="M200:M247" si="32">SUM(E200:L200)</f>
        <v>0</v>
      </c>
    </row>
    <row r="201" spans="1:14" outlineLevel="1" x14ac:dyDescent="0.25">
      <c r="A201" s="25">
        <f t="shared" si="31"/>
        <v>197</v>
      </c>
      <c r="B201" s="292"/>
      <c r="C201" s="70" t="s">
        <v>252</v>
      </c>
      <c r="D201" s="58">
        <v>928</v>
      </c>
      <c r="E201" s="163">
        <v>2596413.7526065432</v>
      </c>
      <c r="F201" s="163">
        <v>855781.8389138747</v>
      </c>
      <c r="G201" s="163">
        <v>155981.73971925338</v>
      </c>
      <c r="H201" s="163">
        <v>61930.120418052815</v>
      </c>
      <c r="I201" s="163">
        <v>10023.390690108688</v>
      </c>
      <c r="J201" s="163">
        <v>35232.762356661369</v>
      </c>
      <c r="K201" s="163">
        <v>3370.2335808004018</v>
      </c>
      <c r="L201" s="163">
        <v>10546.6434067686</v>
      </c>
      <c r="M201" s="163">
        <f t="shared" si="32"/>
        <v>3729280.4816920632</v>
      </c>
    </row>
    <row r="202" spans="1:14" outlineLevel="1" x14ac:dyDescent="0.25">
      <c r="A202" s="25">
        <f t="shared" si="31"/>
        <v>198</v>
      </c>
      <c r="B202" s="292"/>
      <c r="C202" s="70" t="s">
        <v>253</v>
      </c>
      <c r="D202" s="58">
        <v>929</v>
      </c>
      <c r="E202" s="163">
        <v>0</v>
      </c>
      <c r="F202" s="163">
        <v>0</v>
      </c>
      <c r="G202" s="163">
        <v>0</v>
      </c>
      <c r="H202" s="163">
        <v>0</v>
      </c>
      <c r="I202" s="163">
        <v>0</v>
      </c>
      <c r="J202" s="163">
        <v>0</v>
      </c>
      <c r="K202" s="163">
        <v>0</v>
      </c>
      <c r="L202" s="163">
        <v>0</v>
      </c>
      <c r="M202" s="163">
        <f t="shared" si="32"/>
        <v>0</v>
      </c>
    </row>
    <row r="203" spans="1:14" outlineLevel="1" x14ac:dyDescent="0.25">
      <c r="A203" s="25">
        <f t="shared" si="31"/>
        <v>199</v>
      </c>
      <c r="B203" s="292"/>
      <c r="C203" s="70" t="s">
        <v>254</v>
      </c>
      <c r="D203" s="58">
        <v>930.1</v>
      </c>
      <c r="E203" s="163">
        <v>6925.8515761066074</v>
      </c>
      <c r="F203" s="163">
        <v>2398.0836501740932</v>
      </c>
      <c r="G203" s="163">
        <v>430.48527105800412</v>
      </c>
      <c r="H203" s="163">
        <v>185.69506643869084</v>
      </c>
      <c r="I203" s="163">
        <v>22.131885959272537</v>
      </c>
      <c r="J203" s="163">
        <v>168.77875024309131</v>
      </c>
      <c r="K203" s="163">
        <v>8.4273479178806987</v>
      </c>
      <c r="L203" s="163">
        <v>14.35645210236185</v>
      </c>
      <c r="M203" s="163">
        <f t="shared" si="32"/>
        <v>10153.810000000001</v>
      </c>
    </row>
    <row r="204" spans="1:14" outlineLevel="1" x14ac:dyDescent="0.25">
      <c r="A204" s="25">
        <f t="shared" si="31"/>
        <v>200</v>
      </c>
      <c r="B204" s="292"/>
      <c r="C204" s="70" t="s">
        <v>255</v>
      </c>
      <c r="D204" s="58">
        <v>930.2</v>
      </c>
      <c r="E204" s="163">
        <v>2498424.5809606919</v>
      </c>
      <c r="F204" s="163">
        <v>865082.23183191579</v>
      </c>
      <c r="G204" s="163">
        <v>155292.81433972914</v>
      </c>
      <c r="H204" s="163">
        <v>66987.447457596616</v>
      </c>
      <c r="I204" s="163">
        <v>7983.8337995036145</v>
      </c>
      <c r="J204" s="163">
        <v>60885.072935422941</v>
      </c>
      <c r="K204" s="163">
        <v>3040.0728284415882</v>
      </c>
      <c r="L204" s="163">
        <v>5178.9317795472107</v>
      </c>
      <c r="M204" s="163">
        <f t="shared" si="32"/>
        <v>3662874.9859328484</v>
      </c>
    </row>
    <row r="205" spans="1:14" outlineLevel="1" x14ac:dyDescent="0.25">
      <c r="A205" s="25">
        <f t="shared" si="31"/>
        <v>201</v>
      </c>
      <c r="B205" s="292"/>
      <c r="C205" s="70" t="s">
        <v>131</v>
      </c>
      <c r="D205" s="58">
        <v>931</v>
      </c>
      <c r="E205" s="163">
        <v>2790041.4041254884</v>
      </c>
      <c r="F205" s="163">
        <v>954249.60991274391</v>
      </c>
      <c r="G205" s="163">
        <v>216497.05226293535</v>
      </c>
      <c r="H205" s="163">
        <v>94495.425372684549</v>
      </c>
      <c r="I205" s="163">
        <v>10642.49979725569</v>
      </c>
      <c r="J205" s="163">
        <v>85752.547717076668</v>
      </c>
      <c r="K205" s="163">
        <v>4431.4288401441927</v>
      </c>
      <c r="L205" s="163">
        <v>7027.0819716711376</v>
      </c>
      <c r="M205" s="163">
        <f t="shared" si="32"/>
        <v>4163137.0499999993</v>
      </c>
    </row>
    <row r="206" spans="1:14" x14ac:dyDescent="0.25">
      <c r="A206" s="25">
        <f t="shared" si="31"/>
        <v>202</v>
      </c>
      <c r="B206" s="293"/>
      <c r="C206" s="80" t="s">
        <v>256</v>
      </c>
      <c r="D206" s="81">
        <v>932</v>
      </c>
      <c r="E206" s="163">
        <v>6719583.7649171539</v>
      </c>
      <c r="F206" s="163">
        <v>2852984.3657398843</v>
      </c>
      <c r="G206" s="163">
        <v>498165.65565542021</v>
      </c>
      <c r="H206" s="163">
        <v>220444.48431990721</v>
      </c>
      <c r="I206" s="163">
        <v>23446.171224363872</v>
      </c>
      <c r="J206" s="163">
        <v>190334.75491528749</v>
      </c>
      <c r="K206" s="163">
        <v>9308.3855157942999</v>
      </c>
      <c r="L206" s="163">
        <v>14802.334221797359</v>
      </c>
      <c r="M206" s="163">
        <f t="shared" si="32"/>
        <v>10529069.916509606</v>
      </c>
    </row>
    <row r="207" spans="1:14" x14ac:dyDescent="0.25">
      <c r="A207" s="25">
        <f t="shared" si="31"/>
        <v>203</v>
      </c>
      <c r="B207" s="319" t="s">
        <v>257</v>
      </c>
      <c r="C207" s="319"/>
      <c r="D207" s="319"/>
      <c r="E207" s="166">
        <f>SUM(E193:E206)</f>
        <v>49707674.732320577</v>
      </c>
      <c r="F207" s="166">
        <f t="shared" ref="F207:L207" si="33">SUM(F193:F206)</f>
        <v>17582970.439124547</v>
      </c>
      <c r="G207" s="166">
        <f t="shared" si="33"/>
        <v>3747595.0780097628</v>
      </c>
      <c r="H207" s="166">
        <f t="shared" si="33"/>
        <v>1632047.7191300741</v>
      </c>
      <c r="I207" s="166">
        <f t="shared" si="33"/>
        <v>185797.67824065938</v>
      </c>
      <c r="J207" s="166">
        <f t="shared" si="33"/>
        <v>1449603.3403807969</v>
      </c>
      <c r="K207" s="166">
        <f t="shared" si="33"/>
        <v>75779.405459299465</v>
      </c>
      <c r="L207" s="166">
        <f t="shared" si="33"/>
        <v>125772.9544323025</v>
      </c>
      <c r="M207" s="166">
        <f t="shared" si="32"/>
        <v>74507241.347098038</v>
      </c>
      <c r="N207" s="163"/>
    </row>
    <row r="208" spans="1:14" x14ac:dyDescent="0.25">
      <c r="A208" s="25">
        <f t="shared" si="31"/>
        <v>204</v>
      </c>
      <c r="B208" s="296" t="s">
        <v>258</v>
      </c>
      <c r="C208" s="176" t="s">
        <v>259</v>
      </c>
      <c r="D208" s="177">
        <v>403</v>
      </c>
      <c r="E208" s="163">
        <v>656.31045516936206</v>
      </c>
      <c r="F208" s="163">
        <v>223.00235974918252</v>
      </c>
      <c r="G208" s="163">
        <v>47.445279450061527</v>
      </c>
      <c r="H208" s="163">
        <v>11.255127660286224</v>
      </c>
      <c r="I208" s="163">
        <v>5.5559663259428174</v>
      </c>
      <c r="J208" s="163">
        <v>10.997376645165167</v>
      </c>
      <c r="K208" s="163">
        <v>0</v>
      </c>
      <c r="L208" s="163">
        <v>0</v>
      </c>
      <c r="M208" s="163">
        <f t="shared" si="32"/>
        <v>954.56656500000031</v>
      </c>
    </row>
    <row r="209" spans="1:14" x14ac:dyDescent="0.25">
      <c r="A209" s="25">
        <f t="shared" si="31"/>
        <v>205</v>
      </c>
      <c r="B209" s="317"/>
      <c r="C209" s="176" t="s">
        <v>260</v>
      </c>
      <c r="D209" s="177">
        <v>403</v>
      </c>
      <c r="E209" s="163">
        <v>1540198.9538316475</v>
      </c>
      <c r="F209" s="163">
        <v>532030.54744880833</v>
      </c>
      <c r="G209" s="163">
        <v>122515.5989787669</v>
      </c>
      <c r="H209" s="163">
        <v>43366.468642993372</v>
      </c>
      <c r="I209" s="163">
        <v>13726.921392365019</v>
      </c>
      <c r="J209" s="163">
        <v>46583.636412650456</v>
      </c>
      <c r="K209" s="163">
        <v>2149.4591777909377</v>
      </c>
      <c r="L209" s="163">
        <v>9890.2939449765418</v>
      </c>
      <c r="M209" s="163">
        <f t="shared" si="32"/>
        <v>2310461.8798299991</v>
      </c>
    </row>
    <row r="210" spans="1:14" x14ac:dyDescent="0.25">
      <c r="A210" s="25">
        <f t="shared" si="31"/>
        <v>206</v>
      </c>
      <c r="B210" s="317"/>
      <c r="C210" s="176" t="s">
        <v>261</v>
      </c>
      <c r="D210" s="177">
        <v>403</v>
      </c>
      <c r="E210" s="163">
        <v>0</v>
      </c>
      <c r="F210" s="163">
        <v>0</v>
      </c>
      <c r="G210" s="163">
        <v>0</v>
      </c>
      <c r="H210" s="163">
        <v>0</v>
      </c>
      <c r="I210" s="163">
        <v>0</v>
      </c>
      <c r="J210" s="163">
        <v>0</v>
      </c>
      <c r="K210" s="163">
        <v>0</v>
      </c>
      <c r="L210" s="163">
        <v>0</v>
      </c>
      <c r="M210" s="163">
        <f t="shared" si="32"/>
        <v>0</v>
      </c>
    </row>
    <row r="211" spans="1:14" x14ac:dyDescent="0.25">
      <c r="A211" s="25">
        <f t="shared" si="31"/>
        <v>207</v>
      </c>
      <c r="B211" s="317"/>
      <c r="C211" s="176" t="s">
        <v>262</v>
      </c>
      <c r="D211" s="177">
        <v>403</v>
      </c>
      <c r="E211" s="163">
        <v>94343338.249764115</v>
      </c>
      <c r="F211" s="163">
        <v>48806020.190698378</v>
      </c>
      <c r="G211" s="163">
        <v>6585764.8741616746</v>
      </c>
      <c r="H211" s="163">
        <v>2981548.343591393</v>
      </c>
      <c r="I211" s="163">
        <v>285408.03542935848</v>
      </c>
      <c r="J211" s="163">
        <v>2401883.3047834039</v>
      </c>
      <c r="K211" s="163">
        <v>109392.48821465191</v>
      </c>
      <c r="L211" s="163">
        <v>169092.71542197105</v>
      </c>
      <c r="M211" s="163">
        <f t="shared" si="32"/>
        <v>155682448.20206493</v>
      </c>
    </row>
    <row r="212" spans="1:14" x14ac:dyDescent="0.25">
      <c r="A212" s="25">
        <f t="shared" si="31"/>
        <v>208</v>
      </c>
      <c r="B212" s="317"/>
      <c r="C212" s="176" t="s">
        <v>263</v>
      </c>
      <c r="D212" s="177">
        <v>403</v>
      </c>
      <c r="E212" s="163">
        <v>781513.75907606934</v>
      </c>
      <c r="F212" s="163">
        <v>331813.19174791512</v>
      </c>
      <c r="G212" s="163">
        <v>57938.605695566061</v>
      </c>
      <c r="H212" s="163">
        <v>25638.55197518479</v>
      </c>
      <c r="I212" s="163">
        <v>2726.8810168213881</v>
      </c>
      <c r="J212" s="163">
        <v>22136.673192956718</v>
      </c>
      <c r="K212" s="163">
        <v>1082.6014839428572</v>
      </c>
      <c r="L212" s="163">
        <v>1721.5691128332596</v>
      </c>
      <c r="M212" s="163">
        <f t="shared" si="32"/>
        <v>1224571.8333012899</v>
      </c>
    </row>
    <row r="213" spans="1:14" x14ac:dyDescent="0.25">
      <c r="A213" s="25">
        <f t="shared" si="31"/>
        <v>209</v>
      </c>
      <c r="B213" s="317"/>
      <c r="C213" s="176" t="s">
        <v>264</v>
      </c>
      <c r="D213" s="177">
        <v>403</v>
      </c>
      <c r="E213" s="163">
        <v>6517194.3291039132</v>
      </c>
      <c r="F213" s="163">
        <v>2229009.9842522768</v>
      </c>
      <c r="G213" s="163">
        <v>505710.54579670855</v>
      </c>
      <c r="H213" s="163">
        <v>220729.71729183081</v>
      </c>
      <c r="I213" s="163">
        <v>24859.573490058763</v>
      </c>
      <c r="J213" s="163">
        <v>200307.4280050392</v>
      </c>
      <c r="K213" s="163">
        <v>10351.273950311706</v>
      </c>
      <c r="L213" s="163">
        <v>16414.401129748847</v>
      </c>
      <c r="M213" s="163">
        <f t="shared" si="32"/>
        <v>9724577.2530198898</v>
      </c>
    </row>
    <row r="214" spans="1:14" ht="31.5" x14ac:dyDescent="0.25">
      <c r="A214" s="25">
        <f t="shared" si="31"/>
        <v>210</v>
      </c>
      <c r="B214" s="317"/>
      <c r="C214" s="176" t="s">
        <v>265</v>
      </c>
      <c r="D214" s="177">
        <v>403.1</v>
      </c>
      <c r="E214" s="163">
        <v>0</v>
      </c>
      <c r="F214" s="163">
        <v>0</v>
      </c>
      <c r="G214" s="163">
        <v>0</v>
      </c>
      <c r="H214" s="163">
        <v>0</v>
      </c>
      <c r="I214" s="163">
        <v>0</v>
      </c>
      <c r="J214" s="163">
        <v>0</v>
      </c>
      <c r="K214" s="163">
        <v>0</v>
      </c>
      <c r="L214" s="163">
        <v>0</v>
      </c>
      <c r="M214" s="163">
        <f t="shared" si="32"/>
        <v>0</v>
      </c>
    </row>
    <row r="215" spans="1:14" outlineLevel="1" x14ac:dyDescent="0.25">
      <c r="A215" s="25">
        <f t="shared" si="31"/>
        <v>211</v>
      </c>
      <c r="B215" s="317"/>
      <c r="C215" s="167" t="s">
        <v>266</v>
      </c>
      <c r="D215" s="177">
        <v>403.1</v>
      </c>
      <c r="E215" s="163">
        <v>0</v>
      </c>
      <c r="F215" s="163">
        <v>0</v>
      </c>
      <c r="G215" s="163">
        <v>0</v>
      </c>
      <c r="H215" s="163">
        <v>0</v>
      </c>
      <c r="I215" s="163">
        <v>0</v>
      </c>
      <c r="J215" s="163">
        <v>0</v>
      </c>
      <c r="K215" s="163">
        <v>0</v>
      </c>
      <c r="L215" s="163">
        <v>0</v>
      </c>
      <c r="M215" s="163">
        <f t="shared" si="32"/>
        <v>0</v>
      </c>
    </row>
    <row r="216" spans="1:14" ht="31.5" outlineLevel="1" x14ac:dyDescent="0.25">
      <c r="A216" s="25">
        <f t="shared" si="31"/>
        <v>212</v>
      </c>
      <c r="B216" s="317"/>
      <c r="C216" s="176" t="s">
        <v>267</v>
      </c>
      <c r="D216" s="177">
        <v>403.1</v>
      </c>
      <c r="E216" s="163">
        <v>0</v>
      </c>
      <c r="F216" s="163">
        <v>0</v>
      </c>
      <c r="G216" s="163">
        <v>0</v>
      </c>
      <c r="H216" s="163">
        <v>0</v>
      </c>
      <c r="I216" s="163">
        <v>0</v>
      </c>
      <c r="J216" s="163">
        <v>0</v>
      </c>
      <c r="K216" s="163">
        <v>0</v>
      </c>
      <c r="L216" s="163">
        <v>0</v>
      </c>
      <c r="M216" s="163">
        <f t="shared" si="32"/>
        <v>0</v>
      </c>
    </row>
    <row r="217" spans="1:14" ht="31.5" outlineLevel="1" x14ac:dyDescent="0.25">
      <c r="A217" s="25">
        <f t="shared" si="31"/>
        <v>213</v>
      </c>
      <c r="B217" s="317"/>
      <c r="C217" s="176" t="s">
        <v>268</v>
      </c>
      <c r="D217" s="177">
        <v>403.1</v>
      </c>
      <c r="E217" s="163">
        <v>0</v>
      </c>
      <c r="F217" s="163">
        <v>0</v>
      </c>
      <c r="G217" s="163">
        <v>0</v>
      </c>
      <c r="H217" s="163">
        <v>0</v>
      </c>
      <c r="I217" s="163">
        <v>0</v>
      </c>
      <c r="J217" s="163">
        <v>0</v>
      </c>
      <c r="K217" s="163">
        <v>0</v>
      </c>
      <c r="L217" s="163">
        <v>0</v>
      </c>
      <c r="M217" s="163">
        <f t="shared" si="32"/>
        <v>0</v>
      </c>
    </row>
    <row r="218" spans="1:14" ht="31.5" outlineLevel="1" x14ac:dyDescent="0.25">
      <c r="A218" s="25">
        <f t="shared" si="31"/>
        <v>214</v>
      </c>
      <c r="B218" s="317"/>
      <c r="C218" s="176" t="s">
        <v>269</v>
      </c>
      <c r="D218" s="177">
        <v>403.1</v>
      </c>
      <c r="E218" s="163">
        <v>0</v>
      </c>
      <c r="F218" s="163">
        <v>0</v>
      </c>
      <c r="G218" s="163">
        <v>0</v>
      </c>
      <c r="H218" s="163">
        <v>0</v>
      </c>
      <c r="I218" s="163">
        <v>0</v>
      </c>
      <c r="J218" s="163">
        <v>0</v>
      </c>
      <c r="K218" s="163">
        <v>0</v>
      </c>
      <c r="L218" s="163">
        <v>0</v>
      </c>
      <c r="M218" s="163">
        <f t="shared" si="32"/>
        <v>0</v>
      </c>
    </row>
    <row r="219" spans="1:14" ht="31.5" outlineLevel="1" x14ac:dyDescent="0.25">
      <c r="A219" s="25">
        <f t="shared" si="31"/>
        <v>215</v>
      </c>
      <c r="B219" s="318"/>
      <c r="C219" s="176" t="s">
        <v>270</v>
      </c>
      <c r="D219" s="177">
        <v>403.1</v>
      </c>
      <c r="E219" s="163">
        <v>0</v>
      </c>
      <c r="F219" s="163">
        <v>0</v>
      </c>
      <c r="G219" s="163">
        <v>0</v>
      </c>
      <c r="H219" s="163">
        <v>0</v>
      </c>
      <c r="I219" s="163">
        <v>0</v>
      </c>
      <c r="J219" s="163">
        <v>0</v>
      </c>
      <c r="K219" s="163">
        <v>0</v>
      </c>
      <c r="L219" s="163">
        <v>0</v>
      </c>
      <c r="M219" s="163">
        <f t="shared" si="32"/>
        <v>0</v>
      </c>
    </row>
    <row r="220" spans="1:14" x14ac:dyDescent="0.25">
      <c r="A220" s="25">
        <f t="shared" si="31"/>
        <v>216</v>
      </c>
      <c r="B220" s="319" t="s">
        <v>271</v>
      </c>
      <c r="C220" s="319"/>
      <c r="D220" s="319"/>
      <c r="E220" s="166">
        <f>SUM(E208:E219)</f>
        <v>103182901.60223092</v>
      </c>
      <c r="F220" s="166">
        <f t="shared" ref="F220:L220" si="34">SUM(F208:F219)</f>
        <v>51899096.916507125</v>
      </c>
      <c r="G220" s="166">
        <f t="shared" si="34"/>
        <v>7271977.0699121663</v>
      </c>
      <c r="H220" s="166">
        <f t="shared" si="34"/>
        <v>3271294.336629062</v>
      </c>
      <c r="I220" s="166">
        <f t="shared" si="34"/>
        <v>326726.96729492961</v>
      </c>
      <c r="J220" s="166">
        <f t="shared" si="34"/>
        <v>2670922.0397706958</v>
      </c>
      <c r="K220" s="166">
        <f t="shared" si="34"/>
        <v>122975.8228266974</v>
      </c>
      <c r="L220" s="166">
        <f t="shared" si="34"/>
        <v>197118.97960952972</v>
      </c>
      <c r="M220" s="166">
        <f t="shared" si="32"/>
        <v>168943013.73478109</v>
      </c>
      <c r="N220" s="163"/>
    </row>
    <row r="221" spans="1:14" ht="31.5" x14ac:dyDescent="0.25">
      <c r="A221" s="25">
        <f t="shared" si="31"/>
        <v>217</v>
      </c>
      <c r="B221" s="296" t="s">
        <v>272</v>
      </c>
      <c r="C221" s="164" t="s">
        <v>273</v>
      </c>
      <c r="D221" s="169">
        <v>404.1</v>
      </c>
      <c r="E221" s="163">
        <v>0</v>
      </c>
      <c r="F221" s="163">
        <v>0</v>
      </c>
      <c r="G221" s="163">
        <v>0</v>
      </c>
      <c r="H221" s="163">
        <v>0</v>
      </c>
      <c r="I221" s="163">
        <v>0</v>
      </c>
      <c r="J221" s="163">
        <v>0</v>
      </c>
      <c r="K221" s="163">
        <v>0</v>
      </c>
      <c r="L221" s="163">
        <v>0</v>
      </c>
      <c r="M221" s="163">
        <f t="shared" si="32"/>
        <v>0</v>
      </c>
    </row>
    <row r="222" spans="1:14" ht="31.5" x14ac:dyDescent="0.25">
      <c r="A222" s="25">
        <f t="shared" si="31"/>
        <v>218</v>
      </c>
      <c r="B222" s="317"/>
      <c r="C222" s="164" t="s">
        <v>274</v>
      </c>
      <c r="D222" s="169">
        <v>404.2</v>
      </c>
      <c r="E222" s="163">
        <v>0</v>
      </c>
      <c r="F222" s="163">
        <v>0</v>
      </c>
      <c r="G222" s="163">
        <v>0</v>
      </c>
      <c r="H222" s="163">
        <v>0</v>
      </c>
      <c r="I222" s="163">
        <v>0</v>
      </c>
      <c r="J222" s="163">
        <v>0</v>
      </c>
      <c r="K222" s="163">
        <v>0</v>
      </c>
      <c r="L222" s="163">
        <v>0</v>
      </c>
      <c r="M222" s="163">
        <f t="shared" si="32"/>
        <v>0</v>
      </c>
    </row>
    <row r="223" spans="1:14" x14ac:dyDescent="0.25">
      <c r="A223" s="25">
        <f t="shared" si="31"/>
        <v>219</v>
      </c>
      <c r="B223" s="317"/>
      <c r="C223" s="164" t="s">
        <v>275</v>
      </c>
      <c r="D223" s="169">
        <v>404.3</v>
      </c>
      <c r="E223" s="163">
        <v>16341948.171777273</v>
      </c>
      <c r="F223" s="163">
        <v>6619906.5642527696</v>
      </c>
      <c r="G223" s="163">
        <v>1139185.2142508107</v>
      </c>
      <c r="H223" s="163">
        <v>503693.97269643756</v>
      </c>
      <c r="I223" s="163">
        <v>53621.07730337364</v>
      </c>
      <c r="J223" s="163">
        <v>434279.95749362989</v>
      </c>
      <c r="K223" s="163">
        <v>21209.810397949826</v>
      </c>
      <c r="L223" s="163">
        <v>33739.543434995561</v>
      </c>
      <c r="M223" s="163">
        <f t="shared" si="32"/>
        <v>25147584.311607238</v>
      </c>
    </row>
    <row r="224" spans="1:14" x14ac:dyDescent="0.25">
      <c r="A224" s="25">
        <f t="shared" si="31"/>
        <v>220</v>
      </c>
      <c r="B224" s="317"/>
      <c r="C224" s="164" t="s">
        <v>276</v>
      </c>
      <c r="D224" s="169">
        <v>405</v>
      </c>
      <c r="E224" s="163">
        <v>0</v>
      </c>
      <c r="F224" s="163">
        <v>0</v>
      </c>
      <c r="G224" s="163">
        <v>0</v>
      </c>
      <c r="H224" s="163">
        <v>0</v>
      </c>
      <c r="I224" s="163">
        <v>0</v>
      </c>
      <c r="J224" s="163">
        <v>0</v>
      </c>
      <c r="K224" s="163">
        <v>0</v>
      </c>
      <c r="L224" s="163">
        <v>0</v>
      </c>
      <c r="M224" s="163">
        <f t="shared" si="32"/>
        <v>0</v>
      </c>
    </row>
    <row r="225" spans="1:14" outlineLevel="1" x14ac:dyDescent="0.25">
      <c r="A225" s="25">
        <f t="shared" si="31"/>
        <v>221</v>
      </c>
      <c r="B225" s="317"/>
      <c r="C225" s="164" t="s">
        <v>277</v>
      </c>
      <c r="D225" s="169">
        <v>406</v>
      </c>
      <c r="E225" s="163">
        <v>0</v>
      </c>
      <c r="F225" s="163">
        <v>0</v>
      </c>
      <c r="G225" s="163">
        <v>0</v>
      </c>
      <c r="H225" s="163">
        <v>0</v>
      </c>
      <c r="I225" s="163">
        <v>0</v>
      </c>
      <c r="J225" s="163">
        <v>0</v>
      </c>
      <c r="K225" s="163">
        <v>0</v>
      </c>
      <c r="L225" s="163">
        <v>0</v>
      </c>
      <c r="M225" s="163">
        <f t="shared" si="32"/>
        <v>0</v>
      </c>
    </row>
    <row r="226" spans="1:14" ht="31.5" outlineLevel="1" x14ac:dyDescent="0.25">
      <c r="A226" s="25">
        <f t="shared" si="31"/>
        <v>222</v>
      </c>
      <c r="B226" s="317"/>
      <c r="C226" s="164" t="s">
        <v>278</v>
      </c>
      <c r="D226" s="169">
        <v>407.1</v>
      </c>
      <c r="E226" s="163">
        <v>0</v>
      </c>
      <c r="F226" s="163">
        <v>0</v>
      </c>
      <c r="G226" s="163">
        <v>0</v>
      </c>
      <c r="H226" s="163">
        <v>0</v>
      </c>
      <c r="I226" s="163">
        <v>0</v>
      </c>
      <c r="J226" s="163">
        <v>0</v>
      </c>
      <c r="K226" s="163">
        <v>0</v>
      </c>
      <c r="L226" s="163">
        <v>0</v>
      </c>
      <c r="M226" s="163">
        <f t="shared" si="32"/>
        <v>0</v>
      </c>
    </row>
    <row r="227" spans="1:14" outlineLevel="1" x14ac:dyDescent="0.25">
      <c r="A227" s="25">
        <f t="shared" si="31"/>
        <v>223</v>
      </c>
      <c r="B227" s="318"/>
      <c r="C227" s="164" t="s">
        <v>279</v>
      </c>
      <c r="D227" s="169">
        <v>407.2</v>
      </c>
      <c r="E227" s="163">
        <v>0</v>
      </c>
      <c r="F227" s="163">
        <v>0</v>
      </c>
      <c r="G227" s="163">
        <v>0</v>
      </c>
      <c r="H227" s="163">
        <v>0</v>
      </c>
      <c r="I227" s="163">
        <v>0</v>
      </c>
      <c r="J227" s="163">
        <v>0</v>
      </c>
      <c r="K227" s="163">
        <v>0</v>
      </c>
      <c r="L227" s="163">
        <v>0</v>
      </c>
      <c r="M227" s="163">
        <f t="shared" si="32"/>
        <v>0</v>
      </c>
    </row>
    <row r="228" spans="1:14" outlineLevel="1" x14ac:dyDescent="0.25">
      <c r="A228" s="25">
        <f t="shared" si="31"/>
        <v>224</v>
      </c>
      <c r="B228" s="313" t="s">
        <v>280</v>
      </c>
      <c r="C228" s="313"/>
      <c r="D228" s="313"/>
      <c r="E228" s="166">
        <f>SUM(E221:E227)</f>
        <v>16341948.171777273</v>
      </c>
      <c r="F228" s="166">
        <f t="shared" ref="F228:L228" si="35">SUM(F221:F227)</f>
        <v>6619906.5642527696</v>
      </c>
      <c r="G228" s="166">
        <f t="shared" si="35"/>
        <v>1139185.2142508107</v>
      </c>
      <c r="H228" s="166">
        <f t="shared" si="35"/>
        <v>503693.97269643756</v>
      </c>
      <c r="I228" s="166">
        <f t="shared" si="35"/>
        <v>53621.07730337364</v>
      </c>
      <c r="J228" s="166">
        <f t="shared" si="35"/>
        <v>434279.95749362989</v>
      </c>
      <c r="K228" s="166">
        <f t="shared" si="35"/>
        <v>21209.810397949826</v>
      </c>
      <c r="L228" s="166">
        <f t="shared" si="35"/>
        <v>33739.543434995561</v>
      </c>
      <c r="M228" s="166">
        <f t="shared" si="32"/>
        <v>25147584.311607238</v>
      </c>
      <c r="N228" s="163"/>
    </row>
    <row r="229" spans="1:14" outlineLevel="1" x14ac:dyDescent="0.25">
      <c r="A229" s="25">
        <f t="shared" si="31"/>
        <v>225</v>
      </c>
      <c r="B229" s="291" t="s">
        <v>281</v>
      </c>
      <c r="C229" s="97" t="s">
        <v>282</v>
      </c>
      <c r="D229" s="98">
        <v>407.3</v>
      </c>
      <c r="E229" s="163">
        <v>9648963.0684565417</v>
      </c>
      <c r="F229" s="163">
        <v>4861433.7087313011</v>
      </c>
      <c r="G229" s="163">
        <v>681071.73088114581</v>
      </c>
      <c r="H229" s="163">
        <v>305530.39042884321</v>
      </c>
      <c r="I229" s="163">
        <v>30614.161882850774</v>
      </c>
      <c r="J229" s="163">
        <v>249808.67540728397</v>
      </c>
      <c r="K229" s="163">
        <v>11405.24980733731</v>
      </c>
      <c r="L229" s="163">
        <v>18198.841926663175</v>
      </c>
      <c r="M229" s="163">
        <f t="shared" si="32"/>
        <v>15807025.827521967</v>
      </c>
    </row>
    <row r="230" spans="1:14" outlineLevel="1" x14ac:dyDescent="0.25">
      <c r="A230" s="25">
        <f t="shared" si="31"/>
        <v>226</v>
      </c>
      <c r="B230" s="341"/>
      <c r="C230" s="80" t="s">
        <v>283</v>
      </c>
      <c r="D230" s="102">
        <v>407.4</v>
      </c>
      <c r="E230" s="163">
        <v>178831.6629741544</v>
      </c>
      <c r="F230" s="163">
        <v>90100.694593092281</v>
      </c>
      <c r="G230" s="163">
        <v>12622.82686481915</v>
      </c>
      <c r="H230" s="163">
        <v>5662.6300071716114</v>
      </c>
      <c r="I230" s="163">
        <v>567.39583737943826</v>
      </c>
      <c r="J230" s="163">
        <v>4629.8965527703476</v>
      </c>
      <c r="K230" s="163">
        <v>211.38227757856311</v>
      </c>
      <c r="L230" s="163">
        <v>337.29315190233569</v>
      </c>
      <c r="M230" s="163">
        <f t="shared" si="32"/>
        <v>292963.7822588681</v>
      </c>
    </row>
    <row r="231" spans="1:14" outlineLevel="1" x14ac:dyDescent="0.25">
      <c r="A231" s="25">
        <f t="shared" si="31"/>
        <v>227</v>
      </c>
      <c r="B231" s="314" t="s">
        <v>284</v>
      </c>
      <c r="C231" s="306"/>
      <c r="D231" s="307"/>
      <c r="E231" s="166">
        <f>SUM(E229:E230)</f>
        <v>9827794.7314306963</v>
      </c>
      <c r="F231" s="166">
        <f t="shared" ref="F231:L231" si="36">SUM(F229:F230)</f>
        <v>4951534.4033243936</v>
      </c>
      <c r="G231" s="166">
        <f t="shared" si="36"/>
        <v>693694.55774596496</v>
      </c>
      <c r="H231" s="166">
        <f t="shared" si="36"/>
        <v>311193.02043601481</v>
      </c>
      <c r="I231" s="166">
        <f t="shared" si="36"/>
        <v>31181.557720230212</v>
      </c>
      <c r="J231" s="166">
        <f t="shared" si="36"/>
        <v>254438.57196005431</v>
      </c>
      <c r="K231" s="166">
        <f t="shared" si="36"/>
        <v>11616.632084915873</v>
      </c>
      <c r="L231" s="166">
        <f t="shared" si="36"/>
        <v>18536.135078565512</v>
      </c>
      <c r="M231" s="166">
        <f t="shared" si="32"/>
        <v>16099989.609780837</v>
      </c>
      <c r="N231" s="163"/>
    </row>
    <row r="232" spans="1:14" outlineLevel="1" x14ac:dyDescent="0.25">
      <c r="A232" s="25">
        <f t="shared" si="31"/>
        <v>228</v>
      </c>
      <c r="B232" s="296" t="s">
        <v>285</v>
      </c>
      <c r="C232" s="97" t="s">
        <v>286</v>
      </c>
      <c r="D232" s="98">
        <v>408.1</v>
      </c>
      <c r="E232" s="163">
        <v>16046187.321448456</v>
      </c>
      <c r="F232" s="163">
        <v>8084544.9803949259</v>
      </c>
      <c r="G232" s="163">
        <v>1132619.587776093</v>
      </c>
      <c r="H232" s="163">
        <v>508095.82775206165</v>
      </c>
      <c r="I232" s="163">
        <v>50911.229815697698</v>
      </c>
      <c r="J232" s="163">
        <v>415430.83662661316</v>
      </c>
      <c r="K232" s="163">
        <v>18966.885203937563</v>
      </c>
      <c r="L232" s="163">
        <v>30264.601959491119</v>
      </c>
      <c r="M232" s="163">
        <f t="shared" si="32"/>
        <v>26287021.270977277</v>
      </c>
    </row>
    <row r="233" spans="1:14" ht="31.5" x14ac:dyDescent="0.25">
      <c r="A233" s="25">
        <f t="shared" si="31"/>
        <v>229</v>
      </c>
      <c r="B233" s="297"/>
      <c r="C233" s="77" t="s">
        <v>287</v>
      </c>
      <c r="D233" s="100">
        <v>409.1</v>
      </c>
      <c r="E233" s="163">
        <v>9717562.4094719328</v>
      </c>
      <c r="F233" s="163">
        <v>4590754.2184133381</v>
      </c>
      <c r="G233" s="163">
        <v>693931.41417658771</v>
      </c>
      <c r="H233" s="163">
        <v>306485.44733890903</v>
      </c>
      <c r="I233" s="163">
        <v>30609.358057590449</v>
      </c>
      <c r="J233" s="163">
        <v>257372.30245150061</v>
      </c>
      <c r="K233" s="163">
        <v>11530.320520870167</v>
      </c>
      <c r="L233" s="163">
        <v>17407.625072922641</v>
      </c>
      <c r="M233" s="163">
        <f t="shared" si="32"/>
        <v>15625653.095503651</v>
      </c>
    </row>
    <row r="234" spans="1:14" x14ac:dyDescent="0.25">
      <c r="A234" s="25">
        <f t="shared" si="31"/>
        <v>230</v>
      </c>
      <c r="B234" s="297"/>
      <c r="C234" s="77" t="s">
        <v>288</v>
      </c>
      <c r="D234" s="100">
        <v>409.1</v>
      </c>
      <c r="E234" s="163">
        <v>0</v>
      </c>
      <c r="F234" s="163">
        <v>0</v>
      </c>
      <c r="G234" s="163">
        <v>0</v>
      </c>
      <c r="H234" s="163">
        <v>0</v>
      </c>
      <c r="I234" s="163">
        <v>0</v>
      </c>
      <c r="J234" s="163">
        <v>0</v>
      </c>
      <c r="K234" s="163">
        <v>0</v>
      </c>
      <c r="L234" s="163">
        <v>0</v>
      </c>
      <c r="M234" s="163">
        <f t="shared" si="32"/>
        <v>0</v>
      </c>
    </row>
    <row r="235" spans="1:14" s="101" customFormat="1" x14ac:dyDescent="0.25">
      <c r="A235" s="25">
        <f t="shared" si="31"/>
        <v>231</v>
      </c>
      <c r="B235" s="297"/>
      <c r="C235" s="77" t="s">
        <v>288</v>
      </c>
      <c r="D235" s="100">
        <v>410.1</v>
      </c>
      <c r="E235" s="163">
        <v>134696075.37453175</v>
      </c>
      <c r="F235" s="163">
        <v>63632889.625347421</v>
      </c>
      <c r="G235" s="163">
        <v>9618650.6584797278</v>
      </c>
      <c r="H235" s="163">
        <v>4248224.5213799588</v>
      </c>
      <c r="I235" s="163">
        <v>424279.28181582759</v>
      </c>
      <c r="J235" s="163">
        <v>3567462.4550425676</v>
      </c>
      <c r="K235" s="163">
        <v>159822.89143394711</v>
      </c>
      <c r="L235" s="163">
        <v>241288.78005748696</v>
      </c>
      <c r="M235" s="163">
        <f t="shared" si="32"/>
        <v>216588693.58808869</v>
      </c>
    </row>
    <row r="236" spans="1:14" ht="31.5" outlineLevel="1" x14ac:dyDescent="0.25">
      <c r="A236" s="25">
        <f t="shared" si="31"/>
        <v>232</v>
      </c>
      <c r="B236" s="297"/>
      <c r="C236" s="77" t="s">
        <v>289</v>
      </c>
      <c r="D236" s="100">
        <v>411.1</v>
      </c>
      <c r="E236" s="163">
        <v>-139227734.98948109</v>
      </c>
      <c r="F236" s="163">
        <v>-65773728.51241897</v>
      </c>
      <c r="G236" s="163">
        <v>-9942256.6033310387</v>
      </c>
      <c r="H236" s="163">
        <v>-4391150.0479422202</v>
      </c>
      <c r="I236" s="163">
        <v>-438553.56027211022</v>
      </c>
      <c r="J236" s="163">
        <v>-3687484.7013508757</v>
      </c>
      <c r="K236" s="163">
        <v>-165199.90736141038</v>
      </c>
      <c r="L236" s="163">
        <v>-249406.60098943717</v>
      </c>
      <c r="M236" s="163">
        <f t="shared" si="32"/>
        <v>-223875514.92314714</v>
      </c>
    </row>
    <row r="237" spans="1:14" outlineLevel="1" x14ac:dyDescent="0.25">
      <c r="A237" s="25">
        <f t="shared" si="31"/>
        <v>233</v>
      </c>
      <c r="B237" s="298"/>
      <c r="C237" s="80" t="s">
        <v>290</v>
      </c>
      <c r="D237" s="102">
        <v>411.4</v>
      </c>
      <c r="E237" s="163">
        <v>0</v>
      </c>
      <c r="F237" s="163">
        <v>0</v>
      </c>
      <c r="G237" s="163">
        <v>0</v>
      </c>
      <c r="H237" s="163">
        <v>0</v>
      </c>
      <c r="I237" s="163">
        <v>0</v>
      </c>
      <c r="J237" s="163">
        <v>0</v>
      </c>
      <c r="K237" s="163">
        <v>0</v>
      </c>
      <c r="L237" s="163">
        <v>0</v>
      </c>
      <c r="M237" s="163">
        <f t="shared" si="32"/>
        <v>0</v>
      </c>
    </row>
    <row r="238" spans="1:14" outlineLevel="1" x14ac:dyDescent="0.25">
      <c r="A238" s="25">
        <f t="shared" si="31"/>
        <v>234</v>
      </c>
      <c r="B238" s="313" t="s">
        <v>291</v>
      </c>
      <c r="C238" s="313"/>
      <c r="D238" s="313"/>
      <c r="E238" s="166">
        <f>SUM(E232:E237)</f>
        <v>21232090.115971029</v>
      </c>
      <c r="F238" s="166">
        <f t="shared" ref="F238:L238" si="37">SUM(F232:F237)</f>
        <v>10534460.311736718</v>
      </c>
      <c r="G238" s="166">
        <f t="shared" si="37"/>
        <v>1502945.0571013708</v>
      </c>
      <c r="H238" s="166">
        <f t="shared" si="37"/>
        <v>671655.74852870964</v>
      </c>
      <c r="I238" s="166">
        <f t="shared" si="37"/>
        <v>67246.309417005512</v>
      </c>
      <c r="J238" s="166">
        <f t="shared" si="37"/>
        <v>552780.89276980562</v>
      </c>
      <c r="K238" s="166">
        <f t="shared" si="37"/>
        <v>25120.189797344443</v>
      </c>
      <c r="L238" s="166">
        <f t="shared" si="37"/>
        <v>39554.406100463559</v>
      </c>
      <c r="M238" s="166">
        <f t="shared" si="32"/>
        <v>34625853.031422444</v>
      </c>
      <c r="N238" s="163"/>
    </row>
    <row r="239" spans="1:14" outlineLevel="1" x14ac:dyDescent="0.25">
      <c r="A239" s="25">
        <f t="shared" si="31"/>
        <v>235</v>
      </c>
      <c r="B239" s="291" t="s">
        <v>292</v>
      </c>
      <c r="C239" s="85" t="s">
        <v>293</v>
      </c>
      <c r="D239" s="86">
        <v>411.6</v>
      </c>
      <c r="E239" s="163">
        <v>0</v>
      </c>
      <c r="F239" s="163">
        <v>0</v>
      </c>
      <c r="G239" s="163">
        <v>0</v>
      </c>
      <c r="H239" s="163">
        <v>0</v>
      </c>
      <c r="I239" s="163">
        <v>0</v>
      </c>
      <c r="J239" s="163">
        <v>0</v>
      </c>
      <c r="K239" s="163">
        <v>0</v>
      </c>
      <c r="L239" s="163">
        <v>0</v>
      </c>
      <c r="M239" s="163">
        <f t="shared" si="32"/>
        <v>0</v>
      </c>
    </row>
    <row r="240" spans="1:14" outlineLevel="1" x14ac:dyDescent="0.25">
      <c r="A240" s="25">
        <f t="shared" si="31"/>
        <v>236</v>
      </c>
      <c r="B240" s="292"/>
      <c r="C240" s="70" t="s">
        <v>294</v>
      </c>
      <c r="D240" s="58">
        <v>411.7</v>
      </c>
      <c r="E240" s="163">
        <v>1156355.0672008817</v>
      </c>
      <c r="F240" s="163">
        <v>598209.58007666981</v>
      </c>
      <c r="G240" s="163">
        <v>80720.936156289434</v>
      </c>
      <c r="H240" s="163">
        <v>36544.483152470202</v>
      </c>
      <c r="I240" s="163">
        <v>3498.2123180214326</v>
      </c>
      <c r="J240" s="163">
        <v>29439.597769569416</v>
      </c>
      <c r="K240" s="163">
        <v>1340.8107070139818</v>
      </c>
      <c r="L240" s="163">
        <v>2072.5492857514164</v>
      </c>
      <c r="M240" s="163">
        <f t="shared" si="32"/>
        <v>1908181.236666667</v>
      </c>
    </row>
    <row r="241" spans="1:15" x14ac:dyDescent="0.25">
      <c r="A241" s="25">
        <f t="shared" si="31"/>
        <v>237</v>
      </c>
      <c r="B241" s="292"/>
      <c r="C241" s="70" t="s">
        <v>295</v>
      </c>
      <c r="D241" s="58">
        <v>412</v>
      </c>
      <c r="E241" s="163">
        <v>0</v>
      </c>
      <c r="F241" s="163">
        <v>0</v>
      </c>
      <c r="G241" s="163">
        <v>0</v>
      </c>
      <c r="H241" s="163">
        <v>0</v>
      </c>
      <c r="I241" s="163">
        <v>0</v>
      </c>
      <c r="J241" s="163">
        <v>0</v>
      </c>
      <c r="K241" s="163">
        <v>0</v>
      </c>
      <c r="L241" s="163">
        <v>0</v>
      </c>
      <c r="M241" s="163">
        <f t="shared" si="32"/>
        <v>0</v>
      </c>
    </row>
    <row r="242" spans="1:15" x14ac:dyDescent="0.25">
      <c r="A242" s="25">
        <f t="shared" si="31"/>
        <v>238</v>
      </c>
      <c r="B242" s="292"/>
      <c r="C242" s="70" t="s">
        <v>296</v>
      </c>
      <c r="D242" s="58">
        <v>413</v>
      </c>
      <c r="E242" s="163">
        <v>0</v>
      </c>
      <c r="F242" s="163">
        <v>0</v>
      </c>
      <c r="G242" s="163">
        <v>0</v>
      </c>
      <c r="H242" s="163">
        <v>0</v>
      </c>
      <c r="I242" s="163">
        <v>0</v>
      </c>
      <c r="J242" s="163">
        <v>0</v>
      </c>
      <c r="K242" s="163">
        <v>0</v>
      </c>
      <c r="L242" s="163">
        <v>0</v>
      </c>
      <c r="M242" s="163">
        <f t="shared" si="32"/>
        <v>0</v>
      </c>
    </row>
    <row r="243" spans="1:15" x14ac:dyDescent="0.25">
      <c r="A243" s="25">
        <f t="shared" si="31"/>
        <v>239</v>
      </c>
      <c r="B243" s="292"/>
      <c r="C243" s="70" t="s">
        <v>297</v>
      </c>
      <c r="D243" s="178">
        <v>414</v>
      </c>
      <c r="E243" s="163">
        <v>0</v>
      </c>
      <c r="F243" s="163">
        <v>0</v>
      </c>
      <c r="G243" s="163">
        <v>0</v>
      </c>
      <c r="H243" s="163">
        <v>0</v>
      </c>
      <c r="I243" s="163">
        <v>0</v>
      </c>
      <c r="J243" s="163">
        <v>0</v>
      </c>
      <c r="K243" s="163">
        <v>0</v>
      </c>
      <c r="L243" s="163">
        <v>0</v>
      </c>
      <c r="M243" s="163">
        <f t="shared" si="32"/>
        <v>0</v>
      </c>
    </row>
    <row r="244" spans="1:15" ht="15.6" customHeight="1" outlineLevel="1" x14ac:dyDescent="0.25">
      <c r="A244" s="25">
        <f t="shared" si="31"/>
        <v>240</v>
      </c>
      <c r="B244" s="293"/>
      <c r="C244" s="174" t="s">
        <v>298</v>
      </c>
      <c r="D244" s="179">
        <v>411.1</v>
      </c>
      <c r="E244" s="163">
        <v>1.8923095423543637E-3</v>
      </c>
      <c r="F244" s="163">
        <v>9.5340165894395343E-4</v>
      </c>
      <c r="G244" s="163">
        <v>1.335686048573873E-4</v>
      </c>
      <c r="H244" s="163">
        <v>5.9919192268215096E-5</v>
      </c>
      <c r="I244" s="163">
        <v>6.0039063525368558E-6</v>
      </c>
      <c r="J244" s="163">
        <v>4.8991309934791088E-5</v>
      </c>
      <c r="K244" s="163">
        <v>2.2367442895407388E-6</v>
      </c>
      <c r="L244" s="163">
        <v>3.5690718259876303E-6</v>
      </c>
      <c r="M244" s="163">
        <f t="shared" si="32"/>
        <v>3.1000000308267759E-3</v>
      </c>
    </row>
    <row r="245" spans="1:15" outlineLevel="1" x14ac:dyDescent="0.25">
      <c r="A245" s="25">
        <f t="shared" si="31"/>
        <v>241</v>
      </c>
      <c r="B245" s="314" t="s">
        <v>299</v>
      </c>
      <c r="C245" s="306"/>
      <c r="D245" s="307"/>
      <c r="E245" s="166">
        <f>SUM(E239:E244)</f>
        <v>1156355.0690931913</v>
      </c>
      <c r="F245" s="166">
        <f t="shared" ref="F245:L245" si="38">SUM(F239:F244)</f>
        <v>598209.58103007148</v>
      </c>
      <c r="G245" s="166">
        <f t="shared" si="38"/>
        <v>80720.936289858044</v>
      </c>
      <c r="H245" s="166">
        <f t="shared" si="38"/>
        <v>36544.483212389394</v>
      </c>
      <c r="I245" s="166">
        <f t="shared" si="38"/>
        <v>3498.2123240253391</v>
      </c>
      <c r="J245" s="166">
        <f t="shared" si="38"/>
        <v>29439.597818560727</v>
      </c>
      <c r="K245" s="166">
        <f t="shared" si="38"/>
        <v>1340.8107092507259</v>
      </c>
      <c r="L245" s="166">
        <f t="shared" si="38"/>
        <v>2072.5492893204882</v>
      </c>
      <c r="M245" s="166">
        <f t="shared" si="32"/>
        <v>1908181.2397666674</v>
      </c>
    </row>
    <row r="246" spans="1:15" ht="16.5" outlineLevel="1" thickBot="1" x14ac:dyDescent="0.3">
      <c r="A246" s="25">
        <f t="shared" si="31"/>
        <v>242</v>
      </c>
      <c r="B246" s="260" t="s">
        <v>300</v>
      </c>
      <c r="C246" s="260"/>
      <c r="D246" s="261"/>
      <c r="E246" s="62">
        <f t="shared" ref="E246:L246" si="39">SUM(E86,E130,E151,E176,E182,E187,E192,E207,E220,E228,E231,E238,E245)</f>
        <v>268059599.26226944</v>
      </c>
      <c r="F246" s="62">
        <f t="shared" si="39"/>
        <v>115250252.31539766</v>
      </c>
      <c r="G246" s="62">
        <f t="shared" si="39"/>
        <v>18576400.58846632</v>
      </c>
      <c r="H246" s="62">
        <f t="shared" si="39"/>
        <v>8212390.6552194916</v>
      </c>
      <c r="I246" s="62">
        <f t="shared" si="39"/>
        <v>880929.87240447663</v>
      </c>
      <c r="J246" s="62">
        <f t="shared" si="39"/>
        <v>7014729.5443147272</v>
      </c>
      <c r="K246" s="62">
        <f t="shared" si="39"/>
        <v>339094.46311995818</v>
      </c>
      <c r="L246" s="62">
        <f t="shared" si="39"/>
        <v>554870.76685910556</v>
      </c>
      <c r="M246" s="62">
        <f t="shared" si="32"/>
        <v>418888267.46805125</v>
      </c>
      <c r="N246" s="163"/>
      <c r="O246" s="21"/>
    </row>
    <row r="247" spans="1:15" ht="16.5" outlineLevel="1" thickBot="1" x14ac:dyDescent="0.3">
      <c r="A247" s="25">
        <f t="shared" si="31"/>
        <v>243</v>
      </c>
      <c r="B247" s="315" t="s">
        <v>301</v>
      </c>
      <c r="C247" s="315"/>
      <c r="D247" s="316"/>
      <c r="E247" s="62">
        <f t="shared" ref="E247:L247" si="40">+E30-E246</f>
        <v>117552030.70024526</v>
      </c>
      <c r="F247" s="62">
        <f t="shared" si="40"/>
        <v>11663334.627573624</v>
      </c>
      <c r="G247" s="62">
        <f t="shared" si="40"/>
        <v>4557629.31498399</v>
      </c>
      <c r="H247" s="62">
        <f t="shared" si="40"/>
        <v>970541.54176500812</v>
      </c>
      <c r="I247" s="62">
        <f t="shared" si="40"/>
        <v>606471.68942761561</v>
      </c>
      <c r="J247" s="62">
        <f t="shared" si="40"/>
        <v>-1796067.9468880752</v>
      </c>
      <c r="K247" s="62">
        <f t="shared" si="40"/>
        <v>160926.00939488586</v>
      </c>
      <c r="L247" s="62">
        <f t="shared" si="40"/>
        <v>1011096.2831691764</v>
      </c>
      <c r="M247" s="62">
        <f t="shared" si="32"/>
        <v>134725962.21967149</v>
      </c>
      <c r="N247" s="163"/>
    </row>
    <row r="248" spans="1:15" x14ac:dyDescent="0.25">
      <c r="A248" s="25"/>
      <c r="B248" s="180"/>
      <c r="C248" s="180"/>
      <c r="D248" s="180"/>
      <c r="M248" s="181"/>
    </row>
    <row r="249" spans="1:15" x14ac:dyDescent="0.25">
      <c r="A249" s="25"/>
      <c r="B249" s="182"/>
      <c r="C249" s="182"/>
      <c r="D249" s="182"/>
      <c r="M249" s="181"/>
    </row>
    <row r="250" spans="1:15" x14ac:dyDescent="0.25">
      <c r="A250" s="25">
        <f>A247+1</f>
        <v>244</v>
      </c>
      <c r="B250" s="296" t="s">
        <v>302</v>
      </c>
      <c r="C250" s="176" t="s">
        <v>303</v>
      </c>
      <c r="D250" s="79">
        <v>301</v>
      </c>
      <c r="E250" s="163">
        <v>96384.474634105281</v>
      </c>
      <c r="F250" s="163">
        <v>49384.664302479796</v>
      </c>
      <c r="G250" s="163">
        <v>6790.9570119252257</v>
      </c>
      <c r="H250" s="163">
        <v>3053.1056313782765</v>
      </c>
      <c r="I250" s="163">
        <v>302.97223154326736</v>
      </c>
      <c r="J250" s="163">
        <v>2483.1228566138802</v>
      </c>
      <c r="K250" s="163">
        <v>112.70661851754753</v>
      </c>
      <c r="L250" s="163">
        <v>179.9567134367216</v>
      </c>
      <c r="M250" s="163">
        <f>SUM(E250:L250)</f>
        <v>158691.96000000002</v>
      </c>
    </row>
    <row r="251" spans="1:15" x14ac:dyDescent="0.25">
      <c r="A251" s="25">
        <f t="shared" ref="A251:A314" si="41">A250+1</f>
        <v>245</v>
      </c>
      <c r="B251" s="297"/>
      <c r="C251" s="176" t="s">
        <v>304</v>
      </c>
      <c r="D251" s="79">
        <v>302</v>
      </c>
      <c r="E251" s="163">
        <v>1481171.5948955687</v>
      </c>
      <c r="F251" s="163">
        <v>758910.21106840577</v>
      </c>
      <c r="G251" s="163">
        <v>104358.84686205829</v>
      </c>
      <c r="H251" s="163">
        <v>46918.068024754786</v>
      </c>
      <c r="I251" s="163">
        <v>4655.8728997338021</v>
      </c>
      <c r="J251" s="163">
        <v>38158.957195280484</v>
      </c>
      <c r="K251" s="163">
        <v>1731.9992928181814</v>
      </c>
      <c r="L251" s="163">
        <v>2765.4533913796649</v>
      </c>
      <c r="M251" s="163">
        <f t="shared" ref="M251:M315" si="42">SUM(E251:L251)</f>
        <v>2438671.0036300002</v>
      </c>
    </row>
    <row r="252" spans="1:15" x14ac:dyDescent="0.25">
      <c r="A252" s="25">
        <f t="shared" si="41"/>
        <v>246</v>
      </c>
      <c r="B252" s="297"/>
      <c r="C252" s="183" t="s">
        <v>305</v>
      </c>
      <c r="D252" s="81">
        <v>303</v>
      </c>
      <c r="E252" s="163">
        <v>133036769.01838833</v>
      </c>
      <c r="F252" s="163">
        <v>53722183.677422687</v>
      </c>
      <c r="G252" s="163">
        <v>9272716.0090984553</v>
      </c>
      <c r="H252" s="163">
        <v>4099131.7039605118</v>
      </c>
      <c r="I252" s="163">
        <v>436736.66484143073</v>
      </c>
      <c r="J252" s="163">
        <v>3536673.351542504</v>
      </c>
      <c r="K252" s="163">
        <v>172867.89762595785</v>
      </c>
      <c r="L252" s="163">
        <v>274978.97323891532</v>
      </c>
      <c r="M252" s="163">
        <f t="shared" si="42"/>
        <v>204552057.29611883</v>
      </c>
    </row>
    <row r="253" spans="1:15" x14ac:dyDescent="0.25">
      <c r="A253" s="25">
        <f t="shared" si="41"/>
        <v>247</v>
      </c>
      <c r="B253" s="297"/>
      <c r="C253" s="311" t="s">
        <v>307</v>
      </c>
      <c r="D253" s="312"/>
      <c r="E253" s="166">
        <f t="shared" ref="E253:K253" si="43">SUM(E250:E252)</f>
        <v>134614325.08791801</v>
      </c>
      <c r="F253" s="166">
        <f t="shared" si="43"/>
        <v>54530478.55279357</v>
      </c>
      <c r="G253" s="166">
        <f t="shared" si="43"/>
        <v>9383865.8129724395</v>
      </c>
      <c r="H253" s="166">
        <f t="shared" si="43"/>
        <v>4149102.8776166448</v>
      </c>
      <c r="I253" s="166">
        <f t="shared" si="43"/>
        <v>441695.50997270778</v>
      </c>
      <c r="J253" s="166">
        <f t="shared" si="43"/>
        <v>3577315.4315943983</v>
      </c>
      <c r="K253" s="166">
        <f t="shared" si="43"/>
        <v>174712.60353729359</v>
      </c>
      <c r="L253" s="166">
        <f t="shared" ref="L253" si="44">SUM(L250:L252)</f>
        <v>277924.38334373169</v>
      </c>
      <c r="M253" s="166">
        <f t="shared" si="42"/>
        <v>207149420.25974879</v>
      </c>
      <c r="N253" s="163"/>
    </row>
    <row r="254" spans="1:15" outlineLevel="1" x14ac:dyDescent="0.25">
      <c r="A254" s="25">
        <f t="shared" si="41"/>
        <v>248</v>
      </c>
      <c r="B254" s="292"/>
      <c r="C254" s="97" t="s">
        <v>308</v>
      </c>
      <c r="D254" s="78">
        <v>304</v>
      </c>
      <c r="E254" s="163">
        <v>1404.330803156221</v>
      </c>
      <c r="F254" s="163">
        <v>477.16607362515379</v>
      </c>
      <c r="G254" s="163">
        <v>101.52035042452974</v>
      </c>
      <c r="H254" s="163">
        <v>24.082996609762688</v>
      </c>
      <c r="I254" s="163">
        <v>11.888298580900663</v>
      </c>
      <c r="J254" s="163">
        <v>23.531477603432243</v>
      </c>
      <c r="K254" s="163">
        <v>0</v>
      </c>
      <c r="L254" s="163">
        <v>0</v>
      </c>
      <c r="M254" s="163">
        <f t="shared" si="42"/>
        <v>2042.52</v>
      </c>
    </row>
    <row r="255" spans="1:15" outlineLevel="1" x14ac:dyDescent="0.25">
      <c r="A255" s="25">
        <f t="shared" si="41"/>
        <v>249</v>
      </c>
      <c r="B255" s="292"/>
      <c r="C255" s="77" t="s">
        <v>309</v>
      </c>
      <c r="D255" s="79">
        <v>305</v>
      </c>
      <c r="E255" s="163">
        <v>0</v>
      </c>
      <c r="F255" s="163">
        <v>0</v>
      </c>
      <c r="G255" s="163">
        <v>0</v>
      </c>
      <c r="H255" s="163">
        <v>0</v>
      </c>
      <c r="I255" s="163">
        <v>0</v>
      </c>
      <c r="J255" s="163">
        <v>0</v>
      </c>
      <c r="K255" s="163">
        <v>0</v>
      </c>
      <c r="L255" s="163">
        <v>0</v>
      </c>
      <c r="M255" s="163">
        <f t="shared" si="42"/>
        <v>0</v>
      </c>
    </row>
    <row r="256" spans="1:15" outlineLevel="1" x14ac:dyDescent="0.25">
      <c r="A256" s="25">
        <f t="shared" si="41"/>
        <v>250</v>
      </c>
      <c r="B256" s="292"/>
      <c r="C256" s="77" t="s">
        <v>310</v>
      </c>
      <c r="D256" s="79">
        <v>311</v>
      </c>
      <c r="E256" s="163">
        <v>0</v>
      </c>
      <c r="F256" s="163">
        <v>0</v>
      </c>
      <c r="G256" s="163">
        <v>0</v>
      </c>
      <c r="H256" s="163">
        <v>0</v>
      </c>
      <c r="I256" s="163">
        <v>0</v>
      </c>
      <c r="J256" s="163">
        <v>0</v>
      </c>
      <c r="K256" s="163">
        <v>0</v>
      </c>
      <c r="L256" s="163">
        <v>0</v>
      </c>
      <c r="M256" s="163">
        <f t="shared" si="42"/>
        <v>0</v>
      </c>
    </row>
    <row r="257" spans="1:14" outlineLevel="1" x14ac:dyDescent="0.25">
      <c r="A257" s="25">
        <f t="shared" si="41"/>
        <v>251</v>
      </c>
      <c r="B257" s="292"/>
      <c r="C257" s="77" t="s">
        <v>311</v>
      </c>
      <c r="D257" s="79">
        <v>320</v>
      </c>
      <c r="E257" s="163">
        <v>0</v>
      </c>
      <c r="F257" s="163">
        <v>0</v>
      </c>
      <c r="G257" s="163">
        <v>0</v>
      </c>
      <c r="H257" s="163">
        <v>0</v>
      </c>
      <c r="I257" s="163">
        <v>0</v>
      </c>
      <c r="J257" s="163">
        <v>0</v>
      </c>
      <c r="K257" s="163">
        <v>0</v>
      </c>
      <c r="L257" s="163">
        <v>0</v>
      </c>
      <c r="M257" s="163">
        <f t="shared" si="42"/>
        <v>0</v>
      </c>
    </row>
    <row r="258" spans="1:14" ht="31.5" outlineLevel="1" x14ac:dyDescent="0.25">
      <c r="A258" s="25">
        <f t="shared" si="41"/>
        <v>252</v>
      </c>
      <c r="B258" s="292"/>
      <c r="C258" s="80" t="s">
        <v>312</v>
      </c>
      <c r="D258" s="81">
        <v>321</v>
      </c>
      <c r="E258" s="163">
        <v>0</v>
      </c>
      <c r="F258" s="163">
        <v>0</v>
      </c>
      <c r="G258" s="163">
        <v>0</v>
      </c>
      <c r="H258" s="163">
        <v>0</v>
      </c>
      <c r="I258" s="163">
        <v>0</v>
      </c>
      <c r="J258" s="163">
        <v>0</v>
      </c>
      <c r="K258" s="163">
        <v>0</v>
      </c>
      <c r="L258" s="163">
        <v>0</v>
      </c>
      <c r="M258" s="163">
        <f t="shared" si="42"/>
        <v>0</v>
      </c>
    </row>
    <row r="259" spans="1:14" outlineLevel="1" x14ac:dyDescent="0.25">
      <c r="A259" s="25">
        <f t="shared" si="41"/>
        <v>253</v>
      </c>
      <c r="B259" s="297"/>
      <c r="C259" s="304" t="s">
        <v>313</v>
      </c>
      <c r="D259" s="305"/>
      <c r="E259" s="166">
        <f t="shared" ref="E259:L259" si="45">SUM(E254:E258)</f>
        <v>1404.330803156221</v>
      </c>
      <c r="F259" s="166">
        <f t="shared" si="45"/>
        <v>477.16607362515379</v>
      </c>
      <c r="G259" s="166">
        <f t="shared" si="45"/>
        <v>101.52035042452974</v>
      </c>
      <c r="H259" s="166">
        <f t="shared" si="45"/>
        <v>24.082996609762688</v>
      </c>
      <c r="I259" s="166">
        <f t="shared" si="45"/>
        <v>11.888298580900663</v>
      </c>
      <c r="J259" s="166">
        <f t="shared" si="45"/>
        <v>23.531477603432243</v>
      </c>
      <c r="K259" s="166">
        <f t="shared" si="45"/>
        <v>0</v>
      </c>
      <c r="L259" s="166">
        <f t="shared" si="45"/>
        <v>0</v>
      </c>
      <c r="M259" s="166">
        <f t="shared" si="42"/>
        <v>2042.52</v>
      </c>
      <c r="N259" s="163"/>
    </row>
    <row r="260" spans="1:14" outlineLevel="1" x14ac:dyDescent="0.25">
      <c r="A260" s="25">
        <f t="shared" si="41"/>
        <v>254</v>
      </c>
      <c r="B260" s="297"/>
      <c r="C260" s="118" t="s">
        <v>314</v>
      </c>
      <c r="D260" s="184">
        <v>350.1</v>
      </c>
      <c r="E260" s="163">
        <v>941823.97011544614</v>
      </c>
      <c r="F260" s="163">
        <v>326610.00128150621</v>
      </c>
      <c r="G260" s="163">
        <v>76556.585565857633</v>
      </c>
      <c r="H260" s="163">
        <v>29005.144133450987</v>
      </c>
      <c r="I260" s="163">
        <v>8494.9251570981378</v>
      </c>
      <c r="J260" s="163">
        <v>31533.051079413792</v>
      </c>
      <c r="K260" s="163">
        <v>1629.6702903528937</v>
      </c>
      <c r="L260" s="163">
        <v>7498.5923768741895</v>
      </c>
      <c r="M260" s="163">
        <f t="shared" si="42"/>
        <v>1423151.9400000002</v>
      </c>
    </row>
    <row r="261" spans="1:14" outlineLevel="1" x14ac:dyDescent="0.25">
      <c r="A261" s="25">
        <f t="shared" si="41"/>
        <v>255</v>
      </c>
      <c r="B261" s="297"/>
      <c r="C261" s="176" t="s">
        <v>315</v>
      </c>
      <c r="D261" s="169">
        <v>350.2</v>
      </c>
      <c r="E261" s="163">
        <v>24537.586413962221</v>
      </c>
      <c r="F261" s="163">
        <v>8509.2558529030739</v>
      </c>
      <c r="G261" s="163">
        <v>1994.5487622807702</v>
      </c>
      <c r="H261" s="163">
        <v>755.67861214738741</v>
      </c>
      <c r="I261" s="163">
        <v>221.32050864758364</v>
      </c>
      <c r="J261" s="163">
        <v>821.53883348515444</v>
      </c>
      <c r="K261" s="163">
        <v>42.458226637509974</v>
      </c>
      <c r="L261" s="163">
        <v>195.36278993629236</v>
      </c>
      <c r="M261" s="163">
        <f t="shared" si="42"/>
        <v>37077.749999999985</v>
      </c>
    </row>
    <row r="262" spans="1:14" outlineLevel="1" x14ac:dyDescent="0.25">
      <c r="A262" s="25">
        <f t="shared" si="41"/>
        <v>256</v>
      </c>
      <c r="B262" s="297"/>
      <c r="C262" s="176" t="s">
        <v>309</v>
      </c>
      <c r="D262" s="169">
        <v>351</v>
      </c>
      <c r="E262" s="163">
        <v>825400.00985743525</v>
      </c>
      <c r="F262" s="163">
        <v>286235.97066046996</v>
      </c>
      <c r="G262" s="163">
        <v>67093.011524186251</v>
      </c>
      <c r="H262" s="163">
        <v>25419.661224732023</v>
      </c>
      <c r="I262" s="163">
        <v>7444.8214644053951</v>
      </c>
      <c r="J262" s="163">
        <v>27635.079906272498</v>
      </c>
      <c r="K262" s="163">
        <v>1428.2179222480031</v>
      </c>
      <c r="L262" s="163">
        <v>6571.6507735837022</v>
      </c>
      <c r="M262" s="163">
        <f t="shared" si="42"/>
        <v>1247228.4233333329</v>
      </c>
    </row>
    <row r="263" spans="1:14" x14ac:dyDescent="0.25">
      <c r="A263" s="25">
        <f t="shared" si="41"/>
        <v>257</v>
      </c>
      <c r="B263" s="297"/>
      <c r="C263" s="176" t="s">
        <v>316</v>
      </c>
      <c r="D263" s="169">
        <v>352</v>
      </c>
      <c r="E263" s="163">
        <v>13225296.368636884</v>
      </c>
      <c r="F263" s="163">
        <v>4586328.444559888</v>
      </c>
      <c r="G263" s="163">
        <v>1075024.1714014439</v>
      </c>
      <c r="H263" s="163">
        <v>407296.5220166333</v>
      </c>
      <c r="I263" s="163">
        <v>119287.58069115701</v>
      </c>
      <c r="J263" s="163">
        <v>442793.93938284856</v>
      </c>
      <c r="K263" s="163">
        <v>22884.183517263478</v>
      </c>
      <c r="L263" s="163">
        <v>105296.85979388094</v>
      </c>
      <c r="M263" s="163">
        <f t="shared" si="42"/>
        <v>19984208.069999997</v>
      </c>
    </row>
    <row r="264" spans="1:14" outlineLevel="1" x14ac:dyDescent="0.25">
      <c r="A264" s="25">
        <f t="shared" si="41"/>
        <v>258</v>
      </c>
      <c r="B264" s="297"/>
      <c r="C264" s="176" t="s">
        <v>317</v>
      </c>
      <c r="D264" s="169">
        <v>352.1</v>
      </c>
      <c r="E264" s="163">
        <v>0</v>
      </c>
      <c r="F264" s="163">
        <v>0</v>
      </c>
      <c r="G264" s="163">
        <v>0</v>
      </c>
      <c r="H264" s="163">
        <v>0</v>
      </c>
      <c r="I264" s="163">
        <v>0</v>
      </c>
      <c r="J264" s="163">
        <v>0</v>
      </c>
      <c r="K264" s="163">
        <v>0</v>
      </c>
      <c r="L264" s="163">
        <v>0</v>
      </c>
      <c r="M264" s="163">
        <f t="shared" si="42"/>
        <v>0</v>
      </c>
    </row>
    <row r="265" spans="1:14" outlineLevel="1" x14ac:dyDescent="0.25">
      <c r="A265" s="25">
        <f t="shared" si="41"/>
        <v>259</v>
      </c>
      <c r="B265" s="297"/>
      <c r="C265" s="176" t="s">
        <v>318</v>
      </c>
      <c r="D265" s="169">
        <v>352.2</v>
      </c>
      <c r="E265" s="163">
        <v>1163224.5487101811</v>
      </c>
      <c r="F265" s="163">
        <v>403388.30121125723</v>
      </c>
      <c r="G265" s="163">
        <v>94553.231305762267</v>
      </c>
      <c r="H265" s="163">
        <v>35823.568698056799</v>
      </c>
      <c r="I265" s="163">
        <v>10491.881493503502</v>
      </c>
      <c r="J265" s="163">
        <v>38945.726882285722</v>
      </c>
      <c r="K265" s="163">
        <v>2012.7672985534318</v>
      </c>
      <c r="L265" s="163">
        <v>9261.3344003995753</v>
      </c>
      <c r="M265" s="163">
        <f t="shared" si="42"/>
        <v>1757701.3599999994</v>
      </c>
    </row>
    <row r="266" spans="1:14" outlineLevel="1" x14ac:dyDescent="0.25">
      <c r="A266" s="25">
        <f t="shared" si="41"/>
        <v>260</v>
      </c>
      <c r="B266" s="297"/>
      <c r="C266" s="176" t="s">
        <v>319</v>
      </c>
      <c r="D266" s="169">
        <v>352.3</v>
      </c>
      <c r="E266" s="163">
        <v>2769865.2337530353</v>
      </c>
      <c r="F266" s="163">
        <v>960546.46754720737</v>
      </c>
      <c r="G266" s="163">
        <v>225149.74294794793</v>
      </c>
      <c r="H266" s="163">
        <v>85302.925901741284</v>
      </c>
      <c r="I266" s="163">
        <v>24983.222558134679</v>
      </c>
      <c r="J266" s="163">
        <v>92737.395384320815</v>
      </c>
      <c r="K266" s="163">
        <v>4792.7927329938157</v>
      </c>
      <c r="L266" s="163">
        <v>22053.049174617438</v>
      </c>
      <c r="M266" s="163">
        <f t="shared" si="42"/>
        <v>4185430.8299999991</v>
      </c>
    </row>
    <row r="267" spans="1:14" outlineLevel="1" x14ac:dyDescent="0.25">
      <c r="A267" s="25">
        <f t="shared" si="41"/>
        <v>261</v>
      </c>
      <c r="B267" s="297"/>
      <c r="C267" s="176" t="s">
        <v>320</v>
      </c>
      <c r="D267" s="169">
        <v>353</v>
      </c>
      <c r="E267" s="163">
        <v>2300813.8307781932</v>
      </c>
      <c r="F267" s="163">
        <v>797886.68802606501</v>
      </c>
      <c r="G267" s="163">
        <v>187022.68841754834</v>
      </c>
      <c r="H267" s="163">
        <v>70857.653769184457</v>
      </c>
      <c r="I267" s="163">
        <v>20752.541783876251</v>
      </c>
      <c r="J267" s="163">
        <v>77033.163682654325</v>
      </c>
      <c r="K267" s="163">
        <v>3981.1770167546706</v>
      </c>
      <c r="L267" s="163">
        <v>18318.566525722694</v>
      </c>
      <c r="M267" s="163">
        <f t="shared" si="42"/>
        <v>3476666.3099999991</v>
      </c>
    </row>
    <row r="268" spans="1:14" outlineLevel="1" x14ac:dyDescent="0.25">
      <c r="A268" s="25">
        <f t="shared" si="41"/>
        <v>262</v>
      </c>
      <c r="B268" s="297"/>
      <c r="C268" s="176" t="s">
        <v>321</v>
      </c>
      <c r="D268" s="169">
        <v>354</v>
      </c>
      <c r="E268" s="163">
        <v>16795140.952493098</v>
      </c>
      <c r="F268" s="163">
        <v>5824295.3907240815</v>
      </c>
      <c r="G268" s="163">
        <v>1365200.596097135</v>
      </c>
      <c r="H268" s="163">
        <v>517236.23471695528</v>
      </c>
      <c r="I268" s="163">
        <v>151486.33919017192</v>
      </c>
      <c r="J268" s="163">
        <v>562315.30980890419</v>
      </c>
      <c r="K268" s="163">
        <v>29061.207933805505</v>
      </c>
      <c r="L268" s="163">
        <v>133719.16611917925</v>
      </c>
      <c r="M268" s="163">
        <f t="shared" si="42"/>
        <v>25378455.197083328</v>
      </c>
    </row>
    <row r="269" spans="1:14" outlineLevel="1" x14ac:dyDescent="0.25">
      <c r="A269" s="25">
        <f t="shared" si="41"/>
        <v>263</v>
      </c>
      <c r="B269" s="297"/>
      <c r="C269" s="176" t="s">
        <v>322</v>
      </c>
      <c r="D269" s="169">
        <v>355</v>
      </c>
      <c r="E269" s="163">
        <v>1058842.3301356155</v>
      </c>
      <c r="F269" s="163">
        <v>367190.16055634659</v>
      </c>
      <c r="G269" s="163">
        <v>86068.475659886899</v>
      </c>
      <c r="H269" s="163">
        <v>32608.932639947616</v>
      </c>
      <c r="I269" s="163">
        <v>9550.3901292370974</v>
      </c>
      <c r="J269" s="163">
        <v>35450.923251740147</v>
      </c>
      <c r="K269" s="163">
        <v>1832.1511687354148</v>
      </c>
      <c r="L269" s="163">
        <v>8430.2664584905269</v>
      </c>
      <c r="M269" s="163">
        <f t="shared" si="42"/>
        <v>1599973.6300000001</v>
      </c>
    </row>
    <row r="270" spans="1:14" outlineLevel="1" x14ac:dyDescent="0.25">
      <c r="A270" s="25">
        <f t="shared" si="41"/>
        <v>264</v>
      </c>
      <c r="B270" s="297"/>
      <c r="C270" s="176" t="s">
        <v>323</v>
      </c>
      <c r="D270" s="169">
        <v>356</v>
      </c>
      <c r="E270" s="163">
        <v>1941347.0891992166</v>
      </c>
      <c r="F270" s="163">
        <v>673229.17595045164</v>
      </c>
      <c r="G270" s="163">
        <v>157803.27244069899</v>
      </c>
      <c r="H270" s="163">
        <v>59787.236173630838</v>
      </c>
      <c r="I270" s="163">
        <v>17510.276601556634</v>
      </c>
      <c r="J270" s="163">
        <v>64997.917730939065</v>
      </c>
      <c r="K270" s="163">
        <v>3359.1793954269697</v>
      </c>
      <c r="L270" s="163">
        <v>15456.572508078916</v>
      </c>
      <c r="M270" s="163">
        <f t="shared" si="42"/>
        <v>2933490.7199999997</v>
      </c>
    </row>
    <row r="271" spans="1:14" outlineLevel="1" x14ac:dyDescent="0.25">
      <c r="A271" s="25">
        <f t="shared" si="41"/>
        <v>265</v>
      </c>
      <c r="B271" s="297"/>
      <c r="C271" s="176" t="s">
        <v>311</v>
      </c>
      <c r="D271" s="121">
        <v>357</v>
      </c>
      <c r="E271" s="163">
        <v>354029.56277987326</v>
      </c>
      <c r="F271" s="163">
        <v>122771.98247465707</v>
      </c>
      <c r="G271" s="163">
        <v>28777.452449504217</v>
      </c>
      <c r="H271" s="163">
        <v>10902.97000476018</v>
      </c>
      <c r="I271" s="163">
        <v>3193.2237176407334</v>
      </c>
      <c r="J271" s="163">
        <v>11853.204676232512</v>
      </c>
      <c r="K271" s="163">
        <v>612.58948452783909</v>
      </c>
      <c r="L271" s="163">
        <v>2818.7044128042858</v>
      </c>
      <c r="M271" s="163">
        <f t="shared" si="42"/>
        <v>534959.69000000018</v>
      </c>
    </row>
    <row r="272" spans="1:14" ht="31.5" outlineLevel="1" x14ac:dyDescent="0.25">
      <c r="A272" s="25">
        <f t="shared" si="41"/>
        <v>266</v>
      </c>
      <c r="B272" s="297"/>
      <c r="C272" s="185" t="s">
        <v>324</v>
      </c>
      <c r="D272" s="123">
        <v>358</v>
      </c>
      <c r="E272" s="163">
        <v>0</v>
      </c>
      <c r="F272" s="163">
        <v>0</v>
      </c>
      <c r="G272" s="163">
        <v>0</v>
      </c>
      <c r="H272" s="163">
        <v>0</v>
      </c>
      <c r="I272" s="163">
        <v>0</v>
      </c>
      <c r="J272" s="163">
        <v>0</v>
      </c>
      <c r="K272" s="163">
        <v>0</v>
      </c>
      <c r="L272" s="163">
        <v>0</v>
      </c>
      <c r="M272" s="163">
        <f t="shared" si="42"/>
        <v>0</v>
      </c>
    </row>
    <row r="273" spans="1:16" outlineLevel="1" x14ac:dyDescent="0.25">
      <c r="A273" s="25">
        <f t="shared" si="41"/>
        <v>267</v>
      </c>
      <c r="B273" s="297"/>
      <c r="C273" s="294" t="s">
        <v>325</v>
      </c>
      <c r="D273" s="295"/>
      <c r="E273" s="166">
        <f t="shared" ref="E273:K273" si="46">SUM(E260:E272)</f>
        <v>41400321.482872933</v>
      </c>
      <c r="F273" s="166">
        <f t="shared" si="46"/>
        <v>14356991.838844832</v>
      </c>
      <c r="G273" s="166">
        <f t="shared" si="46"/>
        <v>3365243.7765722522</v>
      </c>
      <c r="H273" s="166">
        <f t="shared" si="46"/>
        <v>1274996.5278912403</v>
      </c>
      <c r="I273" s="166">
        <f t="shared" si="46"/>
        <v>373416.52329542889</v>
      </c>
      <c r="J273" s="166">
        <f t="shared" si="46"/>
        <v>1386117.2506190969</v>
      </c>
      <c r="K273" s="166">
        <f t="shared" si="46"/>
        <v>71636.394987299544</v>
      </c>
      <c r="L273" s="166">
        <f t="shared" ref="L273" si="47">SUM(L260:L272)</f>
        <v>329620.12533356785</v>
      </c>
      <c r="M273" s="166">
        <f t="shared" si="42"/>
        <v>62558343.920416661</v>
      </c>
      <c r="N273" s="163"/>
      <c r="P273" s="163"/>
    </row>
    <row r="274" spans="1:16" outlineLevel="1" x14ac:dyDescent="0.25">
      <c r="A274" s="25">
        <f t="shared" si="41"/>
        <v>268</v>
      </c>
      <c r="B274" s="297"/>
      <c r="C274" s="176" t="s">
        <v>308</v>
      </c>
      <c r="D274" s="79">
        <v>360</v>
      </c>
      <c r="E274" s="163">
        <v>1171973.486894082</v>
      </c>
      <c r="F274" s="163">
        <v>398215.28223775642</v>
      </c>
      <c r="G274" s="163">
        <v>84723.028798015832</v>
      </c>
      <c r="H274" s="163">
        <v>20098.279869790877</v>
      </c>
      <c r="I274" s="163">
        <v>9921.2882817797199</v>
      </c>
      <c r="J274" s="163">
        <v>19638.013918574292</v>
      </c>
      <c r="K274" s="163">
        <v>0</v>
      </c>
      <c r="L274" s="163">
        <v>0</v>
      </c>
      <c r="M274" s="163">
        <f t="shared" si="42"/>
        <v>1704569.379999999</v>
      </c>
    </row>
    <row r="275" spans="1:16" outlineLevel="1" x14ac:dyDescent="0.25">
      <c r="A275" s="25">
        <f t="shared" si="41"/>
        <v>269</v>
      </c>
      <c r="B275" s="297"/>
      <c r="C275" s="176" t="s">
        <v>309</v>
      </c>
      <c r="D275" s="79">
        <v>361</v>
      </c>
      <c r="E275" s="163">
        <v>2951343.5943901427</v>
      </c>
      <c r="F275" s="163">
        <v>1002812.8925811453</v>
      </c>
      <c r="G275" s="163">
        <v>213355.31147809472</v>
      </c>
      <c r="H275" s="163">
        <v>50612.85960415969</v>
      </c>
      <c r="I275" s="163">
        <v>24984.465046328191</v>
      </c>
      <c r="J275" s="163">
        <v>49453.786483453747</v>
      </c>
      <c r="K275" s="163">
        <v>0</v>
      </c>
      <c r="L275" s="163">
        <v>0</v>
      </c>
      <c r="M275" s="163">
        <f t="shared" si="42"/>
        <v>4292562.9095833246</v>
      </c>
    </row>
    <row r="276" spans="1:16" outlineLevel="1" x14ac:dyDescent="0.25">
      <c r="A276" s="25">
        <f t="shared" si="41"/>
        <v>270</v>
      </c>
      <c r="B276" s="297"/>
      <c r="C276" s="176" t="s">
        <v>326</v>
      </c>
      <c r="D276" s="79">
        <v>362</v>
      </c>
      <c r="E276" s="163">
        <v>3066245.2711012578</v>
      </c>
      <c r="F276" s="163">
        <v>1041854.3932061873</v>
      </c>
      <c r="G276" s="163">
        <v>221661.65814361096</v>
      </c>
      <c r="H276" s="163">
        <v>52583.318903685577</v>
      </c>
      <c r="I276" s="163">
        <v>25957.159967722644</v>
      </c>
      <c r="J276" s="163">
        <v>51379.120760853075</v>
      </c>
      <c r="K276" s="163">
        <v>0</v>
      </c>
      <c r="L276" s="163">
        <v>0</v>
      </c>
      <c r="M276" s="163">
        <f t="shared" si="42"/>
        <v>4459680.9220833173</v>
      </c>
    </row>
    <row r="277" spans="1:16" outlineLevel="1" x14ac:dyDescent="0.25">
      <c r="A277" s="25">
        <f t="shared" si="41"/>
        <v>271</v>
      </c>
      <c r="B277" s="297"/>
      <c r="C277" s="176" t="s">
        <v>323</v>
      </c>
      <c r="D277" s="79">
        <v>363</v>
      </c>
      <c r="E277" s="163">
        <v>2739903.3056011833</v>
      </c>
      <c r="F277" s="163">
        <v>930969.32681954384</v>
      </c>
      <c r="G277" s="163">
        <v>198070.10078309645</v>
      </c>
      <c r="H277" s="163">
        <v>46986.850869873386</v>
      </c>
      <c r="I277" s="163">
        <v>23194.526892507471</v>
      </c>
      <c r="J277" s="163">
        <v>45910.81611712819</v>
      </c>
      <c r="K277" s="163">
        <v>0</v>
      </c>
      <c r="L277" s="163">
        <v>0</v>
      </c>
      <c r="M277" s="163">
        <f t="shared" si="42"/>
        <v>3985034.927083333</v>
      </c>
    </row>
    <row r="278" spans="1:16" outlineLevel="1" x14ac:dyDescent="0.25">
      <c r="A278" s="25">
        <f t="shared" si="41"/>
        <v>272</v>
      </c>
      <c r="B278" s="297"/>
      <c r="C278" s="176" t="s">
        <v>327</v>
      </c>
      <c r="D278" s="100">
        <v>363.1</v>
      </c>
      <c r="E278" s="163">
        <v>0</v>
      </c>
      <c r="F278" s="163">
        <v>0</v>
      </c>
      <c r="G278" s="163">
        <v>0</v>
      </c>
      <c r="H278" s="163">
        <v>0</v>
      </c>
      <c r="I278" s="163">
        <v>0</v>
      </c>
      <c r="J278" s="163">
        <v>0</v>
      </c>
      <c r="K278" s="163">
        <v>0</v>
      </c>
      <c r="L278" s="163">
        <v>0</v>
      </c>
      <c r="M278" s="163">
        <f t="shared" si="42"/>
        <v>0</v>
      </c>
    </row>
    <row r="279" spans="1:16" outlineLevel="1" x14ac:dyDescent="0.25">
      <c r="A279" s="25">
        <f t="shared" si="41"/>
        <v>273</v>
      </c>
      <c r="B279" s="297"/>
      <c r="C279" s="176" t="s">
        <v>328</v>
      </c>
      <c r="D279" s="100">
        <v>363.2</v>
      </c>
      <c r="E279" s="163">
        <v>0</v>
      </c>
      <c r="F279" s="163">
        <v>0</v>
      </c>
      <c r="G279" s="163">
        <v>0</v>
      </c>
      <c r="H279" s="163">
        <v>0</v>
      </c>
      <c r="I279" s="163">
        <v>0</v>
      </c>
      <c r="J279" s="163">
        <v>0</v>
      </c>
      <c r="K279" s="163">
        <v>0</v>
      </c>
      <c r="L279" s="163">
        <v>0</v>
      </c>
      <c r="M279" s="163">
        <f t="shared" si="42"/>
        <v>0</v>
      </c>
    </row>
    <row r="280" spans="1:16" outlineLevel="1" x14ac:dyDescent="0.25">
      <c r="A280" s="25">
        <f t="shared" si="41"/>
        <v>274</v>
      </c>
      <c r="B280" s="297"/>
      <c r="C280" s="176" t="s">
        <v>329</v>
      </c>
      <c r="D280" s="100">
        <v>363.3</v>
      </c>
      <c r="E280" s="163">
        <v>0</v>
      </c>
      <c r="F280" s="163">
        <v>0</v>
      </c>
      <c r="G280" s="163">
        <v>0</v>
      </c>
      <c r="H280" s="163">
        <v>0</v>
      </c>
      <c r="I280" s="163">
        <v>0</v>
      </c>
      <c r="J280" s="163">
        <v>0</v>
      </c>
      <c r="K280" s="163">
        <v>0</v>
      </c>
      <c r="L280" s="163">
        <v>0</v>
      </c>
      <c r="M280" s="163">
        <f t="shared" si="42"/>
        <v>0</v>
      </c>
    </row>
    <row r="281" spans="1:16" outlineLevel="1" x14ac:dyDescent="0.25">
      <c r="A281" s="25">
        <f t="shared" si="41"/>
        <v>275</v>
      </c>
      <c r="B281" s="297"/>
      <c r="C281" s="176" t="s">
        <v>330</v>
      </c>
      <c r="D281" s="100">
        <v>363.4</v>
      </c>
      <c r="E281" s="163">
        <v>0</v>
      </c>
      <c r="F281" s="163">
        <v>0</v>
      </c>
      <c r="G281" s="163">
        <v>0</v>
      </c>
      <c r="H281" s="163">
        <v>0</v>
      </c>
      <c r="I281" s="163">
        <v>0</v>
      </c>
      <c r="J281" s="163">
        <v>0</v>
      </c>
      <c r="K281" s="163">
        <v>0</v>
      </c>
      <c r="L281" s="163">
        <v>0</v>
      </c>
      <c r="M281" s="163">
        <f t="shared" si="42"/>
        <v>0</v>
      </c>
    </row>
    <row r="282" spans="1:16" outlineLevel="1" x14ac:dyDescent="0.25">
      <c r="A282" s="25">
        <f t="shared" si="41"/>
        <v>276</v>
      </c>
      <c r="B282" s="297"/>
      <c r="C282" s="176" t="s">
        <v>331</v>
      </c>
      <c r="D282" s="100">
        <v>363.5</v>
      </c>
      <c r="E282" s="163">
        <v>0</v>
      </c>
      <c r="F282" s="163">
        <v>0</v>
      </c>
      <c r="G282" s="163">
        <v>0</v>
      </c>
      <c r="H282" s="163">
        <v>0</v>
      </c>
      <c r="I282" s="163">
        <v>0</v>
      </c>
      <c r="J282" s="163">
        <v>0</v>
      </c>
      <c r="K282" s="163">
        <v>0</v>
      </c>
      <c r="L282" s="163">
        <v>0</v>
      </c>
      <c r="M282" s="163">
        <f t="shared" si="42"/>
        <v>0</v>
      </c>
    </row>
    <row r="283" spans="1:16" outlineLevel="1" x14ac:dyDescent="0.25">
      <c r="A283" s="25">
        <f t="shared" si="41"/>
        <v>277</v>
      </c>
      <c r="B283" s="297"/>
      <c r="C283" s="176" t="s">
        <v>332</v>
      </c>
      <c r="D283" s="100">
        <v>363.6</v>
      </c>
      <c r="E283" s="163">
        <v>0</v>
      </c>
      <c r="F283" s="163">
        <v>0</v>
      </c>
      <c r="G283" s="163">
        <v>0</v>
      </c>
      <c r="H283" s="163">
        <v>0</v>
      </c>
      <c r="I283" s="163">
        <v>0</v>
      </c>
      <c r="J283" s="163">
        <v>0</v>
      </c>
      <c r="K283" s="163">
        <v>0</v>
      </c>
      <c r="L283" s="163">
        <v>0</v>
      </c>
      <c r="M283" s="163">
        <f t="shared" si="42"/>
        <v>0</v>
      </c>
    </row>
    <row r="284" spans="1:16" outlineLevel="1" x14ac:dyDescent="0.25">
      <c r="A284" s="25">
        <f t="shared" si="41"/>
        <v>278</v>
      </c>
      <c r="B284" s="297"/>
      <c r="C284" s="294" t="s">
        <v>333</v>
      </c>
      <c r="D284" s="295"/>
      <c r="E284" s="166">
        <f t="shared" ref="E284:L284" si="48">SUM(E274:E283)</f>
        <v>9929465.657986667</v>
      </c>
      <c r="F284" s="166">
        <f t="shared" si="48"/>
        <v>3373851.8948446326</v>
      </c>
      <c r="G284" s="166">
        <f t="shared" si="48"/>
        <v>717810.099202818</v>
      </c>
      <c r="H284" s="166">
        <f t="shared" si="48"/>
        <v>170281.30924750952</v>
      </c>
      <c r="I284" s="166">
        <f t="shared" si="48"/>
        <v>84057.44018833802</v>
      </c>
      <c r="J284" s="166">
        <f t="shared" si="48"/>
        <v>166381.73728000929</v>
      </c>
      <c r="K284" s="166">
        <f t="shared" si="48"/>
        <v>0</v>
      </c>
      <c r="L284" s="166">
        <f t="shared" si="48"/>
        <v>0</v>
      </c>
      <c r="M284" s="166">
        <f t="shared" si="42"/>
        <v>14441848.138749972</v>
      </c>
      <c r="N284" s="163"/>
    </row>
    <row r="285" spans="1:16" outlineLevel="1" x14ac:dyDescent="0.25">
      <c r="A285" s="25">
        <f t="shared" si="41"/>
        <v>279</v>
      </c>
      <c r="B285" s="297"/>
      <c r="C285" s="176" t="s">
        <v>334</v>
      </c>
      <c r="D285" s="100">
        <v>364.1</v>
      </c>
      <c r="E285" s="163">
        <v>0</v>
      </c>
      <c r="F285" s="163">
        <v>0</v>
      </c>
      <c r="G285" s="163">
        <v>0</v>
      </c>
      <c r="H285" s="163">
        <v>0</v>
      </c>
      <c r="I285" s="163">
        <v>0</v>
      </c>
      <c r="J285" s="163">
        <v>0</v>
      </c>
      <c r="K285" s="163">
        <v>0</v>
      </c>
      <c r="L285" s="163">
        <v>0</v>
      </c>
      <c r="M285" s="163">
        <f t="shared" si="42"/>
        <v>0</v>
      </c>
    </row>
    <row r="286" spans="1:16" outlineLevel="1" x14ac:dyDescent="0.25">
      <c r="A286" s="25">
        <f t="shared" si="41"/>
        <v>280</v>
      </c>
      <c r="B286" s="297"/>
      <c r="C286" s="176" t="s">
        <v>335</v>
      </c>
      <c r="D286" s="100">
        <v>364.2</v>
      </c>
      <c r="E286" s="163">
        <v>0</v>
      </c>
      <c r="F286" s="163">
        <v>0</v>
      </c>
      <c r="G286" s="163">
        <v>0</v>
      </c>
      <c r="H286" s="163">
        <v>0</v>
      </c>
      <c r="I286" s="163">
        <v>0</v>
      </c>
      <c r="J286" s="163">
        <v>0</v>
      </c>
      <c r="K286" s="163">
        <v>0</v>
      </c>
      <c r="L286" s="163">
        <v>0</v>
      </c>
      <c r="M286" s="163">
        <f t="shared" si="42"/>
        <v>0</v>
      </c>
    </row>
    <row r="287" spans="1:16" outlineLevel="1" x14ac:dyDescent="0.25">
      <c r="A287" s="25">
        <f t="shared" si="41"/>
        <v>281</v>
      </c>
      <c r="B287" s="297"/>
      <c r="C287" s="176" t="s">
        <v>336</v>
      </c>
      <c r="D287" s="100">
        <v>364.3</v>
      </c>
      <c r="E287" s="163">
        <v>0</v>
      </c>
      <c r="F287" s="163">
        <v>0</v>
      </c>
      <c r="G287" s="163">
        <v>0</v>
      </c>
      <c r="H287" s="163">
        <v>0</v>
      </c>
      <c r="I287" s="163">
        <v>0</v>
      </c>
      <c r="J287" s="163">
        <v>0</v>
      </c>
      <c r="K287" s="163">
        <v>0</v>
      </c>
      <c r="L287" s="163">
        <v>0</v>
      </c>
      <c r="M287" s="163">
        <f t="shared" si="42"/>
        <v>0</v>
      </c>
    </row>
    <row r="288" spans="1:16" outlineLevel="1" x14ac:dyDescent="0.25">
      <c r="A288" s="25">
        <f t="shared" si="41"/>
        <v>282</v>
      </c>
      <c r="B288" s="297"/>
      <c r="C288" s="176" t="s">
        <v>337</v>
      </c>
      <c r="D288" s="100">
        <v>364.4</v>
      </c>
      <c r="E288" s="163">
        <v>667320.89558769134</v>
      </c>
      <c r="F288" s="163">
        <v>226743.50721350498</v>
      </c>
      <c r="G288" s="163">
        <v>48241.234197393831</v>
      </c>
      <c r="H288" s="163">
        <v>11443.946703969281</v>
      </c>
      <c r="I288" s="163">
        <v>5649.1747088296188</v>
      </c>
      <c r="J288" s="163">
        <v>11181.871588611206</v>
      </c>
      <c r="K288" s="163">
        <v>0</v>
      </c>
      <c r="L288" s="163">
        <v>0</v>
      </c>
      <c r="M288" s="163">
        <f t="shared" si="42"/>
        <v>970580.63000000024</v>
      </c>
    </row>
    <row r="289" spans="1:14" outlineLevel="1" x14ac:dyDescent="0.25">
      <c r="A289" s="25">
        <f t="shared" si="41"/>
        <v>283</v>
      </c>
      <c r="B289" s="297"/>
      <c r="C289" s="176" t="s">
        <v>330</v>
      </c>
      <c r="D289" s="100">
        <v>364.5</v>
      </c>
      <c r="E289" s="163">
        <v>0</v>
      </c>
      <c r="F289" s="163">
        <v>0</v>
      </c>
      <c r="G289" s="163">
        <v>0</v>
      </c>
      <c r="H289" s="163">
        <v>0</v>
      </c>
      <c r="I289" s="163">
        <v>0</v>
      </c>
      <c r="J289" s="163">
        <v>0</v>
      </c>
      <c r="K289" s="163">
        <v>0</v>
      </c>
      <c r="L289" s="163">
        <v>0</v>
      </c>
      <c r="M289" s="163">
        <f t="shared" si="42"/>
        <v>0</v>
      </c>
    </row>
    <row r="290" spans="1:14" outlineLevel="1" x14ac:dyDescent="0.25">
      <c r="A290" s="25">
        <f t="shared" si="41"/>
        <v>284</v>
      </c>
      <c r="B290" s="297"/>
      <c r="C290" s="176" t="s">
        <v>338</v>
      </c>
      <c r="D290" s="100">
        <v>364.6</v>
      </c>
      <c r="E290" s="163">
        <v>0</v>
      </c>
      <c r="F290" s="163">
        <v>0</v>
      </c>
      <c r="G290" s="163">
        <v>0</v>
      </c>
      <c r="H290" s="163">
        <v>0</v>
      </c>
      <c r="I290" s="163">
        <v>0</v>
      </c>
      <c r="J290" s="163">
        <v>0</v>
      </c>
      <c r="K290" s="163">
        <v>0</v>
      </c>
      <c r="L290" s="163">
        <v>0</v>
      </c>
      <c r="M290" s="163">
        <f t="shared" si="42"/>
        <v>0</v>
      </c>
    </row>
    <row r="291" spans="1:14" outlineLevel="1" x14ac:dyDescent="0.25">
      <c r="A291" s="25">
        <f t="shared" si="41"/>
        <v>285</v>
      </c>
      <c r="B291" s="297"/>
      <c r="C291" s="176" t="s">
        <v>339</v>
      </c>
      <c r="D291" s="100">
        <v>364.7</v>
      </c>
      <c r="E291" s="163">
        <v>0</v>
      </c>
      <c r="F291" s="163">
        <v>0</v>
      </c>
      <c r="G291" s="163">
        <v>0</v>
      </c>
      <c r="H291" s="163">
        <v>0</v>
      </c>
      <c r="I291" s="163">
        <v>0</v>
      </c>
      <c r="J291" s="163">
        <v>0</v>
      </c>
      <c r="K291" s="163">
        <v>0</v>
      </c>
      <c r="L291" s="163">
        <v>0</v>
      </c>
      <c r="M291" s="163">
        <f t="shared" si="42"/>
        <v>0</v>
      </c>
    </row>
    <row r="292" spans="1:14" outlineLevel="1" x14ac:dyDescent="0.25">
      <c r="A292" s="25">
        <f t="shared" si="41"/>
        <v>286</v>
      </c>
      <c r="B292" s="297"/>
      <c r="C292" s="176" t="s">
        <v>331</v>
      </c>
      <c r="D292" s="100">
        <v>364.8</v>
      </c>
      <c r="E292" s="163">
        <v>0</v>
      </c>
      <c r="F292" s="163">
        <v>0</v>
      </c>
      <c r="G292" s="163">
        <v>0</v>
      </c>
      <c r="H292" s="163">
        <v>0</v>
      </c>
      <c r="I292" s="163">
        <v>0</v>
      </c>
      <c r="J292" s="163">
        <v>0</v>
      </c>
      <c r="K292" s="163">
        <v>0</v>
      </c>
      <c r="L292" s="163">
        <v>0</v>
      </c>
      <c r="M292" s="163">
        <f t="shared" si="42"/>
        <v>0</v>
      </c>
    </row>
    <row r="293" spans="1:14" outlineLevel="1" x14ac:dyDescent="0.25">
      <c r="A293" s="25">
        <f t="shared" si="41"/>
        <v>287</v>
      </c>
      <c r="B293" s="297"/>
      <c r="C293" s="176" t="s">
        <v>340</v>
      </c>
      <c r="D293" s="100">
        <v>364.9</v>
      </c>
      <c r="E293" s="163">
        <v>2225765.0960567235</v>
      </c>
      <c r="F293" s="163">
        <v>756274.51118378271</v>
      </c>
      <c r="G293" s="163">
        <v>160902.58221675517</v>
      </c>
      <c r="H293" s="163">
        <v>38169.847974558215</v>
      </c>
      <c r="I293" s="163">
        <v>18842.113249527461</v>
      </c>
      <c r="J293" s="163">
        <v>37295.729318652302</v>
      </c>
      <c r="K293" s="163">
        <v>0</v>
      </c>
      <c r="L293" s="163">
        <v>0</v>
      </c>
      <c r="M293" s="163">
        <f t="shared" si="42"/>
        <v>3237249.8799999994</v>
      </c>
    </row>
    <row r="294" spans="1:14" outlineLevel="1" x14ac:dyDescent="0.25">
      <c r="A294" s="25">
        <f t="shared" si="41"/>
        <v>288</v>
      </c>
      <c r="B294" s="297"/>
      <c r="C294" s="294" t="s">
        <v>341</v>
      </c>
      <c r="D294" s="295"/>
      <c r="E294" s="166">
        <f t="shared" ref="E294:L294" si="49">SUM(E285:E293)</f>
        <v>2893085.9916444151</v>
      </c>
      <c r="F294" s="166">
        <f t="shared" si="49"/>
        <v>983018.0183972877</v>
      </c>
      <c r="G294" s="166">
        <f t="shared" si="49"/>
        <v>209143.81641414901</v>
      </c>
      <c r="H294" s="166">
        <f t="shared" si="49"/>
        <v>49613.794678527498</v>
      </c>
      <c r="I294" s="166">
        <f t="shared" si="49"/>
        <v>24491.287958357079</v>
      </c>
      <c r="J294" s="166">
        <f t="shared" si="49"/>
        <v>48477.600907263506</v>
      </c>
      <c r="K294" s="166">
        <f t="shared" si="49"/>
        <v>0</v>
      </c>
      <c r="L294" s="166">
        <f t="shared" si="49"/>
        <v>0</v>
      </c>
      <c r="M294" s="166">
        <f t="shared" si="42"/>
        <v>4207830.51</v>
      </c>
      <c r="N294" s="163"/>
    </row>
    <row r="295" spans="1:14" outlineLevel="1" x14ac:dyDescent="0.25">
      <c r="A295" s="25">
        <f t="shared" si="41"/>
        <v>289</v>
      </c>
      <c r="B295" s="297"/>
      <c r="C295" s="176" t="s">
        <v>308</v>
      </c>
      <c r="D295" s="100">
        <v>365.1</v>
      </c>
      <c r="M295" s="2">
        <f t="shared" si="42"/>
        <v>0</v>
      </c>
    </row>
    <row r="296" spans="1:14" outlineLevel="1" x14ac:dyDescent="0.25">
      <c r="A296" s="25">
        <f t="shared" si="41"/>
        <v>290</v>
      </c>
      <c r="B296" s="297"/>
      <c r="C296" s="176" t="s">
        <v>315</v>
      </c>
      <c r="D296" s="100">
        <v>365.2</v>
      </c>
      <c r="M296" s="2">
        <f t="shared" si="42"/>
        <v>0</v>
      </c>
    </row>
    <row r="297" spans="1:14" outlineLevel="1" x14ac:dyDescent="0.25">
      <c r="A297" s="25">
        <f t="shared" si="41"/>
        <v>291</v>
      </c>
      <c r="B297" s="297"/>
      <c r="C297" s="176" t="s">
        <v>309</v>
      </c>
      <c r="D297" s="79">
        <v>366</v>
      </c>
      <c r="M297" s="2">
        <f t="shared" si="42"/>
        <v>0</v>
      </c>
    </row>
    <row r="298" spans="1:14" x14ac:dyDescent="0.25">
      <c r="A298" s="25">
        <f t="shared" si="41"/>
        <v>292</v>
      </c>
      <c r="B298" s="297"/>
      <c r="C298" s="176" t="s">
        <v>342</v>
      </c>
      <c r="D298" s="79">
        <v>367</v>
      </c>
      <c r="M298" s="2">
        <f t="shared" si="42"/>
        <v>0</v>
      </c>
    </row>
    <row r="299" spans="1:14" outlineLevel="1" x14ac:dyDescent="0.25">
      <c r="A299" s="25">
        <f t="shared" si="41"/>
        <v>293</v>
      </c>
      <c r="B299" s="297"/>
      <c r="C299" s="176" t="s">
        <v>321</v>
      </c>
      <c r="D299" s="79">
        <v>368</v>
      </c>
      <c r="M299" s="2">
        <f t="shared" si="42"/>
        <v>0</v>
      </c>
    </row>
    <row r="300" spans="1:14" outlineLevel="1" x14ac:dyDescent="0.25">
      <c r="A300" s="25">
        <f t="shared" si="41"/>
        <v>294</v>
      </c>
      <c r="B300" s="297"/>
      <c r="C300" s="176" t="s">
        <v>343</v>
      </c>
      <c r="D300" s="79">
        <v>369</v>
      </c>
      <c r="M300" s="2">
        <f t="shared" si="42"/>
        <v>0</v>
      </c>
    </row>
    <row r="301" spans="1:14" ht="14.45" customHeight="1" outlineLevel="1" x14ac:dyDescent="0.25">
      <c r="A301" s="25">
        <f t="shared" si="41"/>
        <v>295</v>
      </c>
      <c r="B301" s="297"/>
      <c r="C301" s="176" t="s">
        <v>344</v>
      </c>
      <c r="D301" s="79">
        <v>370</v>
      </c>
      <c r="M301" s="2">
        <f t="shared" si="42"/>
        <v>0</v>
      </c>
    </row>
    <row r="302" spans="1:14" ht="14.45" customHeight="1" outlineLevel="1" x14ac:dyDescent="0.25">
      <c r="A302" s="25">
        <f t="shared" si="41"/>
        <v>296</v>
      </c>
      <c r="B302" s="297"/>
      <c r="C302" s="176" t="s">
        <v>311</v>
      </c>
      <c r="D302" s="79">
        <v>371</v>
      </c>
      <c r="M302" s="2">
        <f t="shared" si="42"/>
        <v>0</v>
      </c>
    </row>
    <row r="303" spans="1:14" ht="14.45" customHeight="1" outlineLevel="1" x14ac:dyDescent="0.25">
      <c r="A303" s="25">
        <f t="shared" si="41"/>
        <v>297</v>
      </c>
      <c r="B303" s="297"/>
      <c r="C303" s="185" t="s">
        <v>345</v>
      </c>
      <c r="D303" s="115">
        <v>372</v>
      </c>
      <c r="M303" s="2">
        <f t="shared" si="42"/>
        <v>0</v>
      </c>
    </row>
    <row r="304" spans="1:14" ht="14.45" customHeight="1" outlineLevel="1" x14ac:dyDescent="0.25">
      <c r="A304" s="25">
        <f t="shared" si="41"/>
        <v>298</v>
      </c>
      <c r="B304" s="297"/>
      <c r="C304" s="294" t="s">
        <v>346</v>
      </c>
      <c r="D304" s="295"/>
      <c r="E304" s="166">
        <f t="shared" ref="E304:L304" si="50">SUM(E295:E303)</f>
        <v>0</v>
      </c>
      <c r="F304" s="166">
        <f t="shared" si="50"/>
        <v>0</v>
      </c>
      <c r="G304" s="166">
        <f t="shared" si="50"/>
        <v>0</v>
      </c>
      <c r="H304" s="166">
        <f t="shared" si="50"/>
        <v>0</v>
      </c>
      <c r="I304" s="166">
        <f t="shared" si="50"/>
        <v>0</v>
      </c>
      <c r="J304" s="166">
        <f t="shared" si="50"/>
        <v>0</v>
      </c>
      <c r="K304" s="166">
        <f t="shared" si="50"/>
        <v>0</v>
      </c>
      <c r="L304" s="166">
        <f t="shared" si="50"/>
        <v>0</v>
      </c>
      <c r="M304" s="166">
        <f t="shared" si="42"/>
        <v>0</v>
      </c>
    </row>
    <row r="305" spans="1:13" ht="14.45" customHeight="1" outlineLevel="1" x14ac:dyDescent="0.25">
      <c r="A305" s="25">
        <f t="shared" si="41"/>
        <v>299</v>
      </c>
      <c r="B305" s="297"/>
      <c r="C305" s="176" t="s">
        <v>308</v>
      </c>
      <c r="D305" s="79">
        <v>374</v>
      </c>
      <c r="E305" s="163">
        <v>6096371.6710039526</v>
      </c>
      <c r="F305" s="163">
        <v>2349956.6433298425</v>
      </c>
      <c r="G305" s="163">
        <v>638889.48894997267</v>
      </c>
      <c r="H305" s="163">
        <v>257924.26273827051</v>
      </c>
      <c r="I305" s="163">
        <v>23387.043716366195</v>
      </c>
      <c r="J305" s="163">
        <v>257223.45669475212</v>
      </c>
      <c r="K305" s="163">
        <v>10126.960325953991</v>
      </c>
      <c r="L305" s="163">
        <v>9372.2232408930358</v>
      </c>
      <c r="M305" s="163">
        <f t="shared" si="42"/>
        <v>9643251.7500000037</v>
      </c>
    </row>
    <row r="306" spans="1:13" ht="14.45" customHeight="1" outlineLevel="1" x14ac:dyDescent="0.25">
      <c r="A306" s="25">
        <f t="shared" si="41"/>
        <v>300</v>
      </c>
      <c r="B306" s="297"/>
      <c r="C306" s="176" t="s">
        <v>525</v>
      </c>
      <c r="D306" s="100">
        <v>374.2</v>
      </c>
      <c r="E306" s="163">
        <v>8971149.2242011297</v>
      </c>
      <c r="F306" s="163">
        <v>3458091.6084866994</v>
      </c>
      <c r="G306" s="163">
        <v>940161.33734181046</v>
      </c>
      <c r="H306" s="163">
        <v>379549.86579517939</v>
      </c>
      <c r="I306" s="163">
        <v>34415.33266259751</v>
      </c>
      <c r="J306" s="163">
        <v>378518.59081181046</v>
      </c>
      <c r="K306" s="163">
        <v>14902.384102302687</v>
      </c>
      <c r="L306" s="163">
        <v>13791.746598469954</v>
      </c>
      <c r="M306" s="163">
        <f t="shared" ref="M306" si="51">SUM(E306:L306)</f>
        <v>14190580.089999998</v>
      </c>
    </row>
    <row r="307" spans="1:13" ht="14.45" customHeight="1" outlineLevel="1" x14ac:dyDescent="0.25">
      <c r="A307" s="25">
        <f t="shared" si="41"/>
        <v>301</v>
      </c>
      <c r="B307" s="297"/>
      <c r="C307" s="176" t="s">
        <v>309</v>
      </c>
      <c r="D307" s="79">
        <v>375</v>
      </c>
      <c r="E307" s="163">
        <v>12660041.319452714</v>
      </c>
      <c r="F307" s="163">
        <v>4880041.7377733272</v>
      </c>
      <c r="G307" s="163">
        <v>1326751.0193220696</v>
      </c>
      <c r="H307" s="163">
        <v>535618.88936114463</v>
      </c>
      <c r="I307" s="163">
        <v>48566.746872945208</v>
      </c>
      <c r="J307" s="163">
        <v>534163.55921615637</v>
      </c>
      <c r="K307" s="163">
        <v>21030.170581106082</v>
      </c>
      <c r="L307" s="163">
        <v>19462.844440601679</v>
      </c>
      <c r="M307" s="163">
        <f t="shared" si="42"/>
        <v>20025676.287020065</v>
      </c>
    </row>
    <row r="308" spans="1:13" ht="14.45" customHeight="1" outlineLevel="1" x14ac:dyDescent="0.25">
      <c r="A308" s="25">
        <f t="shared" si="41"/>
        <v>302</v>
      </c>
      <c r="B308" s="297"/>
      <c r="C308" s="176" t="s">
        <v>342</v>
      </c>
      <c r="D308" s="79">
        <v>376</v>
      </c>
      <c r="E308" s="163">
        <v>1586427250.2597916</v>
      </c>
      <c r="F308" s="163">
        <v>611517055.89721</v>
      </c>
      <c r="G308" s="163">
        <v>166254905.35551232</v>
      </c>
      <c r="H308" s="163">
        <v>67118296.093613148</v>
      </c>
      <c r="I308" s="163">
        <v>6085889.3546676449</v>
      </c>
      <c r="J308" s="163">
        <v>66935928.963690244</v>
      </c>
      <c r="K308" s="163">
        <v>2635286.4770050165</v>
      </c>
      <c r="L308" s="163">
        <v>2438885.1512431367</v>
      </c>
      <c r="M308" s="163">
        <f t="shared" si="42"/>
        <v>2509413497.5527329</v>
      </c>
    </row>
    <row r="309" spans="1:13" ht="14.45" customHeight="1" x14ac:dyDescent="0.25">
      <c r="A309" s="25">
        <f t="shared" si="41"/>
        <v>303</v>
      </c>
      <c r="B309" s="297"/>
      <c r="C309" s="176" t="s">
        <v>321</v>
      </c>
      <c r="D309" s="79">
        <v>377</v>
      </c>
      <c r="E309" s="163">
        <v>0</v>
      </c>
      <c r="F309" s="163">
        <v>0</v>
      </c>
      <c r="G309" s="163">
        <v>0</v>
      </c>
      <c r="H309" s="163">
        <v>0</v>
      </c>
      <c r="I309" s="163">
        <v>0</v>
      </c>
      <c r="J309" s="163">
        <v>0</v>
      </c>
      <c r="K309" s="163">
        <v>0</v>
      </c>
      <c r="L309" s="163">
        <v>0</v>
      </c>
      <c r="M309" s="163">
        <f t="shared" si="42"/>
        <v>0</v>
      </c>
    </row>
    <row r="310" spans="1:13" ht="31.5" outlineLevel="1" x14ac:dyDescent="0.25">
      <c r="A310" s="25">
        <f t="shared" si="41"/>
        <v>304</v>
      </c>
      <c r="B310" s="297"/>
      <c r="C310" s="176" t="s">
        <v>348</v>
      </c>
      <c r="D310" s="79">
        <v>378</v>
      </c>
      <c r="E310" s="163">
        <v>91618424.572993293</v>
      </c>
      <c r="F310" s="163">
        <v>35315977.616775475</v>
      </c>
      <c r="G310" s="163">
        <v>9601456.6717192791</v>
      </c>
      <c r="H310" s="163">
        <v>3876176.8288546037</v>
      </c>
      <c r="I310" s="163">
        <v>351468.74507412291</v>
      </c>
      <c r="J310" s="163">
        <v>3865644.8683536109</v>
      </c>
      <c r="K310" s="163">
        <v>152191.53307041043</v>
      </c>
      <c r="L310" s="163">
        <v>140849.07784757938</v>
      </c>
      <c r="M310" s="163">
        <f t="shared" si="42"/>
        <v>144922189.91468835</v>
      </c>
    </row>
    <row r="311" spans="1:13" ht="31.5" outlineLevel="1" x14ac:dyDescent="0.25">
      <c r="A311" s="25">
        <f t="shared" si="41"/>
        <v>305</v>
      </c>
      <c r="B311" s="297"/>
      <c r="C311" s="176" t="s">
        <v>349</v>
      </c>
      <c r="D311" s="79">
        <v>379</v>
      </c>
      <c r="E311" s="163">
        <v>0</v>
      </c>
      <c r="F311" s="163">
        <v>0</v>
      </c>
      <c r="G311" s="163">
        <v>0</v>
      </c>
      <c r="H311" s="163">
        <v>0</v>
      </c>
      <c r="I311" s="163">
        <v>0</v>
      </c>
      <c r="J311" s="163">
        <v>0</v>
      </c>
      <c r="K311" s="163">
        <v>0</v>
      </c>
      <c r="L311" s="163">
        <v>0</v>
      </c>
      <c r="M311" s="163">
        <f t="shared" si="42"/>
        <v>0</v>
      </c>
    </row>
    <row r="312" spans="1:13" outlineLevel="1" x14ac:dyDescent="0.25">
      <c r="A312" s="25">
        <f t="shared" si="41"/>
        <v>306</v>
      </c>
      <c r="B312" s="297"/>
      <c r="C312" s="176" t="s">
        <v>350</v>
      </c>
      <c r="D312" s="79">
        <v>380</v>
      </c>
      <c r="E312" s="163">
        <v>760012403.10327852</v>
      </c>
      <c r="F312" s="163">
        <v>732280138.71836877</v>
      </c>
      <c r="G312" s="163">
        <v>11207513.279343177</v>
      </c>
      <c r="H312" s="163">
        <v>13719578.355436118</v>
      </c>
      <c r="I312" s="163">
        <v>953218.14604003076</v>
      </c>
      <c r="J312" s="163">
        <v>850047.67550407234</v>
      </c>
      <c r="K312" s="163">
        <v>472514.04521724221</v>
      </c>
      <c r="L312" s="163">
        <v>2499684.4388954025</v>
      </c>
      <c r="M312" s="163">
        <f t="shared" si="42"/>
        <v>1521995097.7620831</v>
      </c>
    </row>
    <row r="313" spans="1:13" outlineLevel="1" x14ac:dyDescent="0.25">
      <c r="A313" s="25">
        <f t="shared" si="41"/>
        <v>307</v>
      </c>
      <c r="B313" s="297"/>
      <c r="C313" s="176" t="s">
        <v>351</v>
      </c>
      <c r="D313" s="79">
        <v>381</v>
      </c>
      <c r="E313" s="163">
        <v>137200231.20239827</v>
      </c>
      <c r="F313" s="163">
        <v>40104181.425520942</v>
      </c>
      <c r="G313" s="163">
        <v>691853.14917510992</v>
      </c>
      <c r="H313" s="163">
        <v>6062.1885736166405</v>
      </c>
      <c r="I313" s="163">
        <v>82944.355715364261</v>
      </c>
      <c r="J313" s="163">
        <v>0</v>
      </c>
      <c r="K313" s="163">
        <v>0</v>
      </c>
      <c r="L313" s="163">
        <v>0</v>
      </c>
      <c r="M313" s="163">
        <f t="shared" si="42"/>
        <v>178085272.3213833</v>
      </c>
    </row>
    <row r="314" spans="1:13" outlineLevel="1" x14ac:dyDescent="0.25">
      <c r="A314" s="25">
        <f t="shared" si="41"/>
        <v>308</v>
      </c>
      <c r="B314" s="297"/>
      <c r="C314" s="176" t="s">
        <v>352</v>
      </c>
      <c r="D314" s="79">
        <v>382</v>
      </c>
      <c r="E314" s="163">
        <v>219783898.67001221</v>
      </c>
      <c r="F314" s="163">
        <v>17233560.322859392</v>
      </c>
      <c r="G314" s="163">
        <v>119558.89222994624</v>
      </c>
      <c r="H314" s="163">
        <v>990.13575345711172</v>
      </c>
      <c r="I314" s="163">
        <v>12871.764794942452</v>
      </c>
      <c r="J314" s="163">
        <v>0</v>
      </c>
      <c r="K314" s="163">
        <v>0</v>
      </c>
      <c r="L314" s="163">
        <v>0</v>
      </c>
      <c r="M314" s="163">
        <f t="shared" si="42"/>
        <v>237150879.78564993</v>
      </c>
    </row>
    <row r="315" spans="1:13" outlineLevel="1" x14ac:dyDescent="0.25">
      <c r="A315" s="25">
        <f t="shared" ref="A315:A378" si="52">A314+1</f>
        <v>309</v>
      </c>
      <c r="B315" s="297"/>
      <c r="C315" s="176" t="s">
        <v>353</v>
      </c>
      <c r="D315" s="79">
        <v>383</v>
      </c>
      <c r="E315" s="163">
        <v>15638073.092318147</v>
      </c>
      <c r="F315" s="163">
        <v>4571071.892107144</v>
      </c>
      <c r="G315" s="163">
        <v>78857.37524735117</v>
      </c>
      <c r="H315" s="163">
        <v>690.96784446217305</v>
      </c>
      <c r="I315" s="163">
        <v>9453.9920662278691</v>
      </c>
      <c r="J315" s="163">
        <v>0</v>
      </c>
      <c r="K315" s="163">
        <v>0</v>
      </c>
      <c r="L315" s="163">
        <v>0</v>
      </c>
      <c r="M315" s="163">
        <f t="shared" si="42"/>
        <v>20298147.319583334</v>
      </c>
    </row>
    <row r="316" spans="1:13" outlineLevel="1" x14ac:dyDescent="0.25">
      <c r="A316" s="25">
        <f t="shared" si="52"/>
        <v>310</v>
      </c>
      <c r="B316" s="297"/>
      <c r="C316" s="176" t="s">
        <v>354</v>
      </c>
      <c r="D316" s="79">
        <v>384</v>
      </c>
      <c r="E316" s="163">
        <v>64305157.103209868</v>
      </c>
      <c r="F316" s="163">
        <v>18796657.006061047</v>
      </c>
      <c r="G316" s="163">
        <v>324268.58949256816</v>
      </c>
      <c r="H316" s="163">
        <v>2841.3216595868789</v>
      </c>
      <c r="I316" s="163">
        <v>38875.66207692941</v>
      </c>
      <c r="J316" s="163">
        <v>0</v>
      </c>
      <c r="K316" s="163">
        <v>0</v>
      </c>
      <c r="L316" s="163">
        <v>0</v>
      </c>
      <c r="M316" s="163">
        <f t="shared" ref="M316:M380" si="53">SUM(E316:L316)</f>
        <v>83467799.682500005</v>
      </c>
    </row>
    <row r="317" spans="1:13" ht="31.5" outlineLevel="1" x14ac:dyDescent="0.25">
      <c r="A317" s="25">
        <f t="shared" si="52"/>
        <v>311</v>
      </c>
      <c r="B317" s="297"/>
      <c r="C317" s="176" t="s">
        <v>355</v>
      </c>
      <c r="D317" s="79">
        <v>385</v>
      </c>
      <c r="E317" s="163">
        <v>226070.7541518865</v>
      </c>
      <c r="F317" s="163">
        <v>27595662.702229712</v>
      </c>
      <c r="G317" s="163">
        <v>12429631.488866234</v>
      </c>
      <c r="H317" s="163">
        <v>6141155.6993762758</v>
      </c>
      <c r="I317" s="163">
        <v>1163385.1632015016</v>
      </c>
      <c r="J317" s="163">
        <v>1548274.2002401822</v>
      </c>
      <c r="K317" s="163">
        <v>73857.975048442255</v>
      </c>
      <c r="L317" s="163">
        <v>73857.975048442255</v>
      </c>
      <c r="M317" s="163">
        <f t="shared" si="53"/>
        <v>49251895.958162688</v>
      </c>
    </row>
    <row r="318" spans="1:13" outlineLevel="1" x14ac:dyDescent="0.25">
      <c r="A318" s="25">
        <f t="shared" si="52"/>
        <v>312</v>
      </c>
      <c r="B318" s="297"/>
      <c r="C318" s="176" t="s">
        <v>356</v>
      </c>
      <c r="D318" s="79">
        <v>386</v>
      </c>
      <c r="E318" s="163">
        <v>894062.39146061905</v>
      </c>
      <c r="F318" s="163">
        <v>344632.50762043073</v>
      </c>
      <c r="G318" s="163">
        <v>93696.233628025948</v>
      </c>
      <c r="H318" s="163">
        <v>37825.840615377012</v>
      </c>
      <c r="I318" s="163">
        <v>3429.8230755351933</v>
      </c>
      <c r="J318" s="163">
        <v>37723.064019553931</v>
      </c>
      <c r="K318" s="163">
        <v>1485.1677121841551</v>
      </c>
      <c r="L318" s="163">
        <v>1374.481868274233</v>
      </c>
      <c r="M318" s="163">
        <f t="shared" si="53"/>
        <v>1414229.5100000002</v>
      </c>
    </row>
    <row r="319" spans="1:13" outlineLevel="1" x14ac:dyDescent="0.25">
      <c r="A319" s="25">
        <f t="shared" si="52"/>
        <v>313</v>
      </c>
      <c r="B319" s="297"/>
      <c r="C319" s="176" t="s">
        <v>311</v>
      </c>
      <c r="D319" s="79">
        <v>387</v>
      </c>
      <c r="E319" s="163">
        <v>3349078.5906350873</v>
      </c>
      <c r="F319" s="163">
        <v>1290962.8723146082</v>
      </c>
      <c r="G319" s="163">
        <v>350977.79871281714</v>
      </c>
      <c r="H319" s="163">
        <v>141692.25122060656</v>
      </c>
      <c r="I319" s="163">
        <v>12847.813689126711</v>
      </c>
      <c r="J319" s="163">
        <v>141307.25918875614</v>
      </c>
      <c r="K319" s="163">
        <v>5563.3068070927084</v>
      </c>
      <c r="L319" s="163">
        <v>5148.6874319062672</v>
      </c>
      <c r="M319" s="163">
        <f t="shared" si="53"/>
        <v>5297578.58</v>
      </c>
    </row>
    <row r="320" spans="1:13" outlineLevel="1" x14ac:dyDescent="0.25">
      <c r="A320" s="25">
        <f t="shared" si="52"/>
        <v>314</v>
      </c>
      <c r="B320" s="297"/>
      <c r="C320" s="176" t="s">
        <v>357</v>
      </c>
      <c r="D320" s="79">
        <v>388</v>
      </c>
      <c r="E320" s="163">
        <v>8761353.5230692178</v>
      </c>
      <c r="F320" s="163">
        <v>3377222.0637439019</v>
      </c>
      <c r="G320" s="163">
        <v>918175.10101741075</v>
      </c>
      <c r="H320" s="163">
        <v>370673.86471449136</v>
      </c>
      <c r="I320" s="163">
        <v>33610.509482735557</v>
      </c>
      <c r="J320" s="163">
        <v>369666.70671466476</v>
      </c>
      <c r="K320" s="163">
        <v>14553.882918881778</v>
      </c>
      <c r="L320" s="163">
        <v>13469.218338695373</v>
      </c>
      <c r="M320" s="163">
        <f t="shared" si="53"/>
        <v>13858724.870000001</v>
      </c>
    </row>
    <row r="321" spans="1:16" outlineLevel="1" x14ac:dyDescent="0.25">
      <c r="A321" s="25">
        <f t="shared" si="52"/>
        <v>315</v>
      </c>
      <c r="B321" s="297"/>
      <c r="C321" s="294" t="s">
        <v>358</v>
      </c>
      <c r="D321" s="295"/>
      <c r="E321" s="166">
        <f t="shared" ref="E321:L321" si="54">SUM(E305:E320)</f>
        <v>2915943565.4779763</v>
      </c>
      <c r="F321" s="166">
        <f t="shared" si="54"/>
        <v>1503115213.0144012</v>
      </c>
      <c r="G321" s="166">
        <f t="shared" si="54"/>
        <v>204976695.78055814</v>
      </c>
      <c r="H321" s="166">
        <f t="shared" si="54"/>
        <v>92589076.565556318</v>
      </c>
      <c r="I321" s="166">
        <f t="shared" si="54"/>
        <v>8854364.4531360716</v>
      </c>
      <c r="J321" s="166">
        <f t="shared" si="54"/>
        <v>74918498.344433799</v>
      </c>
      <c r="K321" s="166">
        <f t="shared" si="54"/>
        <v>3401511.902788633</v>
      </c>
      <c r="L321" s="166">
        <f t="shared" si="54"/>
        <v>5215895.8449534019</v>
      </c>
      <c r="M321" s="166">
        <f t="shared" si="53"/>
        <v>4809014821.3838043</v>
      </c>
      <c r="N321" s="163"/>
    </row>
    <row r="322" spans="1:16" outlineLevel="1" x14ac:dyDescent="0.25">
      <c r="A322" s="25">
        <f t="shared" si="52"/>
        <v>316</v>
      </c>
      <c r="B322" s="297"/>
      <c r="C322" s="176" t="s">
        <v>308</v>
      </c>
      <c r="D322" s="79">
        <v>389</v>
      </c>
      <c r="E322" s="163">
        <v>11296768.857814904</v>
      </c>
      <c r="F322" s="163">
        <v>5788143.1616839562</v>
      </c>
      <c r="G322" s="163">
        <v>795935.9842786449</v>
      </c>
      <c r="H322" s="163">
        <v>357840.08521191025</v>
      </c>
      <c r="I322" s="163">
        <v>35509.943723546457</v>
      </c>
      <c r="J322" s="163">
        <v>291035.09733504563</v>
      </c>
      <c r="K322" s="163">
        <v>13209.810220702613</v>
      </c>
      <c r="L322" s="163">
        <v>21091.876091290469</v>
      </c>
      <c r="M322" s="163">
        <f t="shared" si="53"/>
        <v>18599534.816360004</v>
      </c>
    </row>
    <row r="323" spans="1:16" outlineLevel="1" x14ac:dyDescent="0.25">
      <c r="A323" s="25">
        <f t="shared" si="52"/>
        <v>317</v>
      </c>
      <c r="B323" s="297"/>
      <c r="C323" s="176" t="s">
        <v>309</v>
      </c>
      <c r="D323" s="79">
        <v>390</v>
      </c>
      <c r="E323" s="163">
        <v>55964846.495219134</v>
      </c>
      <c r="F323" s="163">
        <v>28674796.095513992</v>
      </c>
      <c r="G323" s="163">
        <v>3943112.9149252665</v>
      </c>
      <c r="H323" s="163">
        <v>1772760.4849475813</v>
      </c>
      <c r="I323" s="163">
        <v>175918.31563123135</v>
      </c>
      <c r="J323" s="163">
        <v>1441804.7100086873</v>
      </c>
      <c r="K323" s="163">
        <v>65442.164085810618</v>
      </c>
      <c r="L323" s="163">
        <v>104490.37442495525</v>
      </c>
      <c r="M323" s="163">
        <f t="shared" si="53"/>
        <v>92143171.554756626</v>
      </c>
    </row>
    <row r="324" spans="1:16" outlineLevel="1" x14ac:dyDescent="0.25">
      <c r="A324" s="25">
        <f t="shared" si="52"/>
        <v>318</v>
      </c>
      <c r="B324" s="297"/>
      <c r="C324" s="176" t="s">
        <v>359</v>
      </c>
      <c r="D324" s="79">
        <v>391</v>
      </c>
      <c r="E324" s="163">
        <v>13282100.510072956</v>
      </c>
      <c r="F324" s="163">
        <v>4542742.3449049685</v>
      </c>
      <c r="G324" s="163">
        <v>1030642.6291878396</v>
      </c>
      <c r="H324" s="163">
        <v>449849.14406153496</v>
      </c>
      <c r="I324" s="163">
        <v>50664.033794110444</v>
      </c>
      <c r="J324" s="163">
        <v>408228.3352816549</v>
      </c>
      <c r="K324" s="163">
        <v>21095.989174569215</v>
      </c>
      <c r="L324" s="163">
        <v>33452.696760072795</v>
      </c>
      <c r="M324" s="163">
        <f t="shared" si="53"/>
        <v>19818775.683237709</v>
      </c>
    </row>
    <row r="325" spans="1:16" outlineLevel="1" x14ac:dyDescent="0.25">
      <c r="A325" s="25"/>
      <c r="B325" s="297"/>
      <c r="C325" s="176" t="s">
        <v>526</v>
      </c>
      <c r="D325" s="100">
        <v>391.2</v>
      </c>
      <c r="E325" s="163">
        <v>16154544.049026966</v>
      </c>
      <c r="F325" s="163">
        <v>5525175.122601469</v>
      </c>
      <c r="G325" s="163">
        <v>1253533.787023606</v>
      </c>
      <c r="H325" s="163">
        <v>547135.43295714969</v>
      </c>
      <c r="I325" s="163">
        <v>61620.853193186122</v>
      </c>
      <c r="J325" s="163">
        <v>496513.53107643535</v>
      </c>
      <c r="K325" s="163">
        <v>25658.297504970658</v>
      </c>
      <c r="L325" s="163">
        <v>40687.319220291713</v>
      </c>
      <c r="M325" s="163">
        <f t="shared" ref="M325" si="55">SUM(E325:L325)</f>
        <v>24104868.392604075</v>
      </c>
    </row>
    <row r="326" spans="1:16" x14ac:dyDescent="0.25">
      <c r="A326" s="25">
        <f>A324+1</f>
        <v>319</v>
      </c>
      <c r="B326" s="297"/>
      <c r="C326" s="176" t="s">
        <v>361</v>
      </c>
      <c r="D326" s="79">
        <v>392</v>
      </c>
      <c r="E326" s="163">
        <v>950776.57236218255</v>
      </c>
      <c r="F326" s="163">
        <v>325184.48362423701</v>
      </c>
      <c r="G326" s="163">
        <v>73776.799502940936</v>
      </c>
      <c r="H326" s="163">
        <v>32201.685791078125</v>
      </c>
      <c r="I326" s="163">
        <v>3626.698680398822</v>
      </c>
      <c r="J326" s="163">
        <v>29222.33099093449</v>
      </c>
      <c r="K326" s="163">
        <v>1510.1205011041175</v>
      </c>
      <c r="L326" s="163">
        <v>2394.6543950403216</v>
      </c>
      <c r="M326" s="163">
        <f t="shared" si="53"/>
        <v>1418693.3458479161</v>
      </c>
    </row>
    <row r="327" spans="1:16" outlineLevel="1" x14ac:dyDescent="0.25">
      <c r="A327" s="25">
        <f t="shared" si="52"/>
        <v>320</v>
      </c>
      <c r="B327" s="297"/>
      <c r="C327" s="176" t="s">
        <v>362</v>
      </c>
      <c r="D327" s="79">
        <v>393</v>
      </c>
      <c r="E327" s="163">
        <v>19426.633416433811</v>
      </c>
      <c r="F327" s="163">
        <v>9953.6546050586403</v>
      </c>
      <c r="G327" s="163">
        <v>1368.7415210618453</v>
      </c>
      <c r="H327" s="163">
        <v>615.36429085279576</v>
      </c>
      <c r="I327" s="163">
        <v>61.06513004188038</v>
      </c>
      <c r="J327" s="163">
        <v>500.48223685951086</v>
      </c>
      <c r="K327" s="163">
        <v>22.716419525634855</v>
      </c>
      <c r="L327" s="163">
        <v>36.270915165878691</v>
      </c>
      <c r="M327" s="163">
        <f t="shared" si="53"/>
        <v>31984.928534999995</v>
      </c>
    </row>
    <row r="328" spans="1:16" outlineLevel="1" x14ac:dyDescent="0.25">
      <c r="A328" s="25">
        <f t="shared" si="52"/>
        <v>321</v>
      </c>
      <c r="B328" s="297"/>
      <c r="C328" s="176" t="s">
        <v>363</v>
      </c>
      <c r="D328" s="79">
        <v>394</v>
      </c>
      <c r="E328" s="163">
        <v>8261858.4358511604</v>
      </c>
      <c r="F328" s="163">
        <v>2825719.7824762766</v>
      </c>
      <c r="G328" s="163">
        <v>641090.12680981436</v>
      </c>
      <c r="H328" s="163">
        <v>279819.44142845541</v>
      </c>
      <c r="I328" s="163">
        <v>31514.523977489502</v>
      </c>
      <c r="J328" s="163">
        <v>253930.07025074013</v>
      </c>
      <c r="K328" s="163">
        <v>13122.327751725623</v>
      </c>
      <c r="L328" s="163">
        <v>20808.56448267158</v>
      </c>
      <c r="M328" s="163">
        <f t="shared" si="53"/>
        <v>12327863.273028335</v>
      </c>
    </row>
    <row r="329" spans="1:16" outlineLevel="1" x14ac:dyDescent="0.25">
      <c r="A329" s="25">
        <f t="shared" si="52"/>
        <v>322</v>
      </c>
      <c r="B329" s="297"/>
      <c r="C329" s="176" t="s">
        <v>364</v>
      </c>
      <c r="D329" s="79">
        <v>395</v>
      </c>
      <c r="E329" s="163">
        <v>1599960.3978738042</v>
      </c>
      <c r="F329" s="163">
        <v>819774.21619208774</v>
      </c>
      <c r="G329" s="163">
        <v>112728.34472554311</v>
      </c>
      <c r="H329" s="163">
        <v>50680.860369624868</v>
      </c>
      <c r="I329" s="163">
        <v>5029.27026333716</v>
      </c>
      <c r="J329" s="163">
        <v>41219.275705131942</v>
      </c>
      <c r="K329" s="163">
        <v>1870.9042809114267</v>
      </c>
      <c r="L329" s="163">
        <v>2987.2405895585862</v>
      </c>
      <c r="M329" s="163">
        <f t="shared" si="53"/>
        <v>2634250.5099999993</v>
      </c>
    </row>
    <row r="330" spans="1:16" outlineLevel="1" x14ac:dyDescent="0.25">
      <c r="A330" s="25">
        <f t="shared" si="52"/>
        <v>323</v>
      </c>
      <c r="B330" s="297"/>
      <c r="C330" s="176" t="s">
        <v>365</v>
      </c>
      <c r="D330" s="79">
        <v>396</v>
      </c>
      <c r="E330" s="163">
        <v>161553.67804667228</v>
      </c>
      <c r="F330" s="163">
        <v>82775.511174936953</v>
      </c>
      <c r="G330" s="163">
        <v>11382.580928081894</v>
      </c>
      <c r="H330" s="163">
        <v>5117.42628765273</v>
      </c>
      <c r="I330" s="163">
        <v>507.82326238362259</v>
      </c>
      <c r="J330" s="163">
        <v>4162.0565142945115</v>
      </c>
      <c r="K330" s="163">
        <v>188.91184322822562</v>
      </c>
      <c r="L330" s="163">
        <v>301.63228108322471</v>
      </c>
      <c r="M330" s="163">
        <f t="shared" si="53"/>
        <v>265989.62033833342</v>
      </c>
    </row>
    <row r="331" spans="1:16" outlineLevel="1" x14ac:dyDescent="0.25">
      <c r="A331" s="25">
        <f t="shared" si="52"/>
        <v>324</v>
      </c>
      <c r="B331" s="297"/>
      <c r="C331" s="176" t="s">
        <v>344</v>
      </c>
      <c r="D331" s="79">
        <v>397</v>
      </c>
      <c r="E331" s="163">
        <v>34226728.369230628</v>
      </c>
      <c r="F331" s="163">
        <v>11706221.329416078</v>
      </c>
      <c r="G331" s="163">
        <v>2655869.4754801337</v>
      </c>
      <c r="H331" s="163">
        <v>1159219.0895745966</v>
      </c>
      <c r="I331" s="163">
        <v>130556.46743867436</v>
      </c>
      <c r="J331" s="163">
        <v>1051966.1655708754</v>
      </c>
      <c r="K331" s="163">
        <v>54362.387230138826</v>
      </c>
      <c r="L331" s="163">
        <v>86204.46474990304</v>
      </c>
      <c r="M331" s="163">
        <f t="shared" si="53"/>
        <v>51071127.74869103</v>
      </c>
    </row>
    <row r="332" spans="1:16" outlineLevel="1" x14ac:dyDescent="0.25">
      <c r="A332" s="25">
        <f t="shared" si="52"/>
        <v>325</v>
      </c>
      <c r="B332" s="297"/>
      <c r="C332" s="176" t="s">
        <v>366</v>
      </c>
      <c r="D332" s="79">
        <v>398</v>
      </c>
      <c r="E332" s="163">
        <v>254282.32085002409</v>
      </c>
      <c r="F332" s="163">
        <v>86969.607375736639</v>
      </c>
      <c r="G332" s="163">
        <v>19731.382059494379</v>
      </c>
      <c r="H332" s="163">
        <v>8612.2435451842284</v>
      </c>
      <c r="I332" s="163">
        <v>969.94960149715757</v>
      </c>
      <c r="J332" s="163">
        <v>7815.4241080645788</v>
      </c>
      <c r="K332" s="163">
        <v>403.87716414796046</v>
      </c>
      <c r="L332" s="163">
        <v>640.44308085097214</v>
      </c>
      <c r="M332" s="163">
        <f t="shared" si="53"/>
        <v>379425.24778499996</v>
      </c>
    </row>
    <row r="333" spans="1:16" outlineLevel="1" x14ac:dyDescent="0.25">
      <c r="A333" s="25">
        <f t="shared" si="52"/>
        <v>326</v>
      </c>
      <c r="B333" s="297"/>
      <c r="C333" s="176" t="s">
        <v>527</v>
      </c>
      <c r="D333" s="79">
        <v>399</v>
      </c>
      <c r="E333" s="163">
        <v>291402.60558047029</v>
      </c>
      <c r="F333" s="163">
        <v>99665.482487662084</v>
      </c>
      <c r="G333" s="163">
        <v>22611.780970929671</v>
      </c>
      <c r="H333" s="163">
        <v>9869.4639901468145</v>
      </c>
      <c r="I333" s="163">
        <v>1111.5434223392799</v>
      </c>
      <c r="J333" s="163">
        <v>8956.3243767531694</v>
      </c>
      <c r="K333" s="163">
        <v>462.83539325009201</v>
      </c>
      <c r="L333" s="163">
        <v>733.93534344855118</v>
      </c>
      <c r="M333" s="163">
        <f t="shared" si="53"/>
        <v>434813.97156499996</v>
      </c>
    </row>
    <row r="334" spans="1:16" outlineLevel="1" x14ac:dyDescent="0.25">
      <c r="A334" s="25">
        <f t="shared" si="52"/>
        <v>327</v>
      </c>
      <c r="B334" s="297"/>
      <c r="C334" s="185" t="s">
        <v>368</v>
      </c>
      <c r="D334" s="99">
        <v>399.1</v>
      </c>
      <c r="E334" s="163">
        <v>0</v>
      </c>
      <c r="F334" s="163">
        <v>0</v>
      </c>
      <c r="G334" s="163">
        <v>0</v>
      </c>
      <c r="H334" s="163">
        <v>0</v>
      </c>
      <c r="I334" s="163">
        <v>0</v>
      </c>
      <c r="J334" s="163">
        <v>0</v>
      </c>
      <c r="K334" s="163">
        <v>0</v>
      </c>
      <c r="L334" s="163">
        <v>0</v>
      </c>
      <c r="M334" s="163">
        <f t="shared" si="53"/>
        <v>0</v>
      </c>
    </row>
    <row r="335" spans="1:16" outlineLevel="1" x14ac:dyDescent="0.25">
      <c r="A335" s="25">
        <f t="shared" si="52"/>
        <v>328</v>
      </c>
      <c r="B335" s="298"/>
      <c r="C335" s="294" t="s">
        <v>369</v>
      </c>
      <c r="D335" s="295"/>
      <c r="E335" s="166">
        <f t="shared" ref="E335:L335" si="56">SUM(E322:E334)</f>
        <v>142464248.92534533</v>
      </c>
      <c r="F335" s="166">
        <f t="shared" si="56"/>
        <v>60487120.792056464</v>
      </c>
      <c r="G335" s="166">
        <f t="shared" si="56"/>
        <v>10561784.547413353</v>
      </c>
      <c r="H335" s="166">
        <f t="shared" si="56"/>
        <v>4673720.7224557679</v>
      </c>
      <c r="I335" s="166">
        <f t="shared" si="56"/>
        <v>497090.48811823613</v>
      </c>
      <c r="J335" s="166">
        <f t="shared" si="56"/>
        <v>4035353.8034554771</v>
      </c>
      <c r="K335" s="166">
        <f t="shared" si="56"/>
        <v>197350.34157008503</v>
      </c>
      <c r="L335" s="166">
        <f t="shared" si="56"/>
        <v>313829.47233433241</v>
      </c>
      <c r="M335" s="166">
        <f t="shared" si="53"/>
        <v>223230499.09274903</v>
      </c>
      <c r="N335" s="163"/>
    </row>
    <row r="336" spans="1:16" ht="16.5" outlineLevel="1" thickBot="1" x14ac:dyDescent="0.3">
      <c r="A336" s="25">
        <f t="shared" si="52"/>
        <v>329</v>
      </c>
      <c r="B336" s="260" t="s">
        <v>370</v>
      </c>
      <c r="C336" s="260"/>
      <c r="D336" s="261"/>
      <c r="E336" s="62">
        <f t="shared" ref="E336:L336" si="57">E335+E321+E304+E294+E284+E273+E259+E253</f>
        <v>3247246416.9545469</v>
      </c>
      <c r="F336" s="62">
        <f t="shared" si="57"/>
        <v>1636847151.2774115</v>
      </c>
      <c r="G336" s="62">
        <f t="shared" si="57"/>
        <v>229214645.35348356</v>
      </c>
      <c r="H336" s="62">
        <f t="shared" si="57"/>
        <v>102906815.8804426</v>
      </c>
      <c r="I336" s="62">
        <f t="shared" si="57"/>
        <v>10275127.59096772</v>
      </c>
      <c r="J336" s="62">
        <f t="shared" si="57"/>
        <v>84132167.699767649</v>
      </c>
      <c r="K336" s="62">
        <f t="shared" si="57"/>
        <v>3845211.2428833111</v>
      </c>
      <c r="L336" s="62">
        <f t="shared" si="57"/>
        <v>6137269.8259650348</v>
      </c>
      <c r="M336" s="62">
        <f t="shared" si="53"/>
        <v>5320604805.825469</v>
      </c>
      <c r="N336" s="163"/>
      <c r="O336" s="163"/>
      <c r="P336" s="163"/>
    </row>
    <row r="337" spans="1:14" outlineLevel="1" x14ac:dyDescent="0.25">
      <c r="A337" s="25">
        <f t="shared" si="52"/>
        <v>330</v>
      </c>
      <c r="B337" s="296" t="s">
        <v>371</v>
      </c>
      <c r="C337" s="186" t="s">
        <v>372</v>
      </c>
      <c r="D337" s="187">
        <v>101.1</v>
      </c>
      <c r="M337" s="2">
        <f t="shared" si="53"/>
        <v>0</v>
      </c>
      <c r="N337" s="163"/>
    </row>
    <row r="338" spans="1:14" outlineLevel="1" x14ac:dyDescent="0.25">
      <c r="A338" s="25">
        <f t="shared" si="52"/>
        <v>331</v>
      </c>
      <c r="B338" s="297"/>
      <c r="C338" s="188" t="s">
        <v>373</v>
      </c>
      <c r="D338" s="189">
        <v>101.1</v>
      </c>
      <c r="M338" s="2">
        <f t="shared" si="53"/>
        <v>0</v>
      </c>
    </row>
    <row r="339" spans="1:14" outlineLevel="1" x14ac:dyDescent="0.25">
      <c r="A339" s="25">
        <f t="shared" si="52"/>
        <v>332</v>
      </c>
      <c r="B339" s="297"/>
      <c r="C339" s="190" t="s">
        <v>374</v>
      </c>
      <c r="D339" s="189">
        <v>101.1</v>
      </c>
      <c r="M339" s="2">
        <f t="shared" si="53"/>
        <v>0</v>
      </c>
    </row>
    <row r="340" spans="1:14" x14ac:dyDescent="0.25">
      <c r="A340" s="25">
        <f t="shared" si="52"/>
        <v>333</v>
      </c>
      <c r="B340" s="297"/>
      <c r="C340" s="188" t="s">
        <v>375</v>
      </c>
      <c r="D340" s="189">
        <v>101.1</v>
      </c>
      <c r="M340" s="2">
        <f t="shared" si="53"/>
        <v>0</v>
      </c>
    </row>
    <row r="341" spans="1:14" x14ac:dyDescent="0.25">
      <c r="A341" s="25">
        <f t="shared" si="52"/>
        <v>334</v>
      </c>
      <c r="B341" s="297"/>
      <c r="C341" s="188" t="s">
        <v>376</v>
      </c>
      <c r="D341" s="189">
        <v>101.1</v>
      </c>
      <c r="M341" s="2">
        <f t="shared" si="53"/>
        <v>0</v>
      </c>
    </row>
    <row r="342" spans="1:14" outlineLevel="1" x14ac:dyDescent="0.25">
      <c r="A342" s="25">
        <f t="shared" si="52"/>
        <v>335</v>
      </c>
      <c r="B342" s="298"/>
      <c r="C342" s="191" t="s">
        <v>377</v>
      </c>
      <c r="D342" s="192">
        <v>101.1</v>
      </c>
      <c r="M342" s="2">
        <f t="shared" si="53"/>
        <v>0</v>
      </c>
    </row>
    <row r="343" spans="1:14" outlineLevel="1" x14ac:dyDescent="0.25">
      <c r="A343" s="25">
        <f t="shared" si="52"/>
        <v>336</v>
      </c>
      <c r="B343" s="288" t="s">
        <v>378</v>
      </c>
      <c r="C343" s="306"/>
      <c r="D343" s="307"/>
      <c r="E343" s="166">
        <f t="shared" ref="E343:K343" si="58">SUM(E337:E342)</f>
        <v>0</v>
      </c>
      <c r="F343" s="166">
        <f t="shared" si="58"/>
        <v>0</v>
      </c>
      <c r="G343" s="166">
        <f t="shared" si="58"/>
        <v>0</v>
      </c>
      <c r="H343" s="166">
        <f t="shared" si="58"/>
        <v>0</v>
      </c>
      <c r="I343" s="166">
        <f t="shared" si="58"/>
        <v>0</v>
      </c>
      <c r="J343" s="166">
        <f t="shared" si="58"/>
        <v>0</v>
      </c>
      <c r="K343" s="166">
        <f t="shared" si="58"/>
        <v>0</v>
      </c>
      <c r="L343" s="166">
        <f t="shared" ref="L343" si="59">SUM(L337:L342)</f>
        <v>0</v>
      </c>
      <c r="M343" s="166">
        <f t="shared" si="53"/>
        <v>0</v>
      </c>
    </row>
    <row r="344" spans="1:14" ht="31.5" outlineLevel="1" x14ac:dyDescent="0.25">
      <c r="A344" s="25">
        <f t="shared" si="52"/>
        <v>337</v>
      </c>
      <c r="B344" s="134" t="s">
        <v>379</v>
      </c>
      <c r="C344" s="135" t="s">
        <v>379</v>
      </c>
      <c r="D344" s="136">
        <v>102</v>
      </c>
      <c r="M344" s="2">
        <f t="shared" si="53"/>
        <v>0</v>
      </c>
    </row>
    <row r="345" spans="1:14" outlineLevel="1" x14ac:dyDescent="0.25">
      <c r="A345" s="25">
        <f t="shared" si="52"/>
        <v>338</v>
      </c>
      <c r="B345" s="288" t="s">
        <v>380</v>
      </c>
      <c r="C345" s="299"/>
      <c r="D345" s="300"/>
      <c r="E345" s="166">
        <f t="shared" ref="E345:K345" si="60">SUM(E344)</f>
        <v>0</v>
      </c>
      <c r="F345" s="166">
        <f t="shared" si="60"/>
        <v>0</v>
      </c>
      <c r="G345" s="166">
        <f t="shared" si="60"/>
        <v>0</v>
      </c>
      <c r="H345" s="166">
        <f t="shared" si="60"/>
        <v>0</v>
      </c>
      <c r="I345" s="166">
        <f t="shared" si="60"/>
        <v>0</v>
      </c>
      <c r="J345" s="166">
        <f t="shared" si="60"/>
        <v>0</v>
      </c>
      <c r="K345" s="166">
        <f t="shared" si="60"/>
        <v>0</v>
      </c>
      <c r="L345" s="166">
        <f t="shared" ref="L345" si="61">SUM(L344)</f>
        <v>0</v>
      </c>
      <c r="M345" s="166">
        <f t="shared" si="53"/>
        <v>0</v>
      </c>
    </row>
    <row r="346" spans="1:14" x14ac:dyDescent="0.25">
      <c r="A346" s="25">
        <f t="shared" si="52"/>
        <v>339</v>
      </c>
      <c r="B346" s="296" t="s">
        <v>381</v>
      </c>
      <c r="C346" s="193" t="s">
        <v>372</v>
      </c>
      <c r="D346" s="187">
        <v>104</v>
      </c>
      <c r="M346" s="2">
        <f t="shared" si="53"/>
        <v>0</v>
      </c>
    </row>
    <row r="347" spans="1:14" x14ac:dyDescent="0.25">
      <c r="A347" s="25">
        <f t="shared" si="52"/>
        <v>340</v>
      </c>
      <c r="B347" s="297"/>
      <c r="C347" s="188" t="s">
        <v>382</v>
      </c>
      <c r="D347" s="189">
        <v>104</v>
      </c>
      <c r="M347" s="2">
        <f t="shared" si="53"/>
        <v>0</v>
      </c>
    </row>
    <row r="348" spans="1:14" x14ac:dyDescent="0.25">
      <c r="A348" s="25">
        <f t="shared" si="52"/>
        <v>341</v>
      </c>
      <c r="B348" s="297"/>
      <c r="C348" s="190" t="s">
        <v>374</v>
      </c>
      <c r="D348" s="189">
        <v>104</v>
      </c>
      <c r="M348" s="2">
        <f t="shared" si="53"/>
        <v>0</v>
      </c>
    </row>
    <row r="349" spans="1:14" x14ac:dyDescent="0.25">
      <c r="A349" s="25">
        <f t="shared" si="52"/>
        <v>342</v>
      </c>
      <c r="B349" s="297"/>
      <c r="C349" s="194" t="s">
        <v>375</v>
      </c>
      <c r="D349" s="189">
        <v>104</v>
      </c>
      <c r="M349" s="2">
        <f t="shared" si="53"/>
        <v>0</v>
      </c>
    </row>
    <row r="350" spans="1:14" x14ac:dyDescent="0.25">
      <c r="A350" s="25">
        <f t="shared" si="52"/>
        <v>343</v>
      </c>
      <c r="B350" s="297"/>
      <c r="C350" s="194" t="s">
        <v>376</v>
      </c>
      <c r="D350" s="189">
        <v>104</v>
      </c>
      <c r="M350" s="2">
        <f t="shared" si="53"/>
        <v>0</v>
      </c>
    </row>
    <row r="351" spans="1:14" outlineLevel="1" x14ac:dyDescent="0.25">
      <c r="A351" s="25">
        <f t="shared" si="52"/>
        <v>344</v>
      </c>
      <c r="B351" s="298"/>
      <c r="C351" s="195" t="s">
        <v>377</v>
      </c>
      <c r="D351" s="192">
        <v>104</v>
      </c>
      <c r="M351" s="2">
        <f t="shared" si="53"/>
        <v>0</v>
      </c>
    </row>
    <row r="352" spans="1:14" outlineLevel="1" x14ac:dyDescent="0.25">
      <c r="A352" s="25">
        <f t="shared" si="52"/>
        <v>345</v>
      </c>
      <c r="B352" s="288" t="s">
        <v>383</v>
      </c>
      <c r="C352" s="289"/>
      <c r="D352" s="290"/>
      <c r="E352" s="166">
        <f t="shared" ref="E352:L352" si="62">SUM(E346:E351)</f>
        <v>0</v>
      </c>
      <c r="F352" s="166">
        <f t="shared" si="62"/>
        <v>0</v>
      </c>
      <c r="G352" s="166">
        <f t="shared" si="62"/>
        <v>0</v>
      </c>
      <c r="H352" s="166">
        <f t="shared" si="62"/>
        <v>0</v>
      </c>
      <c r="I352" s="166">
        <f t="shared" si="62"/>
        <v>0</v>
      </c>
      <c r="J352" s="166">
        <f t="shared" si="62"/>
        <v>0</v>
      </c>
      <c r="K352" s="166">
        <f t="shared" si="62"/>
        <v>0</v>
      </c>
      <c r="L352" s="166">
        <f t="shared" si="62"/>
        <v>0</v>
      </c>
      <c r="M352" s="166">
        <f t="shared" si="53"/>
        <v>0</v>
      </c>
    </row>
    <row r="353" spans="1:14" outlineLevel="1" x14ac:dyDescent="0.25">
      <c r="A353" s="25">
        <f t="shared" si="52"/>
        <v>346</v>
      </c>
      <c r="B353" s="296" t="s">
        <v>384</v>
      </c>
      <c r="C353" s="186" t="s">
        <v>372</v>
      </c>
      <c r="D353" s="187">
        <v>105</v>
      </c>
      <c r="M353" s="2">
        <f t="shared" si="53"/>
        <v>0</v>
      </c>
    </row>
    <row r="354" spans="1:14" outlineLevel="1" x14ac:dyDescent="0.25">
      <c r="A354" s="25">
        <f t="shared" si="52"/>
        <v>347</v>
      </c>
      <c r="B354" s="317"/>
      <c r="C354" s="188" t="s">
        <v>382</v>
      </c>
      <c r="D354" s="189">
        <v>105</v>
      </c>
      <c r="E354" s="163">
        <v>6028372.7272888264</v>
      </c>
      <c r="F354" s="163">
        <v>2048331.4459558832</v>
      </c>
      <c r="G354" s="163">
        <v>435796.54479455226</v>
      </c>
      <c r="H354" s="163">
        <v>103381.11193416039</v>
      </c>
      <c r="I354" s="163">
        <v>51032.915305921408</v>
      </c>
      <c r="J354" s="163">
        <v>101013.60555398877</v>
      </c>
      <c r="K354" s="163">
        <v>0</v>
      </c>
      <c r="L354" s="163">
        <v>0</v>
      </c>
      <c r="M354" s="163">
        <f t="shared" si="53"/>
        <v>8767928.3508333322</v>
      </c>
    </row>
    <row r="355" spans="1:14" outlineLevel="1" x14ac:dyDescent="0.25">
      <c r="A355" s="25">
        <f t="shared" si="52"/>
        <v>348</v>
      </c>
      <c r="B355" s="317"/>
      <c r="C355" s="190" t="s">
        <v>374</v>
      </c>
      <c r="D355" s="189">
        <v>105</v>
      </c>
      <c r="M355" s="2">
        <f t="shared" si="53"/>
        <v>0</v>
      </c>
    </row>
    <row r="356" spans="1:14" x14ac:dyDescent="0.25">
      <c r="A356" s="25">
        <f t="shared" si="52"/>
        <v>349</v>
      </c>
      <c r="B356" s="317"/>
      <c r="C356" s="188" t="s">
        <v>375</v>
      </c>
      <c r="D356" s="189">
        <v>105</v>
      </c>
      <c r="M356" s="2">
        <f t="shared" si="53"/>
        <v>0</v>
      </c>
    </row>
    <row r="357" spans="1:14" x14ac:dyDescent="0.25">
      <c r="A357" s="25">
        <f t="shared" si="52"/>
        <v>350</v>
      </c>
      <c r="B357" s="317"/>
      <c r="C357" s="188" t="s">
        <v>376</v>
      </c>
      <c r="D357" s="189">
        <v>105</v>
      </c>
      <c r="E357" s="163">
        <v>387350.11756546213</v>
      </c>
      <c r="F357" s="163">
        <v>200385.29491844226</v>
      </c>
      <c r="G357" s="163">
        <v>27039.501098758221</v>
      </c>
      <c r="H357" s="163">
        <v>12241.490738431894</v>
      </c>
      <c r="I357" s="163">
        <v>1171.8139100082776</v>
      </c>
      <c r="J357" s="163">
        <v>9861.5312723333518</v>
      </c>
      <c r="K357" s="163">
        <v>449.13815810232677</v>
      </c>
      <c r="L357" s="163">
        <v>694.25233846150741</v>
      </c>
      <c r="M357" s="163">
        <f t="shared" si="53"/>
        <v>639193.1399999999</v>
      </c>
    </row>
    <row r="358" spans="1:14" outlineLevel="1" x14ac:dyDescent="0.25">
      <c r="A358" s="25">
        <f t="shared" si="52"/>
        <v>351</v>
      </c>
      <c r="B358" s="318"/>
      <c r="C358" s="191" t="s">
        <v>377</v>
      </c>
      <c r="D358" s="192">
        <v>105</v>
      </c>
      <c r="M358" s="2">
        <f t="shared" si="53"/>
        <v>0</v>
      </c>
    </row>
    <row r="359" spans="1:14" outlineLevel="1" x14ac:dyDescent="0.25">
      <c r="A359" s="25">
        <f t="shared" si="52"/>
        <v>352</v>
      </c>
      <c r="B359" s="288" t="s">
        <v>385</v>
      </c>
      <c r="C359" s="289"/>
      <c r="D359" s="290"/>
      <c r="E359" s="166">
        <f t="shared" ref="E359:L359" si="63">SUM(E353:E358)</f>
        <v>6415722.8448542887</v>
      </c>
      <c r="F359" s="166">
        <f t="shared" si="63"/>
        <v>2248716.7408743254</v>
      </c>
      <c r="G359" s="166">
        <f t="shared" si="63"/>
        <v>462836.04589331045</v>
      </c>
      <c r="H359" s="166">
        <f t="shared" si="63"/>
        <v>115622.60267259229</v>
      </c>
      <c r="I359" s="166">
        <f t="shared" si="63"/>
        <v>52204.729215929685</v>
      </c>
      <c r="J359" s="166">
        <f t="shared" si="63"/>
        <v>110875.13682632212</v>
      </c>
      <c r="K359" s="166">
        <f t="shared" si="63"/>
        <v>449.13815810232677</v>
      </c>
      <c r="L359" s="166">
        <f t="shared" si="63"/>
        <v>694.25233846150741</v>
      </c>
      <c r="M359" s="166">
        <f t="shared" si="53"/>
        <v>9407121.490833329</v>
      </c>
      <c r="N359" s="163"/>
    </row>
    <row r="360" spans="1:14" outlineLevel="1" x14ac:dyDescent="0.25">
      <c r="A360" s="25">
        <f t="shared" si="52"/>
        <v>353</v>
      </c>
      <c r="B360" s="140" t="s">
        <v>386</v>
      </c>
      <c r="C360" s="141" t="s">
        <v>386</v>
      </c>
      <c r="D360" s="142">
        <v>106</v>
      </c>
      <c r="E360" s="163">
        <v>74131381.852961674</v>
      </c>
      <c r="F360" s="163">
        <v>37545185.230793625</v>
      </c>
      <c r="G360" s="163">
        <v>5214711.4432043666</v>
      </c>
      <c r="H360" s="163">
        <v>2350755.1671803473</v>
      </c>
      <c r="I360" s="163">
        <v>231067.46451611366</v>
      </c>
      <c r="J360" s="163">
        <v>1912504.2180487926</v>
      </c>
      <c r="K360" s="163">
        <v>87852.075417306434</v>
      </c>
      <c r="L360" s="163">
        <v>138564.06627076818</v>
      </c>
      <c r="M360" s="163">
        <f t="shared" si="53"/>
        <v>121612021.51839301</v>
      </c>
      <c r="N360" s="163"/>
    </row>
    <row r="361" spans="1:14" outlineLevel="1" x14ac:dyDescent="0.25">
      <c r="A361" s="25">
        <f t="shared" si="52"/>
        <v>354</v>
      </c>
      <c r="B361" s="288" t="s">
        <v>387</v>
      </c>
      <c r="C361" s="289"/>
      <c r="D361" s="290"/>
      <c r="E361" s="166">
        <f t="shared" ref="E361:K361" si="64">SUM(E360)</f>
        <v>74131381.852961674</v>
      </c>
      <c r="F361" s="166">
        <f t="shared" si="64"/>
        <v>37545185.230793625</v>
      </c>
      <c r="G361" s="166">
        <f t="shared" si="64"/>
        <v>5214711.4432043666</v>
      </c>
      <c r="H361" s="166">
        <f t="shared" si="64"/>
        <v>2350755.1671803473</v>
      </c>
      <c r="I361" s="166">
        <f t="shared" si="64"/>
        <v>231067.46451611366</v>
      </c>
      <c r="J361" s="166">
        <f t="shared" si="64"/>
        <v>1912504.2180487926</v>
      </c>
      <c r="K361" s="166">
        <f t="shared" si="64"/>
        <v>87852.075417306434</v>
      </c>
      <c r="L361" s="166">
        <f t="shared" ref="L361" si="65">SUM(L360)</f>
        <v>138564.06627076818</v>
      </c>
      <c r="M361" s="166">
        <f t="shared" si="53"/>
        <v>121612021.51839301</v>
      </c>
      <c r="N361" s="163"/>
    </row>
    <row r="362" spans="1:14" x14ac:dyDescent="0.25">
      <c r="A362" s="25">
        <f t="shared" si="52"/>
        <v>355</v>
      </c>
      <c r="B362" s="296" t="s">
        <v>388</v>
      </c>
      <c r="C362" s="186" t="s">
        <v>372</v>
      </c>
      <c r="D362" s="187">
        <v>107</v>
      </c>
      <c r="M362" s="2">
        <f t="shared" si="53"/>
        <v>0</v>
      </c>
    </row>
    <row r="363" spans="1:14" x14ac:dyDescent="0.25">
      <c r="A363" s="25">
        <f t="shared" si="52"/>
        <v>356</v>
      </c>
      <c r="B363" s="297"/>
      <c r="C363" s="188" t="s">
        <v>382</v>
      </c>
      <c r="D363" s="189">
        <v>107</v>
      </c>
      <c r="M363" s="2">
        <f t="shared" si="53"/>
        <v>0</v>
      </c>
    </row>
    <row r="364" spans="1:14" x14ac:dyDescent="0.25">
      <c r="A364" s="25">
        <f t="shared" si="52"/>
        <v>357</v>
      </c>
      <c r="B364" s="297"/>
      <c r="C364" s="190" t="s">
        <v>374</v>
      </c>
      <c r="D364" s="189">
        <v>107</v>
      </c>
      <c r="M364" s="2">
        <f t="shared" si="53"/>
        <v>0</v>
      </c>
    </row>
    <row r="365" spans="1:14" x14ac:dyDescent="0.25">
      <c r="A365" s="25">
        <f t="shared" si="52"/>
        <v>358</v>
      </c>
      <c r="B365" s="297"/>
      <c r="C365" s="188" t="s">
        <v>375</v>
      </c>
      <c r="D365" s="189">
        <v>107</v>
      </c>
      <c r="M365" s="2">
        <f t="shared" si="53"/>
        <v>0</v>
      </c>
    </row>
    <row r="366" spans="1:14" x14ac:dyDescent="0.25">
      <c r="A366" s="25">
        <f t="shared" si="52"/>
        <v>359</v>
      </c>
      <c r="B366" s="297"/>
      <c r="C366" s="188" t="s">
        <v>376</v>
      </c>
      <c r="D366" s="189">
        <v>107</v>
      </c>
      <c r="M366" s="2">
        <f t="shared" si="53"/>
        <v>0</v>
      </c>
    </row>
    <row r="367" spans="1:14" outlineLevel="2" x14ac:dyDescent="0.25">
      <c r="A367" s="25">
        <f t="shared" si="52"/>
        <v>360</v>
      </c>
      <c r="B367" s="298"/>
      <c r="C367" s="188" t="s">
        <v>377</v>
      </c>
      <c r="D367" s="189">
        <v>107</v>
      </c>
      <c r="M367" s="2">
        <f t="shared" si="53"/>
        <v>0</v>
      </c>
    </row>
    <row r="368" spans="1:14" outlineLevel="2" x14ac:dyDescent="0.25">
      <c r="A368" s="25">
        <f t="shared" si="52"/>
        <v>361</v>
      </c>
      <c r="B368" s="288" t="s">
        <v>389</v>
      </c>
      <c r="C368" s="289"/>
      <c r="D368" s="290"/>
      <c r="E368" s="166">
        <f t="shared" ref="E368:K368" si="66">SUM(E362:E367)</f>
        <v>0</v>
      </c>
      <c r="F368" s="166">
        <f t="shared" si="66"/>
        <v>0</v>
      </c>
      <c r="G368" s="166">
        <f t="shared" si="66"/>
        <v>0</v>
      </c>
      <c r="H368" s="166">
        <f t="shared" si="66"/>
        <v>0</v>
      </c>
      <c r="I368" s="166">
        <f t="shared" si="66"/>
        <v>0</v>
      </c>
      <c r="J368" s="166">
        <f t="shared" si="66"/>
        <v>0</v>
      </c>
      <c r="K368" s="166">
        <f t="shared" si="66"/>
        <v>0</v>
      </c>
      <c r="L368" s="166">
        <f t="shared" ref="L368" si="67">SUM(L362:L367)</f>
        <v>0</v>
      </c>
      <c r="M368" s="166">
        <f t="shared" si="53"/>
        <v>0</v>
      </c>
    </row>
    <row r="369" spans="1:14" ht="15.6" customHeight="1" outlineLevel="2" x14ac:dyDescent="0.25">
      <c r="A369" s="25">
        <f t="shared" si="52"/>
        <v>362</v>
      </c>
      <c r="B369" s="296" t="s">
        <v>528</v>
      </c>
      <c r="C369" s="196" t="s">
        <v>529</v>
      </c>
      <c r="D369" s="131">
        <v>108</v>
      </c>
      <c r="M369" s="2">
        <f t="shared" si="53"/>
        <v>0</v>
      </c>
    </row>
    <row r="370" spans="1:14" ht="15.6" customHeight="1" outlineLevel="2" x14ac:dyDescent="0.25">
      <c r="A370" s="25">
        <f t="shared" si="52"/>
        <v>363</v>
      </c>
      <c r="B370" s="297"/>
      <c r="C370" s="196" t="s">
        <v>530</v>
      </c>
      <c r="D370" s="131">
        <v>108</v>
      </c>
      <c r="M370" s="2">
        <f t="shared" si="53"/>
        <v>0</v>
      </c>
    </row>
    <row r="371" spans="1:14" ht="15.6" customHeight="1" outlineLevel="2" x14ac:dyDescent="0.25">
      <c r="A371" s="25">
        <f t="shared" si="52"/>
        <v>364</v>
      </c>
      <c r="B371" s="297"/>
      <c r="C371" s="196" t="s">
        <v>531</v>
      </c>
      <c r="D371" s="131">
        <v>108</v>
      </c>
      <c r="M371" s="2">
        <f t="shared" si="53"/>
        <v>0</v>
      </c>
    </row>
    <row r="372" spans="1:14" ht="15.6" customHeight="1" outlineLevel="2" x14ac:dyDescent="0.25">
      <c r="A372" s="25">
        <f t="shared" si="52"/>
        <v>365</v>
      </c>
      <c r="B372" s="297"/>
      <c r="C372" s="347" t="s">
        <v>307</v>
      </c>
      <c r="D372" s="295"/>
      <c r="E372" s="166">
        <f t="shared" ref="E372:L372" si="68">SUM(E369:E371)</f>
        <v>0</v>
      </c>
      <c r="F372" s="166">
        <f t="shared" si="68"/>
        <v>0</v>
      </c>
      <c r="G372" s="166">
        <f t="shared" si="68"/>
        <v>0</v>
      </c>
      <c r="H372" s="166">
        <f t="shared" si="68"/>
        <v>0</v>
      </c>
      <c r="I372" s="166">
        <f t="shared" si="68"/>
        <v>0</v>
      </c>
      <c r="J372" s="166">
        <f t="shared" si="68"/>
        <v>0</v>
      </c>
      <c r="K372" s="166">
        <f t="shared" si="68"/>
        <v>0</v>
      </c>
      <c r="L372" s="166">
        <f t="shared" si="68"/>
        <v>0</v>
      </c>
      <c r="M372" s="166">
        <f t="shared" si="53"/>
        <v>0</v>
      </c>
    </row>
    <row r="373" spans="1:14" ht="15.6" customHeight="1" outlineLevel="2" x14ac:dyDescent="0.25">
      <c r="A373" s="25">
        <f t="shared" si="52"/>
        <v>366</v>
      </c>
      <c r="B373" s="297"/>
      <c r="C373" s="92" t="s">
        <v>390</v>
      </c>
      <c r="D373" s="114">
        <v>108</v>
      </c>
      <c r="E373" s="163">
        <v>0</v>
      </c>
      <c r="F373" s="163">
        <v>0</v>
      </c>
      <c r="G373" s="163">
        <v>0</v>
      </c>
      <c r="H373" s="163">
        <v>0</v>
      </c>
      <c r="I373" s="163">
        <v>0</v>
      </c>
      <c r="J373" s="163">
        <v>0</v>
      </c>
      <c r="K373" s="163">
        <v>0</v>
      </c>
      <c r="L373" s="163">
        <v>0</v>
      </c>
      <c r="M373" s="163">
        <f t="shared" si="53"/>
        <v>0</v>
      </c>
    </row>
    <row r="374" spans="1:14" ht="15.6" customHeight="1" outlineLevel="2" x14ac:dyDescent="0.25">
      <c r="A374" s="25">
        <f t="shared" si="52"/>
        <v>367</v>
      </c>
      <c r="B374" s="297"/>
      <c r="C374" s="91" t="s">
        <v>391</v>
      </c>
      <c r="D374" s="115">
        <v>108</v>
      </c>
      <c r="E374" s="163">
        <v>-340890.97549328452</v>
      </c>
      <c r="F374" s="163">
        <v>-115828.55545488185</v>
      </c>
      <c r="G374" s="163">
        <v>-24643.318519296354</v>
      </c>
      <c r="H374" s="163">
        <v>-5845.9703288230185</v>
      </c>
      <c r="I374" s="163">
        <v>-2885.7970579940597</v>
      </c>
      <c r="J374" s="163">
        <v>-5712.0931457202014</v>
      </c>
      <c r="K374" s="163">
        <v>0</v>
      </c>
      <c r="L374" s="163">
        <v>0</v>
      </c>
      <c r="M374" s="163">
        <f t="shared" si="53"/>
        <v>-495806.71</v>
      </c>
    </row>
    <row r="375" spans="1:14" ht="15.6" customHeight="1" outlineLevel="2" x14ac:dyDescent="0.25">
      <c r="A375" s="25">
        <f t="shared" si="52"/>
        <v>368</v>
      </c>
      <c r="B375" s="297"/>
      <c r="C375" s="91" t="s">
        <v>392</v>
      </c>
      <c r="D375" s="115">
        <v>108</v>
      </c>
      <c r="E375" s="163">
        <v>-4032841.7020441433</v>
      </c>
      <c r="F375" s="163">
        <v>-1370286.2859600172</v>
      </c>
      <c r="G375" s="163">
        <v>-291537.79286050028</v>
      </c>
      <c r="H375" s="163">
        <v>-69159.568970327935</v>
      </c>
      <c r="I375" s="163">
        <v>-34139.838117668238</v>
      </c>
      <c r="J375" s="163">
        <v>-67575.76204734332</v>
      </c>
      <c r="K375" s="163">
        <v>0</v>
      </c>
      <c r="L375" s="163">
        <v>0</v>
      </c>
      <c r="M375" s="163">
        <f t="shared" si="53"/>
        <v>-5865540.9500000011</v>
      </c>
    </row>
    <row r="376" spans="1:14" ht="15.6" customHeight="1" outlineLevel="2" x14ac:dyDescent="0.25">
      <c r="A376" s="25">
        <f t="shared" si="52"/>
        <v>369</v>
      </c>
      <c r="B376" s="297"/>
      <c r="C376" s="91" t="s">
        <v>393</v>
      </c>
      <c r="D376" s="115">
        <v>108</v>
      </c>
      <c r="E376" s="163">
        <v>-744.84838938725704</v>
      </c>
      <c r="F376" s="163">
        <v>-253.08594001580107</v>
      </c>
      <c r="G376" s="163">
        <v>-53.845767203704263</v>
      </c>
      <c r="H376" s="163">
        <v>-12.773472743092016</v>
      </c>
      <c r="I376" s="163">
        <v>-6.3054801836128522</v>
      </c>
      <c r="J376" s="163">
        <v>-12.480950466532658</v>
      </c>
      <c r="K376" s="163">
        <v>0</v>
      </c>
      <c r="L376" s="163">
        <v>0</v>
      </c>
      <c r="M376" s="163">
        <f t="shared" si="53"/>
        <v>-1083.3399999999999</v>
      </c>
    </row>
    <row r="377" spans="1:14" ht="15.6" customHeight="1" outlineLevel="2" x14ac:dyDescent="0.25">
      <c r="A377" s="25">
        <f t="shared" si="52"/>
        <v>370</v>
      </c>
      <c r="B377" s="297"/>
      <c r="C377" s="95" t="s">
        <v>394</v>
      </c>
      <c r="D377" s="117">
        <v>108</v>
      </c>
      <c r="E377" s="163">
        <v>0</v>
      </c>
      <c r="F377" s="163">
        <v>0</v>
      </c>
      <c r="G377" s="163">
        <v>0</v>
      </c>
      <c r="H377" s="163">
        <v>0</v>
      </c>
      <c r="I377" s="163">
        <v>0</v>
      </c>
      <c r="J377" s="163">
        <v>0</v>
      </c>
      <c r="K377" s="163">
        <v>0</v>
      </c>
      <c r="L377" s="163">
        <v>0</v>
      </c>
      <c r="M377" s="163">
        <f t="shared" si="53"/>
        <v>0</v>
      </c>
    </row>
    <row r="378" spans="1:14" ht="15.6" customHeight="1" outlineLevel="2" x14ac:dyDescent="0.25">
      <c r="A378" s="25">
        <f t="shared" si="52"/>
        <v>371</v>
      </c>
      <c r="B378" s="297"/>
      <c r="C378" s="304" t="s">
        <v>395</v>
      </c>
      <c r="D378" s="305"/>
      <c r="E378" s="197">
        <f t="shared" ref="E378:L378" si="69">SUM(E373:E377)</f>
        <v>-4374477.5259268153</v>
      </c>
      <c r="F378" s="197">
        <f t="shared" si="69"/>
        <v>-1486367.9273549148</v>
      </c>
      <c r="G378" s="197">
        <f t="shared" si="69"/>
        <v>-316234.95714700036</v>
      </c>
      <c r="H378" s="197">
        <f t="shared" si="69"/>
        <v>-75018.312771894052</v>
      </c>
      <c r="I378" s="197">
        <f t="shared" si="69"/>
        <v>-37031.940655845909</v>
      </c>
      <c r="J378" s="197">
        <f t="shared" si="69"/>
        <v>-73300.336143530047</v>
      </c>
      <c r="K378" s="197">
        <f t="shared" si="69"/>
        <v>0</v>
      </c>
      <c r="L378" s="197">
        <f t="shared" si="69"/>
        <v>0</v>
      </c>
      <c r="M378" s="197">
        <f t="shared" si="53"/>
        <v>-6362431.0000000009</v>
      </c>
      <c r="N378" s="163"/>
    </row>
    <row r="379" spans="1:14" ht="15.6" customHeight="1" outlineLevel="2" x14ac:dyDescent="0.25">
      <c r="A379" s="25">
        <f t="shared" ref="A379:A441" si="70">A378+1</f>
        <v>372</v>
      </c>
      <c r="B379" s="297"/>
      <c r="C379" s="196" t="s">
        <v>396</v>
      </c>
      <c r="D379" s="131">
        <v>108</v>
      </c>
      <c r="E379" s="163">
        <v>-7356.3469594804064</v>
      </c>
      <c r="F379" s="163">
        <v>-2551.0674670645612</v>
      </c>
      <c r="G379" s="163">
        <v>-597.9639755681369</v>
      </c>
      <c r="H379" s="163">
        <v>-226.55178741017664</v>
      </c>
      <c r="I379" s="163">
        <v>-66.351695044215589</v>
      </c>
      <c r="J379" s="163">
        <v>-246.29662420117847</v>
      </c>
      <c r="K379" s="163">
        <v>-12.728939234710234</v>
      </c>
      <c r="L379" s="163">
        <v>-58.569593663282703</v>
      </c>
      <c r="M379" s="163">
        <f t="shared" si="53"/>
        <v>-11115.877041666668</v>
      </c>
      <c r="N379" s="163"/>
    </row>
    <row r="380" spans="1:14" ht="15.6" customHeight="1" outlineLevel="2" x14ac:dyDescent="0.25">
      <c r="A380" s="25">
        <f t="shared" si="70"/>
        <v>373</v>
      </c>
      <c r="B380" s="297"/>
      <c r="C380" s="196" t="s">
        <v>397</v>
      </c>
      <c r="D380" s="131">
        <v>108</v>
      </c>
      <c r="E380" s="163">
        <v>-875.46722510568122</v>
      </c>
      <c r="F380" s="163">
        <v>-303.59850735019404</v>
      </c>
      <c r="G380" s="163">
        <v>-71.16274766365477</v>
      </c>
      <c r="H380" s="163">
        <v>-26.961570159644644</v>
      </c>
      <c r="I380" s="163">
        <v>-7.896410359839896</v>
      </c>
      <c r="J380" s="163">
        <v>-29.311371979868184</v>
      </c>
      <c r="K380" s="163">
        <v>-1.5148509405186767</v>
      </c>
      <c r="L380" s="163">
        <v>-6.9702747739325099</v>
      </c>
      <c r="M380" s="163">
        <f t="shared" si="53"/>
        <v>-1322.8829583333338</v>
      </c>
      <c r="N380" s="163"/>
    </row>
    <row r="381" spans="1:14" ht="15.6" customHeight="1" outlineLevel="2" x14ac:dyDescent="0.25">
      <c r="A381" s="25">
        <f t="shared" si="70"/>
        <v>374</v>
      </c>
      <c r="B381" s="297"/>
      <c r="C381" s="196" t="s">
        <v>398</v>
      </c>
      <c r="D381" s="131">
        <v>108</v>
      </c>
      <c r="E381" s="163">
        <v>-396440.43611429067</v>
      </c>
      <c r="F381" s="163">
        <v>-137479.41808218992</v>
      </c>
      <c r="G381" s="163">
        <v>-32224.839388436223</v>
      </c>
      <c r="H381" s="163">
        <v>-12209.088274121626</v>
      </c>
      <c r="I381" s="163">
        <v>-3575.7550677176314</v>
      </c>
      <c r="J381" s="163">
        <v>-13273.156044653095</v>
      </c>
      <c r="K381" s="163">
        <v>-685.97447201392731</v>
      </c>
      <c r="L381" s="163">
        <v>-3156.3703265769595</v>
      </c>
      <c r="M381" s="163">
        <f t="shared" ref="M381:M446" si="71">SUM(E381:L381)</f>
        <v>-599045.03777000005</v>
      </c>
      <c r="N381" s="163"/>
    </row>
    <row r="382" spans="1:14" ht="15.6" customHeight="1" outlineLevel="2" x14ac:dyDescent="0.25">
      <c r="A382" s="25">
        <f t="shared" si="70"/>
        <v>375</v>
      </c>
      <c r="B382" s="297"/>
      <c r="C382" s="196" t="s">
        <v>399</v>
      </c>
      <c r="D382" s="131">
        <v>108</v>
      </c>
      <c r="E382" s="163">
        <v>-5484775.6395813581</v>
      </c>
      <c r="F382" s="163">
        <v>-1902035.44984405</v>
      </c>
      <c r="G382" s="163">
        <v>-445832.45795886056</v>
      </c>
      <c r="H382" s="163">
        <v>-168913.42014389136</v>
      </c>
      <c r="I382" s="163">
        <v>-49470.771651742427</v>
      </c>
      <c r="J382" s="163">
        <v>-183634.85735114972</v>
      </c>
      <c r="K382" s="163">
        <v>-9490.4952440118832</v>
      </c>
      <c r="L382" s="163">
        <v>-43668.560266934663</v>
      </c>
      <c r="M382" s="163">
        <f t="shared" si="71"/>
        <v>-8287821.6520419978</v>
      </c>
      <c r="N382" s="163"/>
    </row>
    <row r="383" spans="1:14" ht="15.6" customHeight="1" outlineLevel="2" x14ac:dyDescent="0.25">
      <c r="A383" s="25">
        <f t="shared" si="70"/>
        <v>376</v>
      </c>
      <c r="B383" s="297"/>
      <c r="C383" s="196" t="s">
        <v>400</v>
      </c>
      <c r="D383" s="131">
        <v>108</v>
      </c>
      <c r="E383" s="163">
        <v>-138363.04993541655</v>
      </c>
      <c r="F383" s="163">
        <v>-47982.167953508499</v>
      </c>
      <c r="G383" s="163">
        <v>-11246.90282647546</v>
      </c>
      <c r="H383" s="163">
        <v>-4261.1361926037007</v>
      </c>
      <c r="I383" s="163">
        <v>-1247.9866631182904</v>
      </c>
      <c r="J383" s="163">
        <v>-4632.5101712819705</v>
      </c>
      <c r="K383" s="163">
        <v>-239.41432679264128</v>
      </c>
      <c r="L383" s="163">
        <v>-1101.6157418032162</v>
      </c>
      <c r="M383" s="163">
        <f t="shared" si="71"/>
        <v>-209074.78381100032</v>
      </c>
      <c r="N383" s="163"/>
    </row>
    <row r="384" spans="1:14" ht="15.6" customHeight="1" outlineLevel="2" x14ac:dyDescent="0.25">
      <c r="A384" s="25">
        <f t="shared" si="70"/>
        <v>377</v>
      </c>
      <c r="B384" s="297"/>
      <c r="C384" s="196" t="s">
        <v>401</v>
      </c>
      <c r="D384" s="131">
        <v>108</v>
      </c>
      <c r="E384" s="163">
        <v>-889037.16276449605</v>
      </c>
      <c r="F384" s="163">
        <v>-308304.3520693428</v>
      </c>
      <c r="G384" s="163">
        <v>-72265.786157539216</v>
      </c>
      <c r="H384" s="163">
        <v>-27379.48052311482</v>
      </c>
      <c r="I384" s="163">
        <v>-8018.8064852899524</v>
      </c>
      <c r="J384" s="163">
        <v>-29765.704796739919</v>
      </c>
      <c r="K384" s="163">
        <v>-1538.3314686706633</v>
      </c>
      <c r="L384" s="163">
        <v>-7078.3155908067865</v>
      </c>
      <c r="M384" s="163">
        <f t="shared" si="71"/>
        <v>-1343387.939856</v>
      </c>
      <c r="N384" s="163"/>
    </row>
    <row r="385" spans="1:14" ht="15.6" customHeight="1" outlineLevel="2" x14ac:dyDescent="0.25">
      <c r="A385" s="25">
        <f t="shared" si="70"/>
        <v>378</v>
      </c>
      <c r="B385" s="297"/>
      <c r="C385" s="196" t="s">
        <v>402</v>
      </c>
      <c r="D385" s="131">
        <v>108</v>
      </c>
      <c r="E385" s="163">
        <v>-1732092.7748877048</v>
      </c>
      <c r="F385" s="163">
        <v>-600663.01280951337</v>
      </c>
      <c r="G385" s="163">
        <v>-140793.94126318555</v>
      </c>
      <c r="H385" s="163">
        <v>-53342.877418981727</v>
      </c>
      <c r="I385" s="163">
        <v>-15622.875351131577</v>
      </c>
      <c r="J385" s="163">
        <v>-57991.908974373029</v>
      </c>
      <c r="K385" s="163">
        <v>-2997.0994845495297</v>
      </c>
      <c r="L385" s="163">
        <v>-13790.536331560705</v>
      </c>
      <c r="M385" s="163">
        <f t="shared" si="71"/>
        <v>-2617295.0265210005</v>
      </c>
      <c r="N385" s="163"/>
    </row>
    <row r="386" spans="1:14" ht="15.6" customHeight="1" outlineLevel="2" x14ac:dyDescent="0.25">
      <c r="A386" s="25">
        <f t="shared" si="70"/>
        <v>379</v>
      </c>
      <c r="B386" s="297"/>
      <c r="C386" s="196" t="s">
        <v>403</v>
      </c>
      <c r="D386" s="131">
        <v>108</v>
      </c>
      <c r="E386" s="163">
        <v>-1477187.1882529722</v>
      </c>
      <c r="F386" s="163">
        <v>-512265.6937571771</v>
      </c>
      <c r="G386" s="163">
        <v>-120073.82585560574</v>
      </c>
      <c r="H386" s="163">
        <v>-45492.606545268442</v>
      </c>
      <c r="I386" s="163">
        <v>-13323.715476996265</v>
      </c>
      <c r="J386" s="163">
        <v>-49457.457591918093</v>
      </c>
      <c r="K386" s="163">
        <v>-2556.0276127721754</v>
      </c>
      <c r="L386" s="163">
        <v>-11761.034907289724</v>
      </c>
      <c r="M386" s="163">
        <f t="shared" si="71"/>
        <v>-2232117.5500000003</v>
      </c>
      <c r="N386" s="163"/>
    </row>
    <row r="387" spans="1:14" ht="15.6" customHeight="1" outlineLevel="2" x14ac:dyDescent="0.25">
      <c r="A387" s="25">
        <f t="shared" si="70"/>
        <v>380</v>
      </c>
      <c r="B387" s="297"/>
      <c r="C387" s="196" t="s">
        <v>404</v>
      </c>
      <c r="D387" s="131">
        <v>108</v>
      </c>
      <c r="E387" s="163">
        <v>-7272392.024463498</v>
      </c>
      <c r="F387" s="163">
        <v>-2521953.1927377987</v>
      </c>
      <c r="G387" s="163">
        <v>-591139.66086577252</v>
      </c>
      <c r="H387" s="163">
        <v>-223966.24587784393</v>
      </c>
      <c r="I387" s="163">
        <v>-65594.450684157258</v>
      </c>
      <c r="J387" s="163">
        <v>-243485.74304051686</v>
      </c>
      <c r="K387" s="163">
        <v>-12583.669133643691</v>
      </c>
      <c r="L387" s="163">
        <v>-57901.163196768248</v>
      </c>
      <c r="M387" s="163">
        <f t="shared" si="71"/>
        <v>-10989016.15</v>
      </c>
      <c r="N387" s="163"/>
    </row>
    <row r="388" spans="1:14" ht="15.6" customHeight="1" outlineLevel="2" x14ac:dyDescent="0.25">
      <c r="A388" s="25">
        <f t="shared" si="70"/>
        <v>381</v>
      </c>
      <c r="B388" s="297"/>
      <c r="C388" s="196" t="s">
        <v>405</v>
      </c>
      <c r="D388" s="131">
        <v>108</v>
      </c>
      <c r="E388" s="163">
        <v>-382858.74097749498</v>
      </c>
      <c r="F388" s="163">
        <v>-132769.49605133513</v>
      </c>
      <c r="G388" s="163">
        <v>-31120.845182659068</v>
      </c>
      <c r="H388" s="163">
        <v>-11790.815818207106</v>
      </c>
      <c r="I388" s="163">
        <v>-3453.2528938990345</v>
      </c>
      <c r="J388" s="163">
        <v>-12818.429577624327</v>
      </c>
      <c r="K388" s="163">
        <v>-662.47359949487975</v>
      </c>
      <c r="L388" s="163">
        <v>-3048.2358992854965</v>
      </c>
      <c r="M388" s="163">
        <f t="shared" si="71"/>
        <v>-578522.29</v>
      </c>
      <c r="N388" s="163"/>
    </row>
    <row r="389" spans="1:14" ht="15.6" customHeight="1" outlineLevel="2" x14ac:dyDescent="0.25">
      <c r="A389" s="25">
        <f t="shared" si="70"/>
        <v>382</v>
      </c>
      <c r="B389" s="297"/>
      <c r="C389" s="196" t="s">
        <v>406</v>
      </c>
      <c r="D389" s="131">
        <v>108</v>
      </c>
      <c r="E389" s="163">
        <v>-1039098.2085702345</v>
      </c>
      <c r="F389" s="163">
        <v>-360343.20425199508</v>
      </c>
      <c r="G389" s="163">
        <v>-84463.56584658334</v>
      </c>
      <c r="H389" s="163">
        <v>-32000.877302683206</v>
      </c>
      <c r="I389" s="163">
        <v>-9372.3050089677545</v>
      </c>
      <c r="J389" s="163">
        <v>-34789.873614446464</v>
      </c>
      <c r="K389" s="163">
        <v>-1797.9872385900894</v>
      </c>
      <c r="L389" s="163">
        <v>-8273.0681664996191</v>
      </c>
      <c r="M389" s="163">
        <f t="shared" si="71"/>
        <v>-1570139.09</v>
      </c>
      <c r="N389" s="163"/>
    </row>
    <row r="390" spans="1:14" ht="15.6" customHeight="1" outlineLevel="2" x14ac:dyDescent="0.25">
      <c r="A390" s="25">
        <f t="shared" si="70"/>
        <v>383</v>
      </c>
      <c r="B390" s="297"/>
      <c r="C390" s="196" t="s">
        <v>407</v>
      </c>
      <c r="D390" s="131">
        <v>108</v>
      </c>
      <c r="E390" s="163">
        <v>-88175.224727053253</v>
      </c>
      <c r="F390" s="163">
        <v>-30577.805593087498</v>
      </c>
      <c r="G390" s="163">
        <v>-7167.3628520815137</v>
      </c>
      <c r="H390" s="163">
        <v>-2715.5128594721532</v>
      </c>
      <c r="I390" s="163">
        <v>-795.30990772597465</v>
      </c>
      <c r="J390" s="163">
        <v>-2952.1799757508215</v>
      </c>
      <c r="K390" s="163">
        <v>-152.57261297485837</v>
      </c>
      <c r="L390" s="163">
        <v>-702.03147185392095</v>
      </c>
      <c r="M390" s="163">
        <f t="shared" si="71"/>
        <v>-133237.99999999997</v>
      </c>
      <c r="N390" s="163"/>
    </row>
    <row r="391" spans="1:14" ht="15.6" customHeight="1" outlineLevel="2" x14ac:dyDescent="0.25">
      <c r="A391" s="25">
        <f t="shared" si="70"/>
        <v>384</v>
      </c>
      <c r="B391" s="297"/>
      <c r="C391" s="196" t="s">
        <v>408</v>
      </c>
      <c r="D391" s="131">
        <v>108</v>
      </c>
      <c r="E391" s="163">
        <v>0</v>
      </c>
      <c r="F391" s="163">
        <v>0</v>
      </c>
      <c r="G391" s="163">
        <v>0</v>
      </c>
      <c r="H391" s="163">
        <v>0</v>
      </c>
      <c r="I391" s="163">
        <v>0</v>
      </c>
      <c r="J391" s="163">
        <v>0</v>
      </c>
      <c r="K391" s="163">
        <v>0</v>
      </c>
      <c r="L391" s="163">
        <v>0</v>
      </c>
      <c r="M391" s="163">
        <f t="shared" si="71"/>
        <v>0</v>
      </c>
      <c r="N391" s="163"/>
    </row>
    <row r="392" spans="1:14" ht="15.6" customHeight="1" outlineLevel="2" x14ac:dyDescent="0.25">
      <c r="A392" s="25">
        <f t="shared" si="70"/>
        <v>385</v>
      </c>
      <c r="B392" s="297"/>
      <c r="C392" s="196" t="s">
        <v>409</v>
      </c>
      <c r="D392" s="131">
        <v>108</v>
      </c>
      <c r="E392" s="163">
        <v>0</v>
      </c>
      <c r="F392" s="163">
        <v>0</v>
      </c>
      <c r="G392" s="163">
        <v>0</v>
      </c>
      <c r="H392" s="163">
        <v>0</v>
      </c>
      <c r="I392" s="163">
        <v>0</v>
      </c>
      <c r="J392" s="163">
        <v>0</v>
      </c>
      <c r="K392" s="163">
        <v>0</v>
      </c>
      <c r="L392" s="163">
        <v>0</v>
      </c>
      <c r="M392" s="163">
        <f t="shared" si="71"/>
        <v>0</v>
      </c>
    </row>
    <row r="393" spans="1:14" ht="15.6" customHeight="1" outlineLevel="2" x14ac:dyDescent="0.25">
      <c r="A393" s="25">
        <f t="shared" si="70"/>
        <v>386</v>
      </c>
      <c r="B393" s="297"/>
      <c r="C393" s="196" t="s">
        <v>410</v>
      </c>
      <c r="D393" s="131">
        <v>108</v>
      </c>
      <c r="E393" s="163">
        <v>-1284916.6554162933</v>
      </c>
      <c r="F393" s="163">
        <v>-436591.31738944887</v>
      </c>
      <c r="G393" s="163">
        <v>-92887.793126094228</v>
      </c>
      <c r="H393" s="163">
        <v>-22035.152534339053</v>
      </c>
      <c r="I393" s="163">
        <v>-10877.403541124111</v>
      </c>
      <c r="J393" s="163">
        <v>-21530.530720575563</v>
      </c>
      <c r="K393" s="163">
        <v>0</v>
      </c>
      <c r="L393" s="163">
        <v>0</v>
      </c>
      <c r="M393" s="163">
        <f t="shared" si="71"/>
        <v>-1868838.8527278751</v>
      </c>
    </row>
    <row r="394" spans="1:14" ht="15.6" customHeight="1" outlineLevel="2" x14ac:dyDescent="0.25">
      <c r="A394" s="25">
        <f t="shared" si="70"/>
        <v>387</v>
      </c>
      <c r="B394" s="297"/>
      <c r="C394" s="196" t="s">
        <v>411</v>
      </c>
      <c r="D394" s="131">
        <v>108</v>
      </c>
      <c r="E394" s="163">
        <v>-1734067.04343169</v>
      </c>
      <c r="F394" s="163">
        <v>-589204.45286638942</v>
      </c>
      <c r="G394" s="163">
        <v>-125357.28299426181</v>
      </c>
      <c r="H394" s="163">
        <v>-29737.673370268545</v>
      </c>
      <c r="I394" s="163">
        <v>-14679.665734941724</v>
      </c>
      <c r="J394" s="163">
        <v>-29056.657949575372</v>
      </c>
      <c r="K394" s="163">
        <v>0</v>
      </c>
      <c r="L394" s="163">
        <v>0</v>
      </c>
      <c r="M394" s="163">
        <f t="shared" si="71"/>
        <v>-2522102.7763471268</v>
      </c>
    </row>
    <row r="395" spans="1:14" ht="15.6" customHeight="1" outlineLevel="2" x14ac:dyDescent="0.25">
      <c r="A395" s="25">
        <f t="shared" si="70"/>
        <v>388</v>
      </c>
      <c r="B395" s="297"/>
      <c r="C395" s="196" t="s">
        <v>412</v>
      </c>
      <c r="D395" s="131">
        <v>108</v>
      </c>
      <c r="E395" s="163">
        <v>-1714134.8031658463</v>
      </c>
      <c r="F395" s="163">
        <v>-582431.84002842428</v>
      </c>
      <c r="G395" s="163">
        <v>-123916.36322522555</v>
      </c>
      <c r="H395" s="163">
        <v>-29395.853569927753</v>
      </c>
      <c r="I395" s="163">
        <v>-14510.930260982144</v>
      </c>
      <c r="J395" s="163">
        <v>-28722.666083593529</v>
      </c>
      <c r="K395" s="163">
        <v>0</v>
      </c>
      <c r="L395" s="163">
        <v>0</v>
      </c>
      <c r="M395" s="163">
        <f t="shared" si="71"/>
        <v>-2493112.4563339991</v>
      </c>
    </row>
    <row r="396" spans="1:14" ht="15.6" customHeight="1" outlineLevel="2" x14ac:dyDescent="0.25">
      <c r="A396" s="25">
        <f t="shared" si="70"/>
        <v>389</v>
      </c>
      <c r="B396" s="297"/>
      <c r="C396" s="196" t="s">
        <v>413</v>
      </c>
      <c r="D396" s="131">
        <v>108</v>
      </c>
      <c r="E396" s="163">
        <v>11940.930696906595</v>
      </c>
      <c r="F396" s="163">
        <v>4057.3111429780079</v>
      </c>
      <c r="G396" s="163">
        <v>863.22073547092043</v>
      </c>
      <c r="H396" s="163">
        <v>204.77610606040548</v>
      </c>
      <c r="I396" s="163">
        <v>101.08540604508563</v>
      </c>
      <c r="J396" s="163">
        <v>200.08657691398398</v>
      </c>
      <c r="K396" s="163">
        <v>0</v>
      </c>
      <c r="L396" s="163">
        <v>0</v>
      </c>
      <c r="M396" s="163">
        <f t="shared" si="71"/>
        <v>17367.410664375002</v>
      </c>
    </row>
    <row r="397" spans="1:14" ht="15.6" customHeight="1" outlineLevel="2" x14ac:dyDescent="0.25">
      <c r="A397" s="25">
        <f t="shared" si="70"/>
        <v>390</v>
      </c>
      <c r="B397" s="297"/>
      <c r="C397" s="196" t="s">
        <v>414</v>
      </c>
      <c r="D397" s="131">
        <v>108</v>
      </c>
      <c r="E397" s="163">
        <v>33727.721020627789</v>
      </c>
      <c r="F397" s="163">
        <v>11460.06637151804</v>
      </c>
      <c r="G397" s="163">
        <v>2438.2076141457474</v>
      </c>
      <c r="H397" s="163">
        <v>578.39975393920247</v>
      </c>
      <c r="I397" s="163">
        <v>285.52048922189636</v>
      </c>
      <c r="J397" s="163">
        <v>565.15395804746504</v>
      </c>
      <c r="K397" s="163">
        <v>0</v>
      </c>
      <c r="L397" s="163">
        <v>0</v>
      </c>
      <c r="M397" s="163">
        <f t="shared" si="71"/>
        <v>49055.069207500135</v>
      </c>
    </row>
    <row r="398" spans="1:14" ht="15.6" customHeight="1" outlineLevel="2" x14ac:dyDescent="0.25">
      <c r="A398" s="25">
        <f t="shared" si="70"/>
        <v>391</v>
      </c>
      <c r="B398" s="297"/>
      <c r="C398" s="196" t="s">
        <v>415</v>
      </c>
      <c r="D398" s="131">
        <v>108</v>
      </c>
      <c r="E398" s="163">
        <v>5366.886730006021</v>
      </c>
      <c r="F398" s="163">
        <v>1823.5705310973185</v>
      </c>
      <c r="G398" s="163">
        <v>387.97712070007168</v>
      </c>
      <c r="H398" s="163">
        <v>92.037228431666904</v>
      </c>
      <c r="I398" s="163">
        <v>45.433135663469152</v>
      </c>
      <c r="J398" s="163">
        <v>89.929505643155437</v>
      </c>
      <c r="K398" s="163">
        <v>0</v>
      </c>
      <c r="L398" s="163">
        <v>0</v>
      </c>
      <c r="M398" s="163">
        <f t="shared" si="71"/>
        <v>7805.8342515417035</v>
      </c>
    </row>
    <row r="399" spans="1:14" ht="15.6" customHeight="1" outlineLevel="2" x14ac:dyDescent="0.25">
      <c r="A399" s="25">
        <f t="shared" si="70"/>
        <v>392</v>
      </c>
      <c r="B399" s="297"/>
      <c r="C399" s="196" t="s">
        <v>416</v>
      </c>
      <c r="D399" s="131">
        <v>108</v>
      </c>
      <c r="E399" s="163">
        <v>0</v>
      </c>
      <c r="F399" s="163">
        <v>0</v>
      </c>
      <c r="G399" s="163">
        <v>0</v>
      </c>
      <c r="H399" s="163">
        <v>0</v>
      </c>
      <c r="I399" s="163">
        <v>0</v>
      </c>
      <c r="J399" s="163">
        <v>0</v>
      </c>
      <c r="K399" s="163">
        <v>0</v>
      </c>
      <c r="L399" s="163">
        <v>0</v>
      </c>
      <c r="M399" s="163">
        <f t="shared" si="71"/>
        <v>0</v>
      </c>
    </row>
    <row r="400" spans="1:14" ht="15.6" customHeight="1" outlineLevel="2" x14ac:dyDescent="0.25">
      <c r="A400" s="25">
        <f t="shared" si="70"/>
        <v>393</v>
      </c>
      <c r="B400" s="297"/>
      <c r="C400" s="196" t="s">
        <v>417</v>
      </c>
      <c r="D400" s="131">
        <v>108</v>
      </c>
      <c r="E400" s="163">
        <v>11174.637803292058</v>
      </c>
      <c r="F400" s="163">
        <v>3796.938750325854</v>
      </c>
      <c r="G400" s="163">
        <v>807.82472556162224</v>
      </c>
      <c r="H400" s="163">
        <v>191.63487956481944</v>
      </c>
      <c r="I400" s="163">
        <v>94.598388385686945</v>
      </c>
      <c r="J400" s="163">
        <v>187.24629453661748</v>
      </c>
      <c r="K400" s="163">
        <v>0</v>
      </c>
      <c r="L400" s="163">
        <v>0</v>
      </c>
      <c r="M400" s="163">
        <f t="shared" si="71"/>
        <v>16252.880841666658</v>
      </c>
    </row>
    <row r="401" spans="1:16" ht="15.6" customHeight="1" outlineLevel="2" x14ac:dyDescent="0.25">
      <c r="A401" s="25">
        <f t="shared" si="70"/>
        <v>394</v>
      </c>
      <c r="B401" s="297"/>
      <c r="C401" s="196" t="s">
        <v>418</v>
      </c>
      <c r="D401" s="131">
        <v>108</v>
      </c>
      <c r="E401" s="163">
        <v>0</v>
      </c>
      <c r="F401" s="163">
        <v>0</v>
      </c>
      <c r="G401" s="163">
        <v>0</v>
      </c>
      <c r="H401" s="163">
        <v>0</v>
      </c>
      <c r="I401" s="163">
        <v>0</v>
      </c>
      <c r="J401" s="163">
        <v>0</v>
      </c>
      <c r="K401" s="163">
        <v>0</v>
      </c>
      <c r="L401" s="163">
        <v>0</v>
      </c>
      <c r="M401" s="163">
        <f t="shared" si="71"/>
        <v>0</v>
      </c>
    </row>
    <row r="402" spans="1:16" ht="15.6" customHeight="1" outlineLevel="2" x14ac:dyDescent="0.25">
      <c r="A402" s="25">
        <f t="shared" si="70"/>
        <v>395</v>
      </c>
      <c r="B402" s="297"/>
      <c r="C402" s="185" t="s">
        <v>419</v>
      </c>
      <c r="D402" s="115">
        <v>108</v>
      </c>
      <c r="E402" s="163">
        <v>0</v>
      </c>
      <c r="F402" s="163">
        <v>0</v>
      </c>
      <c r="G402" s="163">
        <v>0</v>
      </c>
      <c r="H402" s="163">
        <v>0</v>
      </c>
      <c r="I402" s="163">
        <v>0</v>
      </c>
      <c r="J402" s="163">
        <v>0</v>
      </c>
      <c r="K402" s="163">
        <v>0</v>
      </c>
      <c r="L402" s="163">
        <v>0</v>
      </c>
      <c r="M402" s="163">
        <f t="shared" si="71"/>
        <v>0</v>
      </c>
    </row>
    <row r="403" spans="1:16" ht="15.6" customHeight="1" outlineLevel="2" x14ac:dyDescent="0.25">
      <c r="A403" s="25">
        <f t="shared" si="70"/>
        <v>396</v>
      </c>
      <c r="B403" s="297"/>
      <c r="C403" s="185" t="s">
        <v>420</v>
      </c>
      <c r="D403" s="115">
        <v>108</v>
      </c>
      <c r="E403" s="163">
        <v>0</v>
      </c>
      <c r="F403" s="163">
        <v>0</v>
      </c>
      <c r="G403" s="163">
        <v>0</v>
      </c>
      <c r="H403" s="163">
        <v>0</v>
      </c>
      <c r="I403" s="163">
        <v>0</v>
      </c>
      <c r="J403" s="163">
        <v>0</v>
      </c>
      <c r="K403" s="163">
        <v>0</v>
      </c>
      <c r="L403" s="163">
        <v>0</v>
      </c>
      <c r="M403" s="163">
        <f t="shared" si="71"/>
        <v>0</v>
      </c>
    </row>
    <row r="404" spans="1:16" ht="15.6" customHeight="1" outlineLevel="2" x14ac:dyDescent="0.25">
      <c r="A404" s="25">
        <f t="shared" si="70"/>
        <v>397</v>
      </c>
      <c r="B404" s="297"/>
      <c r="C404" s="185" t="s">
        <v>421</v>
      </c>
      <c r="D404" s="115">
        <v>108</v>
      </c>
      <c r="E404" s="163">
        <v>6565.0133801032853</v>
      </c>
      <c r="F404" s="163">
        <v>2230.6721826794578</v>
      </c>
      <c r="G404" s="163">
        <v>474.59078544164845</v>
      </c>
      <c r="H404" s="163">
        <v>112.58401127478945</v>
      </c>
      <c r="I404" s="163">
        <v>55.575822359565265</v>
      </c>
      <c r="J404" s="163">
        <v>110.00575147460341</v>
      </c>
      <c r="K404" s="163">
        <v>0</v>
      </c>
      <c r="L404" s="163">
        <v>0</v>
      </c>
      <c r="M404" s="163">
        <f t="shared" si="71"/>
        <v>9548.4419333333517</v>
      </c>
    </row>
    <row r="405" spans="1:16" ht="15.6" customHeight="1" outlineLevel="2" x14ac:dyDescent="0.25">
      <c r="A405" s="25">
        <f t="shared" si="70"/>
        <v>398</v>
      </c>
      <c r="B405" s="297"/>
      <c r="C405" s="185" t="s">
        <v>422</v>
      </c>
      <c r="D405" s="115">
        <v>108</v>
      </c>
      <c r="E405" s="163">
        <v>-156136.37017091207</v>
      </c>
      <c r="F405" s="163">
        <v>-53052.299740981907</v>
      </c>
      <c r="G405" s="163">
        <v>-11287.240141809936</v>
      </c>
      <c r="H405" s="163">
        <v>-2677.5968062764414</v>
      </c>
      <c r="I405" s="163">
        <v>-1321.7653445741212</v>
      </c>
      <c r="J405" s="163">
        <v>-2616.2777954456833</v>
      </c>
      <c r="K405" s="163">
        <v>0</v>
      </c>
      <c r="L405" s="163">
        <v>0</v>
      </c>
      <c r="M405" s="163">
        <f t="shared" si="71"/>
        <v>-227091.55000000016</v>
      </c>
    </row>
    <row r="406" spans="1:16" ht="15.6" customHeight="1" outlineLevel="2" x14ac:dyDescent="0.25">
      <c r="A406" s="25">
        <f t="shared" si="70"/>
        <v>399</v>
      </c>
      <c r="B406" s="297"/>
      <c r="C406" s="185" t="s">
        <v>423</v>
      </c>
      <c r="D406" s="115">
        <v>108</v>
      </c>
      <c r="E406" s="163">
        <v>3021.0004271132357</v>
      </c>
      <c r="F406" s="163">
        <v>1026.4810178525845</v>
      </c>
      <c r="G406" s="163">
        <v>218.39086724004048</v>
      </c>
      <c r="H406" s="163">
        <v>51.807410960967346</v>
      </c>
      <c r="I406" s="163">
        <v>25.574141797525861</v>
      </c>
      <c r="J406" s="163">
        <v>50.620981702319241</v>
      </c>
      <c r="K406" s="163">
        <v>0</v>
      </c>
      <c r="L406" s="163">
        <v>0</v>
      </c>
      <c r="M406" s="163">
        <f t="shared" si="71"/>
        <v>4393.874846666673</v>
      </c>
    </row>
    <row r="407" spans="1:16" ht="15.6" customHeight="1" outlineLevel="2" x14ac:dyDescent="0.25">
      <c r="A407" s="25">
        <f t="shared" si="70"/>
        <v>400</v>
      </c>
      <c r="B407" s="297"/>
      <c r="C407" s="185" t="s">
        <v>424</v>
      </c>
      <c r="D407" s="115">
        <v>108</v>
      </c>
      <c r="E407" s="163">
        <v>1524.4524370455892</v>
      </c>
      <c r="F407" s="163">
        <v>517.98122079105406</v>
      </c>
      <c r="G407" s="163">
        <v>110.20405253987752</v>
      </c>
      <c r="H407" s="163">
        <v>26.142973429480001</v>
      </c>
      <c r="I407" s="163">
        <v>12.905182812516843</v>
      </c>
      <c r="J407" s="163">
        <v>25.544279381476642</v>
      </c>
      <c r="K407" s="163">
        <v>0</v>
      </c>
      <c r="L407" s="163">
        <v>0</v>
      </c>
      <c r="M407" s="163">
        <f t="shared" si="71"/>
        <v>2217.2301459999949</v>
      </c>
    </row>
    <row r="408" spans="1:16" ht="15.6" customHeight="1" outlineLevel="2" x14ac:dyDescent="0.25">
      <c r="A408" s="25">
        <f t="shared" si="70"/>
        <v>401</v>
      </c>
      <c r="B408" s="297"/>
      <c r="C408" s="185" t="s">
        <v>425</v>
      </c>
      <c r="D408" s="115">
        <v>108</v>
      </c>
      <c r="E408" s="163">
        <v>0</v>
      </c>
      <c r="F408" s="163">
        <v>0</v>
      </c>
      <c r="G408" s="163">
        <v>0</v>
      </c>
      <c r="H408" s="163">
        <v>0</v>
      </c>
      <c r="I408" s="163">
        <v>0</v>
      </c>
      <c r="J408" s="163">
        <v>0</v>
      </c>
      <c r="K408" s="163">
        <v>0</v>
      </c>
      <c r="L408" s="163">
        <v>0</v>
      </c>
      <c r="M408" s="163">
        <f t="shared" si="71"/>
        <v>0</v>
      </c>
    </row>
    <row r="409" spans="1:16" ht="15.6" customHeight="1" outlineLevel="2" x14ac:dyDescent="0.25">
      <c r="A409" s="25">
        <f t="shared" si="70"/>
        <v>402</v>
      </c>
      <c r="B409" s="297"/>
      <c r="C409" s="185" t="s">
        <v>426</v>
      </c>
      <c r="D409" s="115">
        <v>108</v>
      </c>
      <c r="E409" s="163">
        <v>0</v>
      </c>
      <c r="F409" s="163">
        <v>0</v>
      </c>
      <c r="G409" s="163">
        <v>0</v>
      </c>
      <c r="H409" s="163">
        <v>0</v>
      </c>
      <c r="I409" s="163">
        <v>0</v>
      </c>
      <c r="J409" s="163">
        <v>0</v>
      </c>
      <c r="K409" s="163">
        <v>0</v>
      </c>
      <c r="L409" s="163">
        <v>0</v>
      </c>
      <c r="M409" s="163">
        <f t="shared" si="71"/>
        <v>0</v>
      </c>
    </row>
    <row r="410" spans="1:16" ht="15.6" customHeight="1" outlineLevel="2" x14ac:dyDescent="0.25">
      <c r="A410" s="25">
        <f t="shared" si="70"/>
        <v>403</v>
      </c>
      <c r="B410" s="297"/>
      <c r="C410" s="185" t="s">
        <v>427</v>
      </c>
      <c r="D410" s="115">
        <v>108</v>
      </c>
      <c r="E410" s="163">
        <v>91122.65108557597</v>
      </c>
      <c r="F410" s="163">
        <v>30961.820063404433</v>
      </c>
      <c r="G410" s="163">
        <v>6587.3392857500021</v>
      </c>
      <c r="H410" s="163">
        <v>1562.670627343914</v>
      </c>
      <c r="I410" s="163">
        <v>771.39466082625768</v>
      </c>
      <c r="J410" s="163">
        <v>1526.8842770993967</v>
      </c>
      <c r="K410" s="163">
        <v>0</v>
      </c>
      <c r="L410" s="163">
        <v>0</v>
      </c>
      <c r="M410" s="163">
        <f t="shared" si="71"/>
        <v>132532.75999999998</v>
      </c>
    </row>
    <row r="411" spans="1:16" ht="15.6" customHeight="1" outlineLevel="2" x14ac:dyDescent="0.25">
      <c r="A411" s="25">
        <f t="shared" si="70"/>
        <v>404</v>
      </c>
      <c r="B411" s="297"/>
      <c r="C411" s="294" t="s">
        <v>428</v>
      </c>
      <c r="D411" s="295"/>
      <c r="E411" s="197">
        <f t="shared" ref="E411:K411" si="72">SUM(E379:E410)</f>
        <v>-23633463.843063176</v>
      </c>
      <c r="F411" s="197">
        <f t="shared" si="72"/>
        <v>-8162633.5278690113</v>
      </c>
      <c r="G411" s="197">
        <f t="shared" si="72"/>
        <v>-1878559.2392209726</v>
      </c>
      <c r="H411" s="197">
        <f t="shared" si="72"/>
        <v>-663351.79760356445</v>
      </c>
      <c r="I411" s="197">
        <f t="shared" si="72"/>
        <v>-210547.15495066033</v>
      </c>
      <c r="J411" s="197">
        <f t="shared" si="72"/>
        <v>-712248.09005902626</v>
      </c>
      <c r="K411" s="197">
        <f t="shared" si="72"/>
        <v>-32718.28898368957</v>
      </c>
      <c r="L411" s="197">
        <f t="shared" ref="L411" si="73">SUM(L379:L410)</f>
        <v>-150546.47176781658</v>
      </c>
      <c r="M411" s="197">
        <f t="shared" si="71"/>
        <v>-35444068.413517915</v>
      </c>
      <c r="N411" s="163"/>
      <c r="P411" s="163"/>
    </row>
    <row r="412" spans="1:16" ht="15.6" customHeight="1" outlineLevel="2" x14ac:dyDescent="0.25">
      <c r="A412" s="25">
        <f t="shared" si="70"/>
        <v>405</v>
      </c>
      <c r="B412" s="297"/>
      <c r="C412" s="185" t="s">
        <v>429</v>
      </c>
      <c r="D412" s="115">
        <v>108</v>
      </c>
      <c r="M412" s="2">
        <f t="shared" si="71"/>
        <v>0</v>
      </c>
    </row>
    <row r="413" spans="1:16" ht="15.6" customHeight="1" outlineLevel="2" x14ac:dyDescent="0.25">
      <c r="A413" s="25">
        <f t="shared" si="70"/>
        <v>406</v>
      </c>
      <c r="B413" s="297"/>
      <c r="C413" s="185" t="s">
        <v>430</v>
      </c>
      <c r="D413" s="115">
        <v>108</v>
      </c>
      <c r="M413" s="2">
        <f t="shared" si="71"/>
        <v>0</v>
      </c>
    </row>
    <row r="414" spans="1:16" ht="15.6" customHeight="1" outlineLevel="2" x14ac:dyDescent="0.25">
      <c r="A414" s="25">
        <f t="shared" si="70"/>
        <v>407</v>
      </c>
      <c r="B414" s="297"/>
      <c r="C414" s="185" t="s">
        <v>431</v>
      </c>
      <c r="D414" s="115">
        <v>108</v>
      </c>
      <c r="M414" s="2">
        <f t="shared" si="71"/>
        <v>0</v>
      </c>
    </row>
    <row r="415" spans="1:16" ht="15.6" customHeight="1" outlineLevel="2" x14ac:dyDescent="0.25">
      <c r="A415" s="25">
        <f t="shared" si="70"/>
        <v>408</v>
      </c>
      <c r="B415" s="297"/>
      <c r="C415" s="185" t="s">
        <v>432</v>
      </c>
      <c r="D415" s="115">
        <v>108</v>
      </c>
      <c r="M415" s="2">
        <f t="shared" si="71"/>
        <v>0</v>
      </c>
    </row>
    <row r="416" spans="1:16" ht="15.6" customHeight="1" outlineLevel="2" x14ac:dyDescent="0.25">
      <c r="A416" s="25">
        <f t="shared" si="70"/>
        <v>409</v>
      </c>
      <c r="B416" s="297"/>
      <c r="C416" s="185" t="s">
        <v>433</v>
      </c>
      <c r="D416" s="115">
        <v>108</v>
      </c>
      <c r="M416" s="2">
        <f t="shared" si="71"/>
        <v>0</v>
      </c>
    </row>
    <row r="417" spans="1:13" ht="15.6" customHeight="1" outlineLevel="2" x14ac:dyDescent="0.25">
      <c r="A417" s="25">
        <f t="shared" si="70"/>
        <v>410</v>
      </c>
      <c r="B417" s="297"/>
      <c r="C417" s="185" t="s">
        <v>434</v>
      </c>
      <c r="D417" s="115">
        <v>108</v>
      </c>
      <c r="M417" s="2">
        <f t="shared" si="71"/>
        <v>0</v>
      </c>
    </row>
    <row r="418" spans="1:13" ht="15.6" customHeight="1" outlineLevel="2" x14ac:dyDescent="0.25">
      <c r="A418" s="25">
        <f t="shared" si="70"/>
        <v>411</v>
      </c>
      <c r="B418" s="297"/>
      <c r="C418" s="185" t="s">
        <v>435</v>
      </c>
      <c r="D418" s="115">
        <v>108</v>
      </c>
      <c r="M418" s="2">
        <f t="shared" si="71"/>
        <v>0</v>
      </c>
    </row>
    <row r="419" spans="1:13" ht="15.6" customHeight="1" outlineLevel="2" x14ac:dyDescent="0.25">
      <c r="A419" s="25">
        <f t="shared" si="70"/>
        <v>412</v>
      </c>
      <c r="B419" s="297"/>
      <c r="C419" s="185" t="s">
        <v>436</v>
      </c>
      <c r="D419" s="115">
        <v>108</v>
      </c>
      <c r="M419" s="2">
        <f t="shared" si="71"/>
        <v>0</v>
      </c>
    </row>
    <row r="420" spans="1:13" ht="15.6" customHeight="1" outlineLevel="2" x14ac:dyDescent="0.25">
      <c r="A420" s="25">
        <f t="shared" si="70"/>
        <v>413</v>
      </c>
      <c r="B420" s="297"/>
      <c r="C420" s="185" t="s">
        <v>437</v>
      </c>
      <c r="D420" s="115">
        <v>108</v>
      </c>
      <c r="M420" s="2">
        <f t="shared" si="71"/>
        <v>0</v>
      </c>
    </row>
    <row r="421" spans="1:13" ht="15.6" customHeight="1" outlineLevel="2" x14ac:dyDescent="0.25">
      <c r="A421" s="25">
        <f t="shared" si="70"/>
        <v>414</v>
      </c>
      <c r="B421" s="297"/>
      <c r="C421" s="294" t="s">
        <v>346</v>
      </c>
      <c r="D421" s="295"/>
      <c r="E421" s="166">
        <f t="shared" ref="E421:L421" si="74">SUM(E412:E420)</f>
        <v>0</v>
      </c>
      <c r="F421" s="166">
        <f t="shared" si="74"/>
        <v>0</v>
      </c>
      <c r="G421" s="166">
        <f t="shared" si="74"/>
        <v>0</v>
      </c>
      <c r="H421" s="166">
        <f t="shared" si="74"/>
        <v>0</v>
      </c>
      <c r="I421" s="166">
        <f t="shared" si="74"/>
        <v>0</v>
      </c>
      <c r="J421" s="166">
        <f t="shared" si="74"/>
        <v>0</v>
      </c>
      <c r="K421" s="166">
        <f t="shared" si="74"/>
        <v>0</v>
      </c>
      <c r="L421" s="166">
        <f t="shared" si="74"/>
        <v>0</v>
      </c>
      <c r="M421" s="166">
        <f t="shared" si="71"/>
        <v>0</v>
      </c>
    </row>
    <row r="422" spans="1:13" ht="15.6" customHeight="1" outlineLevel="2" x14ac:dyDescent="0.25">
      <c r="A422" s="25">
        <f t="shared" si="70"/>
        <v>415</v>
      </c>
      <c r="B422" s="297"/>
      <c r="C422" s="185" t="s">
        <v>438</v>
      </c>
      <c r="D422" s="115">
        <v>108</v>
      </c>
      <c r="E422" s="163">
        <v>-2165039.7325924411</v>
      </c>
      <c r="F422" s="163">
        <v>-834553.69476198941</v>
      </c>
      <c r="G422" s="163">
        <v>-226892.51951145899</v>
      </c>
      <c r="H422" s="163">
        <v>-91598.135245584112</v>
      </c>
      <c r="I422" s="163">
        <v>-8305.576104330723</v>
      </c>
      <c r="J422" s="163">
        <v>-91349.253941926931</v>
      </c>
      <c r="K422" s="163">
        <v>-3596.4459943215743</v>
      </c>
      <c r="L422" s="163">
        <v>-3328.4118479472809</v>
      </c>
      <c r="M422" s="163">
        <f t="shared" si="71"/>
        <v>-3424663.7700000005</v>
      </c>
    </row>
    <row r="423" spans="1:13" ht="15.6" customHeight="1" outlineLevel="2" x14ac:dyDescent="0.25">
      <c r="A423" s="25"/>
      <c r="B423" s="297"/>
      <c r="C423" s="185" t="s">
        <v>532</v>
      </c>
      <c r="D423" s="115">
        <v>108</v>
      </c>
      <c r="E423" s="163">
        <v>0</v>
      </c>
      <c r="F423" s="163">
        <v>0</v>
      </c>
      <c r="G423" s="163">
        <v>0</v>
      </c>
      <c r="H423" s="163">
        <v>0</v>
      </c>
      <c r="I423" s="163">
        <v>0</v>
      </c>
      <c r="J423" s="163">
        <v>0</v>
      </c>
      <c r="K423" s="163">
        <v>0</v>
      </c>
      <c r="L423" s="163">
        <v>0</v>
      </c>
      <c r="M423" s="163">
        <f t="shared" ref="M423" si="75">SUM(E423:L423)</f>
        <v>0</v>
      </c>
    </row>
    <row r="424" spans="1:13" ht="15.6" customHeight="1" outlineLevel="2" x14ac:dyDescent="0.25">
      <c r="A424" s="25">
        <f>A422+1</f>
        <v>416</v>
      </c>
      <c r="B424" s="297"/>
      <c r="C424" s="185" t="s">
        <v>439</v>
      </c>
      <c r="D424" s="115">
        <v>108</v>
      </c>
      <c r="E424" s="163">
        <v>-4068309.4209804554</v>
      </c>
      <c r="F424" s="163">
        <v>-1568203.3948858639</v>
      </c>
      <c r="G424" s="163">
        <v>-426351.97903419909</v>
      </c>
      <c r="H424" s="163">
        <v>-172121.34768429273</v>
      </c>
      <c r="I424" s="163">
        <v>-15606.943837219444</v>
      </c>
      <c r="J424" s="163">
        <v>-171653.67675099213</v>
      </c>
      <c r="K424" s="163">
        <v>-6758.0538594670616</v>
      </c>
      <c r="L424" s="163">
        <v>-6254.3929675104591</v>
      </c>
      <c r="M424" s="163">
        <f t="shared" si="71"/>
        <v>-6435259.2100000009</v>
      </c>
    </row>
    <row r="425" spans="1:13" ht="15.6" customHeight="1" outlineLevel="2" x14ac:dyDescent="0.25">
      <c r="A425" s="25">
        <f t="shared" si="70"/>
        <v>417</v>
      </c>
      <c r="B425" s="297"/>
      <c r="C425" s="185" t="s">
        <v>440</v>
      </c>
      <c r="D425" s="115">
        <v>108</v>
      </c>
      <c r="E425" s="163">
        <v>-621519561.94199526</v>
      </c>
      <c r="F425" s="163">
        <v>-239575948.18107975</v>
      </c>
      <c r="G425" s="163">
        <v>-65134203.872471668</v>
      </c>
      <c r="H425" s="163">
        <v>-26295144.627378482</v>
      </c>
      <c r="I425" s="163">
        <v>-2384287.8928870321</v>
      </c>
      <c r="J425" s="163">
        <v>-26223698.086931232</v>
      </c>
      <c r="K425" s="163">
        <v>-1032434.4192345437</v>
      </c>
      <c r="L425" s="163">
        <v>-955489.65802197566</v>
      </c>
      <c r="M425" s="163">
        <f t="shared" si="71"/>
        <v>-983120768.67999983</v>
      </c>
    </row>
    <row r="426" spans="1:13" ht="15.6" customHeight="1" outlineLevel="2" x14ac:dyDescent="0.25">
      <c r="A426" s="25">
        <f t="shared" si="70"/>
        <v>418</v>
      </c>
      <c r="B426" s="297"/>
      <c r="C426" s="185" t="s">
        <v>441</v>
      </c>
      <c r="D426" s="115">
        <v>108</v>
      </c>
      <c r="E426" s="163">
        <v>0</v>
      </c>
      <c r="F426" s="163">
        <v>0</v>
      </c>
      <c r="G426" s="163">
        <v>0</v>
      </c>
      <c r="H426" s="163">
        <v>0</v>
      </c>
      <c r="I426" s="163">
        <v>0</v>
      </c>
      <c r="J426" s="163">
        <v>0</v>
      </c>
      <c r="K426" s="163">
        <v>0</v>
      </c>
      <c r="L426" s="163">
        <v>0</v>
      </c>
      <c r="M426" s="163">
        <f t="shared" si="71"/>
        <v>0</v>
      </c>
    </row>
    <row r="427" spans="1:13" ht="15.6" customHeight="1" outlineLevel="2" x14ac:dyDescent="0.25">
      <c r="A427" s="25">
        <f t="shared" si="70"/>
        <v>419</v>
      </c>
      <c r="B427" s="297"/>
      <c r="C427" s="185" t="s">
        <v>442</v>
      </c>
      <c r="D427" s="115">
        <v>108</v>
      </c>
      <c r="E427" s="163">
        <v>-43555199.538219541</v>
      </c>
      <c r="F427" s="163">
        <v>-16789138.856676761</v>
      </c>
      <c r="G427" s="163">
        <v>-4564511.594074876</v>
      </c>
      <c r="H427" s="163">
        <v>-1842726.0238651959</v>
      </c>
      <c r="I427" s="163">
        <v>-167087.47606716127</v>
      </c>
      <c r="J427" s="163">
        <v>-1837719.1527769037</v>
      </c>
      <c r="K427" s="163">
        <v>-72351.523416865646</v>
      </c>
      <c r="L427" s="163">
        <v>-66959.344902705168</v>
      </c>
      <c r="M427" s="163">
        <f t="shared" si="71"/>
        <v>-68895693.510000005</v>
      </c>
    </row>
    <row r="428" spans="1:13" ht="15.6" customHeight="1" outlineLevel="2" x14ac:dyDescent="0.25">
      <c r="A428" s="25">
        <f t="shared" si="70"/>
        <v>420</v>
      </c>
      <c r="B428" s="297"/>
      <c r="C428" s="185" t="s">
        <v>443</v>
      </c>
      <c r="D428" s="115">
        <v>108</v>
      </c>
      <c r="E428" s="163">
        <v>0</v>
      </c>
      <c r="F428" s="163">
        <v>0</v>
      </c>
      <c r="G428" s="163">
        <v>0</v>
      </c>
      <c r="H428" s="163">
        <v>0</v>
      </c>
      <c r="I428" s="163">
        <v>0</v>
      </c>
      <c r="J428" s="163">
        <v>0</v>
      </c>
      <c r="K428" s="163">
        <v>0</v>
      </c>
      <c r="L428" s="163">
        <v>0</v>
      </c>
      <c r="M428" s="163">
        <f t="shared" si="71"/>
        <v>0</v>
      </c>
    </row>
    <row r="429" spans="1:13" ht="15.6" customHeight="1" outlineLevel="2" x14ac:dyDescent="0.25">
      <c r="A429" s="25">
        <f t="shared" si="70"/>
        <v>421</v>
      </c>
      <c r="B429" s="297"/>
      <c r="C429" s="185" t="s">
        <v>444</v>
      </c>
      <c r="D429" s="115">
        <v>108</v>
      </c>
      <c r="E429" s="163">
        <v>-374024598.84885454</v>
      </c>
      <c r="F429" s="163">
        <v>-360376730.70962012</v>
      </c>
      <c r="G429" s="163">
        <v>-5515549.0111519992</v>
      </c>
      <c r="H429" s="163">
        <v>-6751810.5886360193</v>
      </c>
      <c r="I429" s="163">
        <v>-469106.86356209731</v>
      </c>
      <c r="J429" s="163">
        <v>-418333.6213127657</v>
      </c>
      <c r="K429" s="163">
        <v>-232538.14739232929</v>
      </c>
      <c r="L429" s="163">
        <v>-1230168.6994699312</v>
      </c>
      <c r="M429" s="163">
        <f t="shared" si="71"/>
        <v>-749018836.48999977</v>
      </c>
    </row>
    <row r="430" spans="1:13" ht="15.6" customHeight="1" outlineLevel="2" x14ac:dyDescent="0.25">
      <c r="A430" s="25">
        <f t="shared" si="70"/>
        <v>422</v>
      </c>
      <c r="B430" s="297"/>
      <c r="C430" s="185" t="s">
        <v>445</v>
      </c>
      <c r="D430" s="115">
        <v>108</v>
      </c>
      <c r="E430" s="163">
        <v>-38097618.544696525</v>
      </c>
      <c r="F430" s="163">
        <v>-11136087.691739205</v>
      </c>
      <c r="G430" s="163">
        <v>-192113.06814299026</v>
      </c>
      <c r="H430" s="163">
        <v>-1683.3422640735869</v>
      </c>
      <c r="I430" s="163">
        <v>-23031.903057203665</v>
      </c>
      <c r="J430" s="163">
        <v>0</v>
      </c>
      <c r="K430" s="163">
        <v>0</v>
      </c>
      <c r="L430" s="163">
        <v>0</v>
      </c>
      <c r="M430" s="163">
        <f t="shared" si="71"/>
        <v>-49450534.549899988</v>
      </c>
    </row>
    <row r="431" spans="1:13" ht="15.6" customHeight="1" outlineLevel="2" x14ac:dyDescent="0.25">
      <c r="A431" s="25">
        <f t="shared" si="70"/>
        <v>423</v>
      </c>
      <c r="B431" s="297"/>
      <c r="C431" s="185" t="s">
        <v>446</v>
      </c>
      <c r="D431" s="115">
        <v>108</v>
      </c>
      <c r="E431" s="163">
        <v>-71764419.012996361</v>
      </c>
      <c r="F431" s="163">
        <v>-5627147.6280995468</v>
      </c>
      <c r="G431" s="163">
        <v>-39038.685229630151</v>
      </c>
      <c r="H431" s="163">
        <v>-323.30174103213375</v>
      </c>
      <c r="I431" s="163">
        <v>-4202.9226334177392</v>
      </c>
      <c r="J431" s="163">
        <v>0</v>
      </c>
      <c r="K431" s="163">
        <v>0</v>
      </c>
      <c r="L431" s="163">
        <v>0</v>
      </c>
      <c r="M431" s="163">
        <f t="shared" si="71"/>
        <v>-77435131.550699994</v>
      </c>
    </row>
    <row r="432" spans="1:13" ht="15.6" customHeight="1" outlineLevel="2" x14ac:dyDescent="0.25">
      <c r="A432" s="25">
        <f t="shared" si="70"/>
        <v>424</v>
      </c>
      <c r="B432" s="297"/>
      <c r="C432" s="185" t="s">
        <v>447</v>
      </c>
      <c r="D432" s="115">
        <v>108</v>
      </c>
      <c r="E432" s="163">
        <v>-5844024.8460505391</v>
      </c>
      <c r="F432" s="163">
        <v>-1708232.0534541935</v>
      </c>
      <c r="G432" s="163">
        <v>-29469.389068543904</v>
      </c>
      <c r="H432" s="163">
        <v>-258.2180826896452</v>
      </c>
      <c r="I432" s="163">
        <v>-3533.0033440335019</v>
      </c>
      <c r="J432" s="163">
        <v>0</v>
      </c>
      <c r="K432" s="163">
        <v>0</v>
      </c>
      <c r="L432" s="163">
        <v>0</v>
      </c>
      <c r="M432" s="163">
        <f t="shared" si="71"/>
        <v>-7585517.5099999998</v>
      </c>
    </row>
    <row r="433" spans="1:14" ht="15.6" customHeight="1" outlineLevel="2" x14ac:dyDescent="0.25">
      <c r="A433" s="25">
        <f t="shared" si="70"/>
        <v>425</v>
      </c>
      <c r="B433" s="297"/>
      <c r="C433" s="185" t="s">
        <v>448</v>
      </c>
      <c r="D433" s="115">
        <v>108</v>
      </c>
      <c r="E433" s="163">
        <v>-28500244.381320901</v>
      </c>
      <c r="F433" s="163">
        <v>-8330736.4814425902</v>
      </c>
      <c r="G433" s="163">
        <v>-143716.84110640496</v>
      </c>
      <c r="H433" s="163">
        <v>-1259.2825414328113</v>
      </c>
      <c r="I433" s="163">
        <v>-17229.813588665224</v>
      </c>
      <c r="J433" s="163">
        <v>0</v>
      </c>
      <c r="K433" s="163">
        <v>0</v>
      </c>
      <c r="L433" s="163">
        <v>0</v>
      </c>
      <c r="M433" s="163">
        <f t="shared" si="71"/>
        <v>-36993186.799999997</v>
      </c>
    </row>
    <row r="434" spans="1:14" ht="15.6" customHeight="1" outlineLevel="2" x14ac:dyDescent="0.25">
      <c r="A434" s="25">
        <f t="shared" si="70"/>
        <v>426</v>
      </c>
      <c r="B434" s="297"/>
      <c r="C434" s="185" t="s">
        <v>449</v>
      </c>
      <c r="D434" s="115">
        <v>108</v>
      </c>
      <c r="E434" s="163">
        <v>-90494.032733095999</v>
      </c>
      <c r="F434" s="163">
        <v>-11046288.641958833</v>
      </c>
      <c r="G434" s="163">
        <v>-4975466.5659144726</v>
      </c>
      <c r="H434" s="163">
        <v>-2458247.8479503854</v>
      </c>
      <c r="I434" s="163">
        <v>-465692.32466585451</v>
      </c>
      <c r="J434" s="163">
        <v>-619759.84767233499</v>
      </c>
      <c r="K434" s="163">
        <v>-29564.664552511938</v>
      </c>
      <c r="L434" s="163">
        <v>-29564.664552511938</v>
      </c>
      <c r="M434" s="163">
        <f t="shared" si="71"/>
        <v>-19715078.590000004</v>
      </c>
    </row>
    <row r="435" spans="1:14" ht="15.6" customHeight="1" outlineLevel="2" x14ac:dyDescent="0.25">
      <c r="A435" s="25">
        <f t="shared" si="70"/>
        <v>427</v>
      </c>
      <c r="B435" s="297"/>
      <c r="C435" s="185" t="s">
        <v>450</v>
      </c>
      <c r="D435" s="115">
        <v>108</v>
      </c>
      <c r="E435" s="163">
        <v>-431411.71367669414</v>
      </c>
      <c r="F435" s="163">
        <v>-166295.44215402249</v>
      </c>
      <c r="G435" s="163">
        <v>-45211.221387449485</v>
      </c>
      <c r="H435" s="163">
        <v>-18252.093899713131</v>
      </c>
      <c r="I435" s="163">
        <v>-1654.9917150716908</v>
      </c>
      <c r="J435" s="163">
        <v>-18202.50113330959</v>
      </c>
      <c r="K435" s="163">
        <v>-716.63762387312488</v>
      </c>
      <c r="L435" s="163">
        <v>-663.22840986634833</v>
      </c>
      <c r="M435" s="163">
        <f t="shared" si="71"/>
        <v>-682407.83</v>
      </c>
    </row>
    <row r="436" spans="1:14" ht="15.6" customHeight="1" outlineLevel="2" x14ac:dyDescent="0.25">
      <c r="A436" s="25">
        <f t="shared" si="70"/>
        <v>428</v>
      </c>
      <c r="B436" s="297"/>
      <c r="C436" s="185" t="s">
        <v>451</v>
      </c>
      <c r="D436" s="115">
        <v>108</v>
      </c>
      <c r="E436" s="163">
        <v>-2117686.4741267068</v>
      </c>
      <c r="F436" s="163">
        <v>-816300.52544750413</v>
      </c>
      <c r="G436" s="163">
        <v>-221929.97773514589</v>
      </c>
      <c r="H436" s="163">
        <v>-89594.721586256172</v>
      </c>
      <c r="I436" s="163">
        <v>-8123.9184256957633</v>
      </c>
      <c r="J436" s="163">
        <v>-89351.283758079808</v>
      </c>
      <c r="K436" s="163">
        <v>-3517.7853424344885</v>
      </c>
      <c r="L436" s="163">
        <v>-3255.6135781771764</v>
      </c>
      <c r="M436" s="163">
        <f t="shared" si="71"/>
        <v>-3349760.3000000003</v>
      </c>
    </row>
    <row r="437" spans="1:14" ht="15.6" customHeight="1" outlineLevel="2" x14ac:dyDescent="0.25">
      <c r="A437" s="25">
        <f t="shared" si="70"/>
        <v>429</v>
      </c>
      <c r="B437" s="297"/>
      <c r="C437" s="185" t="s">
        <v>452</v>
      </c>
      <c r="D437" s="115">
        <v>108</v>
      </c>
      <c r="E437" s="163">
        <v>-1170365.520555628</v>
      </c>
      <c r="F437" s="163">
        <v>-451138.54249325412</v>
      </c>
      <c r="G437" s="163">
        <v>-122652.33644938134</v>
      </c>
      <c r="H437" s="163">
        <v>-49515.626722589761</v>
      </c>
      <c r="I437" s="163">
        <v>-4489.7836074444294</v>
      </c>
      <c r="J437" s="163">
        <v>-49381.087807609889</v>
      </c>
      <c r="K437" s="163">
        <v>-1944.1474098280335</v>
      </c>
      <c r="L437" s="163">
        <v>-1799.2549542644545</v>
      </c>
      <c r="M437" s="163">
        <f t="shared" si="71"/>
        <v>-1851286.3000000005</v>
      </c>
    </row>
    <row r="438" spans="1:14" ht="15.6" customHeight="1" outlineLevel="2" x14ac:dyDescent="0.25">
      <c r="A438" s="25">
        <f t="shared" si="70"/>
        <v>430</v>
      </c>
      <c r="B438" s="297"/>
      <c r="C438" s="294" t="s">
        <v>358</v>
      </c>
      <c r="D438" s="295"/>
      <c r="E438" s="197">
        <f t="shared" ref="E438:K438" si="76">SUM(E422:E437)</f>
        <v>-1193348974.0087991</v>
      </c>
      <c r="F438" s="197">
        <f t="shared" si="76"/>
        <v>-658426801.84381354</v>
      </c>
      <c r="G438" s="197">
        <f t="shared" si="76"/>
        <v>-81637107.061278224</v>
      </c>
      <c r="H438" s="197">
        <f t="shared" si="76"/>
        <v>-37772535.157597743</v>
      </c>
      <c r="I438" s="197">
        <f t="shared" si="76"/>
        <v>-3572353.4134952277</v>
      </c>
      <c r="J438" s="197">
        <f t="shared" si="76"/>
        <v>-29519448.512085158</v>
      </c>
      <c r="K438" s="197">
        <f t="shared" si="76"/>
        <v>-1383421.8248261749</v>
      </c>
      <c r="L438" s="197">
        <f t="shared" ref="L438" si="77">SUM(L422:L437)</f>
        <v>-2297483.2687048898</v>
      </c>
      <c r="M438" s="197">
        <f t="shared" si="71"/>
        <v>-2007958125.0906003</v>
      </c>
      <c r="N438" s="163"/>
    </row>
    <row r="439" spans="1:14" ht="15.6" customHeight="1" outlineLevel="2" x14ac:dyDescent="0.25">
      <c r="A439" s="25">
        <f t="shared" si="70"/>
        <v>431</v>
      </c>
      <c r="B439" s="297"/>
      <c r="C439" s="185" t="s">
        <v>453</v>
      </c>
      <c r="D439" s="115">
        <v>108</v>
      </c>
      <c r="E439" s="163">
        <v>-4371614.2203562325</v>
      </c>
      <c r="F439" s="163">
        <v>-2239890.8283912288</v>
      </c>
      <c r="G439" s="163">
        <v>-308010.64544740901</v>
      </c>
      <c r="H439" s="163">
        <v>-138476.65866365767</v>
      </c>
      <c r="I439" s="163">
        <v>-13741.608498833353</v>
      </c>
      <c r="J439" s="163">
        <v>-112624.5199973704</v>
      </c>
      <c r="K439" s="163">
        <v>-5111.921376445749</v>
      </c>
      <c r="L439" s="163">
        <v>-8162.1166738213715</v>
      </c>
      <c r="M439" s="163">
        <f t="shared" si="71"/>
        <v>-7197632.519404998</v>
      </c>
    </row>
    <row r="440" spans="1:14" ht="15.6" customHeight="1" outlineLevel="2" x14ac:dyDescent="0.25">
      <c r="A440" s="25">
        <f t="shared" si="70"/>
        <v>432</v>
      </c>
      <c r="B440" s="297"/>
      <c r="C440" s="185" t="s">
        <v>454</v>
      </c>
      <c r="D440" s="115">
        <v>108</v>
      </c>
      <c r="E440" s="163">
        <v>-13418450.094654361</v>
      </c>
      <c r="F440" s="163">
        <v>-6875232.3016719753</v>
      </c>
      <c r="G440" s="163">
        <v>-945423.19295080577</v>
      </c>
      <c r="H440" s="163">
        <v>-425047.14274658961</v>
      </c>
      <c r="I440" s="163">
        <v>-42179.176516368811</v>
      </c>
      <c r="J440" s="163">
        <v>-345695.30266007071</v>
      </c>
      <c r="K440" s="163">
        <v>-15690.785696100271</v>
      </c>
      <c r="L440" s="163">
        <v>-25053.206832485223</v>
      </c>
      <c r="M440" s="163">
        <f t="shared" si="71"/>
        <v>-22092771.203728758</v>
      </c>
    </row>
    <row r="441" spans="1:14" ht="15.6" customHeight="1" outlineLevel="2" x14ac:dyDescent="0.25">
      <c r="A441" s="25">
        <f t="shared" si="70"/>
        <v>433</v>
      </c>
      <c r="B441" s="297"/>
      <c r="C441" s="185" t="s">
        <v>455</v>
      </c>
      <c r="D441" s="115">
        <v>108</v>
      </c>
      <c r="E441" s="163">
        <v>-11859765.803227413</v>
      </c>
      <c r="F441" s="163">
        <v>-4056275.6074702479</v>
      </c>
      <c r="G441" s="163">
        <v>-920274.6357566294</v>
      </c>
      <c r="H441" s="163">
        <v>-401676.33811429504</v>
      </c>
      <c r="I441" s="163">
        <v>-45238.595731846995</v>
      </c>
      <c r="J441" s="163">
        <v>-364512.55936590058</v>
      </c>
      <c r="K441" s="163">
        <v>-18836.891861198346</v>
      </c>
      <c r="L441" s="163">
        <v>-29870.361902469042</v>
      </c>
      <c r="M441" s="163">
        <f t="shared" si="71"/>
        <v>-17696450.793430001</v>
      </c>
    </row>
    <row r="442" spans="1:14" ht="15.6" customHeight="1" outlineLevel="2" x14ac:dyDescent="0.25">
      <c r="A442" s="25"/>
      <c r="B442" s="297"/>
      <c r="C442" s="185" t="s">
        <v>533</v>
      </c>
      <c r="D442" s="115">
        <v>108</v>
      </c>
      <c r="E442" s="163">
        <v>0</v>
      </c>
      <c r="F442" s="163">
        <v>0</v>
      </c>
      <c r="G442" s="163">
        <v>0</v>
      </c>
      <c r="H442" s="163">
        <v>0</v>
      </c>
      <c r="I442" s="163">
        <v>0</v>
      </c>
      <c r="J442" s="163">
        <v>0</v>
      </c>
      <c r="K442" s="163">
        <v>0</v>
      </c>
      <c r="L442" s="163">
        <v>0</v>
      </c>
      <c r="M442" s="163">
        <f t="shared" ref="M442" si="78">SUM(E442:L442)</f>
        <v>0</v>
      </c>
    </row>
    <row r="443" spans="1:14" ht="15.6" customHeight="1" outlineLevel="2" x14ac:dyDescent="0.25">
      <c r="A443" s="25">
        <f>A441+1</f>
        <v>434</v>
      </c>
      <c r="B443" s="297"/>
      <c r="C443" s="185" t="s">
        <v>456</v>
      </c>
      <c r="D443" s="115">
        <v>108</v>
      </c>
      <c r="E443" s="163">
        <v>432212.40828601184</v>
      </c>
      <c r="F443" s="163">
        <v>147825.23348812066</v>
      </c>
      <c r="G443" s="163">
        <v>33538.108863554779</v>
      </c>
      <c r="H443" s="163">
        <v>14638.526622561236</v>
      </c>
      <c r="I443" s="163">
        <v>1648.6567047907461</v>
      </c>
      <c r="J443" s="163">
        <v>13284.14521399405</v>
      </c>
      <c r="K443" s="163">
        <v>686.48390963472025</v>
      </c>
      <c r="L443" s="163">
        <v>1088.583136332049</v>
      </c>
      <c r="M443" s="163">
        <f t="shared" si="71"/>
        <v>644922.14622500027</v>
      </c>
    </row>
    <row r="444" spans="1:14" ht="15.6" customHeight="1" outlineLevel="2" x14ac:dyDescent="0.25">
      <c r="A444" s="25">
        <f t="shared" ref="A444:A502" si="79">A443+1</f>
        <v>435</v>
      </c>
      <c r="B444" s="297"/>
      <c r="C444" s="185" t="s">
        <v>457</v>
      </c>
      <c r="D444" s="115">
        <v>108</v>
      </c>
      <c r="E444" s="163">
        <v>-10413.411499068508</v>
      </c>
      <c r="F444" s="163">
        <v>-5335.5359675645432</v>
      </c>
      <c r="G444" s="163">
        <v>-733.69731075588743</v>
      </c>
      <c r="H444" s="163">
        <v>-329.8585732853644</v>
      </c>
      <c r="I444" s="163">
        <v>-32.733223185871175</v>
      </c>
      <c r="J444" s="163">
        <v>-268.27743998008106</v>
      </c>
      <c r="K444" s="163">
        <v>-12.176861488815563</v>
      </c>
      <c r="L444" s="163">
        <v>-19.442584670928301</v>
      </c>
      <c r="M444" s="163">
        <f t="shared" si="71"/>
        <v>-17145.133459999997</v>
      </c>
    </row>
    <row r="445" spans="1:14" ht="15.6" customHeight="1" outlineLevel="2" x14ac:dyDescent="0.25">
      <c r="A445" s="25">
        <f t="shared" si="79"/>
        <v>436</v>
      </c>
      <c r="B445" s="297"/>
      <c r="C445" s="185" t="s">
        <v>458</v>
      </c>
      <c r="D445" s="115">
        <v>108</v>
      </c>
      <c r="E445" s="163">
        <v>-1376817.041986993</v>
      </c>
      <c r="F445" s="163">
        <v>-470898.79142819112</v>
      </c>
      <c r="G445" s="163">
        <v>-106835.98840318552</v>
      </c>
      <c r="H445" s="163">
        <v>-46631.17610030654</v>
      </c>
      <c r="I445" s="163">
        <v>-5251.8127754442849</v>
      </c>
      <c r="J445" s="163">
        <v>-42316.780287237525</v>
      </c>
      <c r="K445" s="163">
        <v>-2186.8015071179784</v>
      </c>
      <c r="L445" s="163">
        <v>-3467.6927015242336</v>
      </c>
      <c r="M445" s="163">
        <f t="shared" si="71"/>
        <v>-2054406.08519</v>
      </c>
    </row>
    <row r="446" spans="1:14" ht="15.6" customHeight="1" outlineLevel="2" x14ac:dyDescent="0.25">
      <c r="A446" s="25">
        <f t="shared" si="79"/>
        <v>437</v>
      </c>
      <c r="B446" s="297"/>
      <c r="C446" s="185" t="s">
        <v>459</v>
      </c>
      <c r="D446" s="115">
        <v>108</v>
      </c>
      <c r="E446" s="163">
        <v>-466900.72644553281</v>
      </c>
      <c r="F446" s="163">
        <v>-239226.65684103544</v>
      </c>
      <c r="G446" s="163">
        <v>-32896.405506850497</v>
      </c>
      <c r="H446" s="163">
        <v>-14789.697641834297</v>
      </c>
      <c r="I446" s="163">
        <v>-1467.6425382550287</v>
      </c>
      <c r="J446" s="163">
        <v>-12028.616330666684</v>
      </c>
      <c r="K446" s="163">
        <v>-545.96761834132678</v>
      </c>
      <c r="L446" s="163">
        <v>-871.7370774838987</v>
      </c>
      <c r="M446" s="163">
        <f t="shared" si="71"/>
        <v>-768727.45</v>
      </c>
    </row>
    <row r="447" spans="1:14" ht="15.6" customHeight="1" outlineLevel="2" x14ac:dyDescent="0.25">
      <c r="A447" s="25">
        <f t="shared" si="79"/>
        <v>438</v>
      </c>
      <c r="B447" s="297"/>
      <c r="C447" s="185" t="s">
        <v>460</v>
      </c>
      <c r="D447" s="115">
        <v>108</v>
      </c>
      <c r="E447" s="163">
        <v>-90566.993652060657</v>
      </c>
      <c r="F447" s="163">
        <v>-46403.952455733095</v>
      </c>
      <c r="G447" s="163">
        <v>-6381.0749908141379</v>
      </c>
      <c r="H447" s="163">
        <v>-2868.8292319462907</v>
      </c>
      <c r="I447" s="163">
        <v>-284.68572635888461</v>
      </c>
      <c r="J447" s="163">
        <v>-2333.2489267172905</v>
      </c>
      <c r="K447" s="163">
        <v>-105.90398134734517</v>
      </c>
      <c r="L447" s="163">
        <v>-169.09506002227283</v>
      </c>
      <c r="M447" s="163">
        <f t="shared" ref="M447:M499" si="80">SUM(E447:L447)</f>
        <v>-149113.78402499997</v>
      </c>
    </row>
    <row r="448" spans="1:14" ht="15.6" customHeight="1" outlineLevel="2" x14ac:dyDescent="0.25">
      <c r="A448" s="25">
        <f t="shared" si="79"/>
        <v>439</v>
      </c>
      <c r="B448" s="297"/>
      <c r="C448" s="185" t="s">
        <v>461</v>
      </c>
      <c r="D448" s="115">
        <v>108</v>
      </c>
      <c r="E448" s="163">
        <v>-12796538.693396194</v>
      </c>
      <c r="F448" s="163">
        <v>-4376670.5534730582</v>
      </c>
      <c r="G448" s="163">
        <v>-992964.80051959283</v>
      </c>
      <c r="H448" s="163">
        <v>-433403.73563721607</v>
      </c>
      <c r="I448" s="163">
        <v>-48811.87793438146</v>
      </c>
      <c r="J448" s="163">
        <v>-393304.48404683243</v>
      </c>
      <c r="K448" s="163">
        <v>-20324.770283368332</v>
      </c>
      <c r="L448" s="163">
        <v>-32229.746203476796</v>
      </c>
      <c r="M448" s="163">
        <f t="shared" si="80"/>
        <v>-19094248.661494121</v>
      </c>
    </row>
    <row r="449" spans="1:14" ht="15.6" customHeight="1" outlineLevel="2" x14ac:dyDescent="0.25">
      <c r="A449" s="25">
        <f t="shared" si="79"/>
        <v>440</v>
      </c>
      <c r="B449" s="297"/>
      <c r="C449" s="185" t="s">
        <v>462</v>
      </c>
      <c r="D449" s="115">
        <v>108</v>
      </c>
      <c r="E449" s="163">
        <v>-231460.62730453629</v>
      </c>
      <c r="F449" s="163">
        <v>-79164.134621415302</v>
      </c>
      <c r="G449" s="163">
        <v>-17960.50175178983</v>
      </c>
      <c r="H449" s="163">
        <v>-7839.2995895435879</v>
      </c>
      <c r="I449" s="163">
        <v>-882.89717690885163</v>
      </c>
      <c r="J449" s="163">
        <v>-7113.9942433141114</v>
      </c>
      <c r="K449" s="163">
        <v>-367.62941857369486</v>
      </c>
      <c r="L449" s="163">
        <v>-582.96367891830891</v>
      </c>
      <c r="M449" s="163">
        <f t="shared" si="80"/>
        <v>-345372.04778499994</v>
      </c>
    </row>
    <row r="450" spans="1:14" ht="15.6" customHeight="1" outlineLevel="2" x14ac:dyDescent="0.25">
      <c r="A450" s="25">
        <f t="shared" si="79"/>
        <v>441</v>
      </c>
      <c r="B450" s="297"/>
      <c r="C450" s="185" t="s">
        <v>463</v>
      </c>
      <c r="D450" s="115">
        <v>108</v>
      </c>
      <c r="E450" s="163">
        <v>-93588.922715105175</v>
      </c>
      <c r="F450" s="163">
        <v>-32009.271568869612</v>
      </c>
      <c r="G450" s="163">
        <v>-7262.1595730887675</v>
      </c>
      <c r="H450" s="163">
        <v>-3169.7468894398512</v>
      </c>
      <c r="I450" s="163">
        <v>-356.9911505786697</v>
      </c>
      <c r="J450" s="163">
        <v>-2876.4765100080549</v>
      </c>
      <c r="K450" s="163">
        <v>-148.64748982739093</v>
      </c>
      <c r="L450" s="163">
        <v>-235.7158680824578</v>
      </c>
      <c r="M450" s="163">
        <f t="shared" si="80"/>
        <v>-139647.93176499999</v>
      </c>
    </row>
    <row r="451" spans="1:14" ht="15.6" customHeight="1" outlineLevel="2" x14ac:dyDescent="0.25">
      <c r="A451" s="25">
        <f t="shared" si="79"/>
        <v>442</v>
      </c>
      <c r="B451" s="297"/>
      <c r="C451" s="185" t="s">
        <v>464</v>
      </c>
      <c r="D451" s="115">
        <v>108</v>
      </c>
      <c r="E451" s="163">
        <v>0</v>
      </c>
      <c r="F451" s="163">
        <v>0</v>
      </c>
      <c r="G451" s="163">
        <v>0</v>
      </c>
      <c r="H451" s="163">
        <v>0</v>
      </c>
      <c r="I451" s="163">
        <v>0</v>
      </c>
      <c r="J451" s="163">
        <v>0</v>
      </c>
      <c r="K451" s="163">
        <v>0</v>
      </c>
      <c r="L451" s="163">
        <v>0</v>
      </c>
      <c r="M451" s="163">
        <f t="shared" si="80"/>
        <v>0</v>
      </c>
    </row>
    <row r="452" spans="1:14" ht="15.6" customHeight="1" outlineLevel="2" x14ac:dyDescent="0.25">
      <c r="A452" s="25">
        <f t="shared" si="79"/>
        <v>443</v>
      </c>
      <c r="B452" s="297"/>
      <c r="C452" s="294" t="s">
        <v>369</v>
      </c>
      <c r="D452" s="295"/>
      <c r="E452" s="197">
        <f t="shared" ref="E452:L452" si="81">SUM(E439:E451)</f>
        <v>-44283904.126951486</v>
      </c>
      <c r="F452" s="197">
        <f t="shared" si="81"/>
        <v>-18273282.400401197</v>
      </c>
      <c r="G452" s="197">
        <f t="shared" si="81"/>
        <v>-3305204.9933473677</v>
      </c>
      <c r="H452" s="197">
        <f t="shared" si="81"/>
        <v>-1459593.9565655531</v>
      </c>
      <c r="I452" s="197">
        <f t="shared" si="81"/>
        <v>-156599.36456737146</v>
      </c>
      <c r="J452" s="197">
        <f t="shared" si="81"/>
        <v>-1269790.1145941038</v>
      </c>
      <c r="K452" s="197">
        <f t="shared" si="81"/>
        <v>-62645.012184174513</v>
      </c>
      <c r="L452" s="197">
        <f t="shared" si="81"/>
        <v>-99573.495446622488</v>
      </c>
      <c r="M452" s="197">
        <f t="shared" si="80"/>
        <v>-68910593.464057878</v>
      </c>
      <c r="N452" s="163"/>
    </row>
    <row r="453" spans="1:14" ht="15.6" customHeight="1" outlineLevel="1" x14ac:dyDescent="0.25">
      <c r="A453" s="25">
        <f t="shared" si="79"/>
        <v>444</v>
      </c>
      <c r="B453" s="298"/>
      <c r="C453" s="196" t="s">
        <v>465</v>
      </c>
      <c r="D453" s="131">
        <v>108</v>
      </c>
      <c r="E453" s="163">
        <v>14711838.540269604</v>
      </c>
      <c r="F453" s="163">
        <v>7610778.907757042</v>
      </c>
      <c r="G453" s="163">
        <v>1026979.8725623084</v>
      </c>
      <c r="H453" s="163">
        <v>464940.70111022936</v>
      </c>
      <c r="I453" s="163">
        <v>44506.342612301691</v>
      </c>
      <c r="J453" s="163">
        <v>374548.11360388715</v>
      </c>
      <c r="K453" s="163">
        <v>17058.593155477283</v>
      </c>
      <c r="L453" s="163">
        <v>26368.207589156555</v>
      </c>
      <c r="M453" s="163">
        <f t="shared" si="80"/>
        <v>24277019.278660003</v>
      </c>
      <c r="N453" s="163"/>
    </row>
    <row r="454" spans="1:14" outlineLevel="1" x14ac:dyDescent="0.25">
      <c r="A454" s="25">
        <f t="shared" si="79"/>
        <v>445</v>
      </c>
      <c r="B454" s="288" t="s">
        <v>466</v>
      </c>
      <c r="C454" s="289"/>
      <c r="D454" s="290"/>
      <c r="E454" s="197">
        <f t="shared" ref="E454:L454" si="82">E372+E378+E411+E421+E438+E452+E453</f>
        <v>-1250928980.9644709</v>
      </c>
      <c r="F454" s="197">
        <f t="shared" si="82"/>
        <v>-678738306.79168165</v>
      </c>
      <c r="G454" s="197">
        <f t="shared" si="82"/>
        <v>-86110126.378431261</v>
      </c>
      <c r="H454" s="197">
        <f t="shared" si="82"/>
        <v>-39505558.523428522</v>
      </c>
      <c r="I454" s="197">
        <f t="shared" si="82"/>
        <v>-3932025.5310568041</v>
      </c>
      <c r="J454" s="197">
        <f t="shared" si="82"/>
        <v>-31200238.939277936</v>
      </c>
      <c r="K454" s="197">
        <f t="shared" si="82"/>
        <v>-1461726.5328385618</v>
      </c>
      <c r="L454" s="197">
        <f t="shared" si="82"/>
        <v>-2521235.0283301724</v>
      </c>
      <c r="M454" s="197">
        <f t="shared" si="80"/>
        <v>-2094398198.6895158</v>
      </c>
      <c r="N454" s="163"/>
    </row>
    <row r="455" spans="1:14" ht="15.6" customHeight="1" outlineLevel="1" x14ac:dyDescent="0.25">
      <c r="A455" s="25">
        <f t="shared" si="79"/>
        <v>446</v>
      </c>
      <c r="B455" s="296" t="s">
        <v>467</v>
      </c>
      <c r="C455" s="198" t="s">
        <v>372</v>
      </c>
      <c r="D455" s="189">
        <v>111</v>
      </c>
      <c r="E455" s="163">
        <v>-63532060.225894123</v>
      </c>
      <c r="F455" s="163">
        <v>-25735995.372708306</v>
      </c>
      <c r="G455" s="163">
        <v>-4428773.2943139961</v>
      </c>
      <c r="H455" s="163">
        <v>-1958194.6700844113</v>
      </c>
      <c r="I455" s="163">
        <v>-208460.91768291092</v>
      </c>
      <c r="J455" s="163">
        <v>-1688336.0615494724</v>
      </c>
      <c r="K455" s="163">
        <v>-82456.68982780748</v>
      </c>
      <c r="L455" s="163">
        <v>-131168.12530394824</v>
      </c>
      <c r="M455" s="163">
        <f t="shared" si="80"/>
        <v>-97765445.357364997</v>
      </c>
    </row>
    <row r="456" spans="1:14" ht="15.6" customHeight="1" outlineLevel="1" x14ac:dyDescent="0.25">
      <c r="A456" s="25">
        <f t="shared" si="79"/>
        <v>447</v>
      </c>
      <c r="B456" s="297"/>
      <c r="C456" s="188" t="s">
        <v>382</v>
      </c>
      <c r="D456" s="189">
        <v>111</v>
      </c>
      <c r="E456" s="163">
        <v>0</v>
      </c>
      <c r="F456" s="163">
        <v>0</v>
      </c>
      <c r="G456" s="163">
        <v>0</v>
      </c>
      <c r="H456" s="163">
        <v>0</v>
      </c>
      <c r="I456" s="163">
        <v>0</v>
      </c>
      <c r="J456" s="163">
        <v>0</v>
      </c>
      <c r="K456" s="163">
        <v>0</v>
      </c>
      <c r="L456" s="163">
        <v>0</v>
      </c>
      <c r="M456" s="163">
        <f t="shared" si="80"/>
        <v>0</v>
      </c>
    </row>
    <row r="457" spans="1:14" outlineLevel="1" x14ac:dyDescent="0.25">
      <c r="A457" s="25">
        <f t="shared" si="79"/>
        <v>448</v>
      </c>
      <c r="B457" s="297"/>
      <c r="C457" s="190" t="s">
        <v>374</v>
      </c>
      <c r="D457" s="189">
        <v>111</v>
      </c>
      <c r="E457" s="163">
        <v>0</v>
      </c>
      <c r="F457" s="163">
        <v>0</v>
      </c>
      <c r="G457" s="163">
        <v>0</v>
      </c>
      <c r="H457" s="163">
        <v>0</v>
      </c>
      <c r="I457" s="163">
        <v>0</v>
      </c>
      <c r="J457" s="163">
        <v>0</v>
      </c>
      <c r="K457" s="163">
        <v>0</v>
      </c>
      <c r="L457" s="163">
        <v>0</v>
      </c>
      <c r="M457" s="163">
        <f t="shared" si="80"/>
        <v>0</v>
      </c>
    </row>
    <row r="458" spans="1:14" x14ac:dyDescent="0.25">
      <c r="A458" s="25">
        <f t="shared" si="79"/>
        <v>449</v>
      </c>
      <c r="B458" s="297"/>
      <c r="C458" s="198" t="s">
        <v>375</v>
      </c>
      <c r="D458" s="189">
        <v>111</v>
      </c>
      <c r="E458" s="163">
        <v>0</v>
      </c>
      <c r="F458" s="163">
        <v>0</v>
      </c>
      <c r="G458" s="163">
        <v>0</v>
      </c>
      <c r="H458" s="163">
        <v>0</v>
      </c>
      <c r="I458" s="163">
        <v>0</v>
      </c>
      <c r="J458" s="163">
        <v>0</v>
      </c>
      <c r="K458" s="163">
        <v>0</v>
      </c>
      <c r="L458" s="163">
        <v>0</v>
      </c>
      <c r="M458" s="163">
        <f t="shared" si="80"/>
        <v>0</v>
      </c>
    </row>
    <row r="459" spans="1:14" x14ac:dyDescent="0.25">
      <c r="A459" s="25">
        <f t="shared" si="79"/>
        <v>450</v>
      </c>
      <c r="B459" s="297"/>
      <c r="C459" s="198" t="s">
        <v>376</v>
      </c>
      <c r="D459" s="189">
        <v>111</v>
      </c>
      <c r="E459" s="163">
        <v>0</v>
      </c>
      <c r="F459" s="163">
        <v>0</v>
      </c>
      <c r="G459" s="163">
        <v>0</v>
      </c>
      <c r="H459" s="163">
        <v>0</v>
      </c>
      <c r="I459" s="163">
        <v>0</v>
      </c>
      <c r="J459" s="163">
        <v>0</v>
      </c>
      <c r="K459" s="163">
        <v>0</v>
      </c>
      <c r="L459" s="163">
        <v>0</v>
      </c>
      <c r="M459" s="163">
        <f t="shared" si="80"/>
        <v>0</v>
      </c>
    </row>
    <row r="460" spans="1:14" ht="15.6" customHeight="1" outlineLevel="1" x14ac:dyDescent="0.25">
      <c r="A460" s="25">
        <f t="shared" si="79"/>
        <v>451</v>
      </c>
      <c r="B460" s="298"/>
      <c r="C460" s="198" t="s">
        <v>377</v>
      </c>
      <c r="D460" s="189">
        <v>111</v>
      </c>
      <c r="E460" s="163">
        <v>-8124813.7759837275</v>
      </c>
      <c r="F460" s="163">
        <v>-3449613.4713658709</v>
      </c>
      <c r="G460" s="163">
        <v>-602344.33015376306</v>
      </c>
      <c r="H460" s="163">
        <v>-266544.84052913554</v>
      </c>
      <c r="I460" s="163">
        <v>-28349.341510163242</v>
      </c>
      <c r="J460" s="163">
        <v>-230138.42715349799</v>
      </c>
      <c r="K460" s="163">
        <v>-11254.99755888903</v>
      </c>
      <c r="L460" s="163">
        <v>-17897.865881199759</v>
      </c>
      <c r="M460" s="163">
        <f t="shared" si="80"/>
        <v>-12730957.050136248</v>
      </c>
    </row>
    <row r="461" spans="1:14" outlineLevel="1" x14ac:dyDescent="0.25">
      <c r="A461" s="25">
        <f t="shared" si="79"/>
        <v>452</v>
      </c>
      <c r="B461" s="288" t="s">
        <v>466</v>
      </c>
      <c r="C461" s="289"/>
      <c r="D461" s="290"/>
      <c r="E461" s="197">
        <f t="shared" ref="E461:K461" si="83">SUM(E455:E460)</f>
        <v>-71656874.001877844</v>
      </c>
      <c r="F461" s="197">
        <f t="shared" si="83"/>
        <v>-29185608.844074175</v>
      </c>
      <c r="G461" s="197">
        <f t="shared" si="83"/>
        <v>-5031117.6244677594</v>
      </c>
      <c r="H461" s="197">
        <f t="shared" si="83"/>
        <v>-2224739.5106135467</v>
      </c>
      <c r="I461" s="197">
        <f t="shared" si="83"/>
        <v>-236810.25919307416</v>
      </c>
      <c r="J461" s="197">
        <f t="shared" si="83"/>
        <v>-1918474.4887029703</v>
      </c>
      <c r="K461" s="197">
        <f t="shared" si="83"/>
        <v>-93711.687386696518</v>
      </c>
      <c r="L461" s="197">
        <f t="shared" ref="L461" si="84">SUM(L455:L460)</f>
        <v>-149065.99118514801</v>
      </c>
      <c r="M461" s="197">
        <f t="shared" si="80"/>
        <v>-110496402.40750121</v>
      </c>
      <c r="N461" s="163"/>
    </row>
    <row r="462" spans="1:14" ht="31.5" outlineLevel="1" x14ac:dyDescent="0.25">
      <c r="A462" s="25">
        <f t="shared" si="79"/>
        <v>453</v>
      </c>
      <c r="B462" s="134" t="s">
        <v>468</v>
      </c>
      <c r="C462" s="141" t="s">
        <v>468</v>
      </c>
      <c r="D462" s="142">
        <v>114</v>
      </c>
      <c r="E462" s="163"/>
      <c r="F462" s="163"/>
      <c r="G462" s="163"/>
      <c r="H462" s="163"/>
      <c r="I462" s="163"/>
      <c r="J462" s="163"/>
      <c r="K462" s="163"/>
      <c r="L462" s="163"/>
      <c r="M462" s="163">
        <f t="shared" si="80"/>
        <v>0</v>
      </c>
    </row>
    <row r="463" spans="1:14" outlineLevel="1" x14ac:dyDescent="0.25">
      <c r="A463" s="25">
        <f t="shared" si="79"/>
        <v>454</v>
      </c>
      <c r="B463" s="288" t="s">
        <v>469</v>
      </c>
      <c r="C463" s="299"/>
      <c r="D463" s="300"/>
      <c r="E463" s="197">
        <f t="shared" ref="E463:K463" si="85">SUM(E462)</f>
        <v>0</v>
      </c>
      <c r="F463" s="197">
        <f t="shared" si="85"/>
        <v>0</v>
      </c>
      <c r="G463" s="197">
        <f t="shared" si="85"/>
        <v>0</v>
      </c>
      <c r="H463" s="197">
        <f t="shared" si="85"/>
        <v>0</v>
      </c>
      <c r="I463" s="197">
        <f t="shared" si="85"/>
        <v>0</v>
      </c>
      <c r="J463" s="197">
        <f t="shared" si="85"/>
        <v>0</v>
      </c>
      <c r="K463" s="197">
        <f t="shared" si="85"/>
        <v>0</v>
      </c>
      <c r="L463" s="197">
        <f t="shared" ref="L463" si="86">SUM(L462)</f>
        <v>0</v>
      </c>
      <c r="M463" s="197">
        <f t="shared" si="80"/>
        <v>0</v>
      </c>
    </row>
    <row r="464" spans="1:14" ht="47.25" x14ac:dyDescent="0.25">
      <c r="A464" s="25">
        <f t="shared" si="79"/>
        <v>455</v>
      </c>
      <c r="B464" s="199" t="s">
        <v>470</v>
      </c>
      <c r="C464" s="141" t="s">
        <v>470</v>
      </c>
      <c r="D464" s="142">
        <v>115</v>
      </c>
      <c r="E464" s="163"/>
      <c r="F464" s="163"/>
      <c r="G464" s="163"/>
      <c r="H464" s="163"/>
      <c r="I464" s="163"/>
      <c r="J464" s="163"/>
      <c r="K464" s="163"/>
      <c r="L464" s="163"/>
      <c r="M464" s="163">
        <f t="shared" si="80"/>
        <v>0</v>
      </c>
    </row>
    <row r="465" spans="1:15" x14ac:dyDescent="0.25">
      <c r="A465" s="25">
        <f t="shared" si="79"/>
        <v>456</v>
      </c>
      <c r="B465" s="283" t="s">
        <v>471</v>
      </c>
      <c r="C465" s="345"/>
      <c r="D465" s="285"/>
      <c r="E465" s="197">
        <f t="shared" ref="E465:L465" si="87">SUM(E464)</f>
        <v>0</v>
      </c>
      <c r="F465" s="197">
        <f t="shared" si="87"/>
        <v>0</v>
      </c>
      <c r="G465" s="197">
        <f t="shared" si="87"/>
        <v>0</v>
      </c>
      <c r="H465" s="197">
        <f t="shared" si="87"/>
        <v>0</v>
      </c>
      <c r="I465" s="197">
        <f t="shared" si="87"/>
        <v>0</v>
      </c>
      <c r="J465" s="197">
        <f t="shared" si="87"/>
        <v>0</v>
      </c>
      <c r="K465" s="197">
        <f t="shared" si="87"/>
        <v>0</v>
      </c>
      <c r="L465" s="197">
        <f t="shared" si="87"/>
        <v>0</v>
      </c>
      <c r="M465" s="197">
        <f t="shared" si="80"/>
        <v>0</v>
      </c>
    </row>
    <row r="466" spans="1:15" x14ac:dyDescent="0.25">
      <c r="A466" s="25">
        <f t="shared" si="79"/>
        <v>457</v>
      </c>
      <c r="B466" s="291" t="s">
        <v>472</v>
      </c>
      <c r="C466" s="186" t="s">
        <v>473</v>
      </c>
      <c r="D466" s="187">
        <v>117.1</v>
      </c>
      <c r="E466" s="163">
        <v>6039383.3149570478</v>
      </c>
      <c r="F466" s="163">
        <v>2052072.6434530418</v>
      </c>
      <c r="G466" s="163">
        <v>436592.51018671313</v>
      </c>
      <c r="H466" s="163">
        <v>103569.93350304523</v>
      </c>
      <c r="I466" s="163">
        <v>51126.124935345477</v>
      </c>
      <c r="J466" s="163">
        <v>101198.10296480755</v>
      </c>
      <c r="K466" s="163">
        <v>0</v>
      </c>
      <c r="L466" s="163">
        <v>0</v>
      </c>
      <c r="M466" s="163">
        <f t="shared" si="80"/>
        <v>8783942.6300000008</v>
      </c>
    </row>
    <row r="467" spans="1:15" x14ac:dyDescent="0.25">
      <c r="A467" s="25">
        <f t="shared" si="79"/>
        <v>458</v>
      </c>
      <c r="B467" s="292"/>
      <c r="C467" s="188" t="s">
        <v>474</v>
      </c>
      <c r="D467" s="189">
        <v>117.2</v>
      </c>
      <c r="E467" s="163"/>
      <c r="F467" s="163"/>
      <c r="G467" s="163"/>
      <c r="H467" s="163"/>
      <c r="I467" s="163"/>
      <c r="J467" s="163"/>
      <c r="K467" s="163"/>
      <c r="L467" s="163"/>
      <c r="M467" s="163">
        <f t="shared" si="80"/>
        <v>0</v>
      </c>
    </row>
    <row r="468" spans="1:15" x14ac:dyDescent="0.25">
      <c r="A468" s="25">
        <f t="shared" si="79"/>
        <v>459</v>
      </c>
      <c r="B468" s="292"/>
      <c r="C468" s="188" t="s">
        <v>475</v>
      </c>
      <c r="D468" s="189">
        <v>117.3</v>
      </c>
      <c r="E468" s="163"/>
      <c r="F468" s="163"/>
      <c r="G468" s="163"/>
      <c r="H468" s="163"/>
      <c r="I468" s="163"/>
      <c r="J468" s="163"/>
      <c r="K468" s="163"/>
      <c r="L468" s="163"/>
      <c r="M468" s="163">
        <f t="shared" si="80"/>
        <v>0</v>
      </c>
    </row>
    <row r="469" spans="1:15" x14ac:dyDescent="0.25">
      <c r="A469" s="25">
        <f t="shared" si="79"/>
        <v>460</v>
      </c>
      <c r="B469" s="293"/>
      <c r="C469" s="191" t="s">
        <v>476</v>
      </c>
      <c r="D469" s="192">
        <v>117.4</v>
      </c>
      <c r="E469" s="163"/>
      <c r="F469" s="163"/>
      <c r="G469" s="163"/>
      <c r="H469" s="163"/>
      <c r="I469" s="163"/>
      <c r="J469" s="163"/>
      <c r="K469" s="163"/>
      <c r="L469" s="163"/>
      <c r="M469" s="163">
        <f t="shared" si="80"/>
        <v>0</v>
      </c>
    </row>
    <row r="470" spans="1:15" ht="15.6" customHeight="1" outlineLevel="1" x14ac:dyDescent="0.25">
      <c r="A470" s="25">
        <f t="shared" si="79"/>
        <v>461</v>
      </c>
      <c r="B470" s="283" t="s">
        <v>477</v>
      </c>
      <c r="C470" s="345"/>
      <c r="D470" s="285"/>
      <c r="E470" s="197">
        <f t="shared" ref="E470:L470" si="88">SUM(E466:E469)</f>
        <v>6039383.3149570478</v>
      </c>
      <c r="F470" s="197">
        <f t="shared" si="88"/>
        <v>2052072.6434530418</v>
      </c>
      <c r="G470" s="197">
        <f t="shared" si="88"/>
        <v>436592.51018671313</v>
      </c>
      <c r="H470" s="197">
        <f t="shared" si="88"/>
        <v>103569.93350304523</v>
      </c>
      <c r="I470" s="197">
        <f t="shared" si="88"/>
        <v>51126.124935345477</v>
      </c>
      <c r="J470" s="197">
        <f t="shared" si="88"/>
        <v>101198.10296480755</v>
      </c>
      <c r="K470" s="197">
        <f t="shared" si="88"/>
        <v>0</v>
      </c>
      <c r="L470" s="197">
        <f t="shared" si="88"/>
        <v>0</v>
      </c>
      <c r="M470" s="197">
        <f t="shared" si="80"/>
        <v>8783942.6300000008</v>
      </c>
      <c r="N470" s="163"/>
    </row>
    <row r="471" spans="1:15" ht="16.5" outlineLevel="1" thickBot="1" x14ac:dyDescent="0.3">
      <c r="A471" s="25">
        <f t="shared" si="79"/>
        <v>462</v>
      </c>
      <c r="B471" s="346" t="s">
        <v>478</v>
      </c>
      <c r="C471" s="346"/>
      <c r="D471" s="287"/>
      <c r="E471" s="200">
        <f t="shared" ref="E471:L471" si="89">E336+E359+E361+E454+E461+E463+E465+E470</f>
        <v>2011247050.0009713</v>
      </c>
      <c r="F471" s="200">
        <f t="shared" si="89"/>
        <v>970769210.25677669</v>
      </c>
      <c r="G471" s="200">
        <f t="shared" si="89"/>
        <v>144187541.34986892</v>
      </c>
      <c r="H471" s="200">
        <f t="shared" si="89"/>
        <v>63746465.549756519</v>
      </c>
      <c r="I471" s="200">
        <f t="shared" si="89"/>
        <v>6440690.1193852313</v>
      </c>
      <c r="J471" s="200">
        <f t="shared" si="89"/>
        <v>53138031.729626678</v>
      </c>
      <c r="K471" s="200">
        <f t="shared" si="89"/>
        <v>2378074.2362334612</v>
      </c>
      <c r="L471" s="200">
        <f t="shared" si="89"/>
        <v>3606227.1250589434</v>
      </c>
      <c r="M471" s="200">
        <f t="shared" si="80"/>
        <v>3255513290.3676777</v>
      </c>
      <c r="N471" s="163"/>
      <c r="O471" s="163"/>
    </row>
    <row r="472" spans="1:15" outlineLevel="1" x14ac:dyDescent="0.25">
      <c r="A472" s="25">
        <f t="shared" si="79"/>
        <v>463</v>
      </c>
      <c r="B472" s="134" t="s">
        <v>479</v>
      </c>
      <c r="C472" s="145" t="s">
        <v>479</v>
      </c>
      <c r="D472" s="146">
        <v>165</v>
      </c>
      <c r="E472" s="163"/>
      <c r="F472" s="163"/>
      <c r="G472" s="163"/>
      <c r="H472" s="163"/>
      <c r="I472" s="163"/>
      <c r="J472" s="163"/>
      <c r="K472" s="163"/>
      <c r="L472" s="163"/>
      <c r="M472" s="163">
        <f t="shared" si="80"/>
        <v>0</v>
      </c>
    </row>
    <row r="473" spans="1:15" x14ac:dyDescent="0.25">
      <c r="A473" s="25">
        <f t="shared" si="79"/>
        <v>464</v>
      </c>
      <c r="B473" s="288" t="s">
        <v>480</v>
      </c>
      <c r="C473" s="289"/>
      <c r="D473" s="290"/>
      <c r="E473" s="197">
        <f t="shared" ref="E473:K473" si="90">SUM(E472)</f>
        <v>0</v>
      </c>
      <c r="F473" s="197">
        <f t="shared" si="90"/>
        <v>0</v>
      </c>
      <c r="G473" s="197">
        <f t="shared" si="90"/>
        <v>0</v>
      </c>
      <c r="H473" s="197">
        <f t="shared" si="90"/>
        <v>0</v>
      </c>
      <c r="I473" s="197">
        <f t="shared" si="90"/>
        <v>0</v>
      </c>
      <c r="J473" s="197">
        <f t="shared" si="90"/>
        <v>0</v>
      </c>
      <c r="K473" s="197">
        <f t="shared" si="90"/>
        <v>0</v>
      </c>
      <c r="L473" s="197">
        <f t="shared" ref="L473" si="91">SUM(L472)</f>
        <v>0</v>
      </c>
      <c r="M473" s="197">
        <f t="shared" si="80"/>
        <v>0</v>
      </c>
    </row>
    <row r="474" spans="1:15" ht="16.5" thickBot="1" x14ac:dyDescent="0.3">
      <c r="A474" s="25">
        <f t="shared" si="79"/>
        <v>465</v>
      </c>
      <c r="B474" s="260" t="s">
        <v>481</v>
      </c>
      <c r="C474" s="260"/>
      <c r="D474" s="261"/>
      <c r="E474" s="200">
        <f t="shared" ref="E474:L474" si="92">E471+E473</f>
        <v>2011247050.0009713</v>
      </c>
      <c r="F474" s="200">
        <f t="shared" si="92"/>
        <v>970769210.25677669</v>
      </c>
      <c r="G474" s="200">
        <f t="shared" si="92"/>
        <v>144187541.34986892</v>
      </c>
      <c r="H474" s="200">
        <f t="shared" si="92"/>
        <v>63746465.549756519</v>
      </c>
      <c r="I474" s="200">
        <f t="shared" si="92"/>
        <v>6440690.1193852313</v>
      </c>
      <c r="J474" s="200">
        <f t="shared" si="92"/>
        <v>53138031.729626678</v>
      </c>
      <c r="K474" s="200">
        <f t="shared" si="92"/>
        <v>2378074.2362334612</v>
      </c>
      <c r="L474" s="200">
        <f t="shared" si="92"/>
        <v>3606227.1250589434</v>
      </c>
      <c r="M474" s="200">
        <f t="shared" si="80"/>
        <v>3255513290.3676777</v>
      </c>
      <c r="N474" s="163"/>
    </row>
    <row r="475" spans="1:15" x14ac:dyDescent="0.25">
      <c r="A475" s="25">
        <f t="shared" si="79"/>
        <v>466</v>
      </c>
      <c r="B475" s="291" t="s">
        <v>482</v>
      </c>
      <c r="C475" s="97" t="s">
        <v>483</v>
      </c>
      <c r="D475" s="98">
        <v>182.3</v>
      </c>
      <c r="E475" s="163">
        <v>19666277.572264802</v>
      </c>
      <c r="F475" s="163">
        <v>9997416.3263103012</v>
      </c>
      <c r="G475" s="163">
        <v>1388938.0440007001</v>
      </c>
      <c r="H475" s="163">
        <v>623972.42558497051</v>
      </c>
      <c r="I475" s="163">
        <v>62129.734284429433</v>
      </c>
      <c r="J475" s="163">
        <v>508962.84486633149</v>
      </c>
      <c r="K475" s="163">
        <v>23190.998145466674</v>
      </c>
      <c r="L475" s="163">
        <v>37020.602006731722</v>
      </c>
      <c r="M475" s="163">
        <f t="shared" si="80"/>
        <v>32307908.547463741</v>
      </c>
    </row>
    <row r="476" spans="1:15" x14ac:dyDescent="0.25">
      <c r="A476" s="25">
        <f t="shared" si="79"/>
        <v>467</v>
      </c>
      <c r="B476" s="292"/>
      <c r="C476" s="77" t="s">
        <v>484</v>
      </c>
      <c r="D476" s="79">
        <v>186</v>
      </c>
      <c r="E476" s="163">
        <v>0</v>
      </c>
      <c r="F476" s="163">
        <v>0</v>
      </c>
      <c r="G476" s="163">
        <v>0</v>
      </c>
      <c r="H476" s="163">
        <v>0</v>
      </c>
      <c r="I476" s="163">
        <v>0</v>
      </c>
      <c r="J476" s="163">
        <v>0</v>
      </c>
      <c r="K476" s="163">
        <v>0</v>
      </c>
      <c r="L476" s="163">
        <v>0</v>
      </c>
      <c r="M476" s="163">
        <f t="shared" si="80"/>
        <v>0</v>
      </c>
    </row>
    <row r="477" spans="1:15" x14ac:dyDescent="0.25">
      <c r="A477" s="25">
        <f t="shared" si="79"/>
        <v>468</v>
      </c>
      <c r="B477" s="293"/>
      <c r="C477" s="80" t="s">
        <v>486</v>
      </c>
      <c r="D477" s="81">
        <v>190</v>
      </c>
      <c r="E477" s="163">
        <v>1862933.4672332592</v>
      </c>
      <c r="F477" s="163">
        <v>938601.12122702284</v>
      </c>
      <c r="G477" s="163">
        <v>131495.0955914403</v>
      </c>
      <c r="H477" s="163">
        <v>58989.011103944802</v>
      </c>
      <c r="I477" s="163">
        <v>5910.7021488457622</v>
      </c>
      <c r="J477" s="163">
        <v>48230.772417691674</v>
      </c>
      <c r="K477" s="163">
        <v>2202.0212345618479</v>
      </c>
      <c r="L477" s="163">
        <v>3513.6658156462231</v>
      </c>
      <c r="M477" s="163">
        <f t="shared" si="80"/>
        <v>3051875.8567724125</v>
      </c>
    </row>
    <row r="478" spans="1:15" x14ac:dyDescent="0.25">
      <c r="A478" s="25">
        <f t="shared" si="79"/>
        <v>469</v>
      </c>
      <c r="B478" s="268" t="s">
        <v>487</v>
      </c>
      <c r="C478" s="338"/>
      <c r="D478" s="270"/>
      <c r="E478" s="197">
        <f t="shared" ref="E478:K478" si="93">SUM(E475:E477)</f>
        <v>21529211.039498061</v>
      </c>
      <c r="F478" s="197">
        <f t="shared" si="93"/>
        <v>10936017.447537323</v>
      </c>
      <c r="G478" s="197">
        <f t="shared" si="93"/>
        <v>1520433.1395921404</v>
      </c>
      <c r="H478" s="197">
        <f t="shared" si="93"/>
        <v>682961.43668891536</v>
      </c>
      <c r="I478" s="197">
        <f t="shared" si="93"/>
        <v>68040.436433275201</v>
      </c>
      <c r="J478" s="197">
        <f t="shared" si="93"/>
        <v>557193.6172840232</v>
      </c>
      <c r="K478" s="197">
        <f t="shared" si="93"/>
        <v>25393.019380028523</v>
      </c>
      <c r="L478" s="197">
        <f t="shared" ref="L478" si="94">SUM(L475:L477)</f>
        <v>40534.267822377944</v>
      </c>
      <c r="M478" s="197">
        <f t="shared" si="80"/>
        <v>35359784.404236145</v>
      </c>
      <c r="N478" s="163"/>
    </row>
    <row r="479" spans="1:15" outlineLevel="2" x14ac:dyDescent="0.25">
      <c r="A479" s="25">
        <f t="shared" si="79"/>
        <v>470</v>
      </c>
      <c r="B479" s="339" t="s">
        <v>488</v>
      </c>
      <c r="C479" s="97" t="s">
        <v>489</v>
      </c>
      <c r="D479" s="98">
        <v>228.1</v>
      </c>
      <c r="E479" s="163"/>
      <c r="F479" s="163"/>
      <c r="G479" s="163"/>
      <c r="H479" s="163"/>
      <c r="I479" s="163"/>
      <c r="J479" s="163"/>
      <c r="K479" s="163"/>
      <c r="L479" s="163"/>
      <c r="M479" s="163">
        <f t="shared" si="80"/>
        <v>0</v>
      </c>
    </row>
    <row r="480" spans="1:15" outlineLevel="2" x14ac:dyDescent="0.25">
      <c r="A480" s="25">
        <f t="shared" si="79"/>
        <v>471</v>
      </c>
      <c r="B480" s="340"/>
      <c r="C480" s="77" t="s">
        <v>490</v>
      </c>
      <c r="D480" s="100">
        <v>228.2</v>
      </c>
      <c r="E480" s="163"/>
      <c r="F480" s="163"/>
      <c r="G480" s="163"/>
      <c r="H480" s="163"/>
      <c r="I480" s="163"/>
      <c r="J480" s="163"/>
      <c r="K480" s="163"/>
      <c r="L480" s="163"/>
      <c r="M480" s="163">
        <f t="shared" si="80"/>
        <v>0</v>
      </c>
    </row>
    <row r="481" spans="1:14" x14ac:dyDescent="0.25">
      <c r="A481" s="25">
        <f t="shared" si="79"/>
        <v>472</v>
      </c>
      <c r="B481" s="340"/>
      <c r="C481" s="77" t="s">
        <v>491</v>
      </c>
      <c r="D481" s="100">
        <v>228.3</v>
      </c>
      <c r="E481" s="163"/>
      <c r="F481" s="163"/>
      <c r="G481" s="163"/>
      <c r="H481" s="163"/>
      <c r="I481" s="163"/>
      <c r="J481" s="163"/>
      <c r="K481" s="163"/>
      <c r="L481" s="163"/>
      <c r="M481" s="163">
        <f t="shared" si="80"/>
        <v>0</v>
      </c>
    </row>
    <row r="482" spans="1:14" x14ac:dyDescent="0.25">
      <c r="A482" s="25">
        <f t="shared" si="79"/>
        <v>473</v>
      </c>
      <c r="B482" s="340"/>
      <c r="C482" s="77" t="s">
        <v>492</v>
      </c>
      <c r="D482" s="100">
        <v>228.4</v>
      </c>
      <c r="E482" s="163"/>
      <c r="F482" s="163"/>
      <c r="G482" s="163"/>
      <c r="H482" s="163"/>
      <c r="I482" s="163"/>
      <c r="J482" s="163"/>
      <c r="K482" s="163"/>
      <c r="L482" s="163"/>
      <c r="M482" s="163">
        <f t="shared" si="80"/>
        <v>0</v>
      </c>
    </row>
    <row r="483" spans="1:14" outlineLevel="1" x14ac:dyDescent="0.25">
      <c r="A483" s="25">
        <f t="shared" si="79"/>
        <v>474</v>
      </c>
      <c r="B483" s="340"/>
      <c r="C483" s="77" t="s">
        <v>493</v>
      </c>
      <c r="D483" s="79">
        <v>229</v>
      </c>
      <c r="E483" s="163"/>
      <c r="F483" s="163"/>
      <c r="G483" s="163"/>
      <c r="H483" s="163"/>
      <c r="I483" s="163"/>
      <c r="J483" s="163"/>
      <c r="K483" s="163"/>
      <c r="L483" s="163"/>
      <c r="M483" s="163">
        <f t="shared" si="80"/>
        <v>0</v>
      </c>
    </row>
    <row r="484" spans="1:14" outlineLevel="1" x14ac:dyDescent="0.25">
      <c r="A484" s="25">
        <f t="shared" si="79"/>
        <v>475</v>
      </c>
      <c r="B484" s="341"/>
      <c r="C484" s="80" t="s">
        <v>494</v>
      </c>
      <c r="D484" s="81">
        <v>230</v>
      </c>
      <c r="E484" s="163">
        <v>-11264015.849553868</v>
      </c>
      <c r="F484" s="163">
        <v>-5771361.4515173752</v>
      </c>
      <c r="G484" s="163">
        <v>-793628.30690678279</v>
      </c>
      <c r="H484" s="163">
        <v>-356802.59038355772</v>
      </c>
      <c r="I484" s="163">
        <v>-35406.988843725077</v>
      </c>
      <c r="J484" s="163">
        <v>-290191.29190118721</v>
      </c>
      <c r="K484" s="163">
        <v>-13171.510683132974</v>
      </c>
      <c r="L484" s="163">
        <v>-21030.723880374786</v>
      </c>
      <c r="M484" s="163">
        <f t="shared" si="80"/>
        <v>-18545608.71367</v>
      </c>
    </row>
    <row r="485" spans="1:14" outlineLevel="1" x14ac:dyDescent="0.25">
      <c r="A485" s="25">
        <f t="shared" si="79"/>
        <v>476</v>
      </c>
      <c r="B485" s="274" t="s">
        <v>495</v>
      </c>
      <c r="C485" s="275"/>
      <c r="D485" s="276"/>
      <c r="E485" s="197">
        <f t="shared" ref="E485:L485" si="95">SUM(E479:E484)</f>
        <v>-11264015.849553868</v>
      </c>
      <c r="F485" s="197">
        <f t="shared" si="95"/>
        <v>-5771361.4515173752</v>
      </c>
      <c r="G485" s="197">
        <f t="shared" si="95"/>
        <v>-793628.30690678279</v>
      </c>
      <c r="H485" s="197">
        <f t="shared" si="95"/>
        <v>-356802.59038355772</v>
      </c>
      <c r="I485" s="197">
        <f t="shared" si="95"/>
        <v>-35406.988843725077</v>
      </c>
      <c r="J485" s="197">
        <f t="shared" si="95"/>
        <v>-290191.29190118721</v>
      </c>
      <c r="K485" s="197">
        <f t="shared" si="95"/>
        <v>-13171.510683132974</v>
      </c>
      <c r="L485" s="197">
        <f t="shared" si="95"/>
        <v>-21030.723880374786</v>
      </c>
      <c r="M485" s="197">
        <f t="shared" si="80"/>
        <v>-18545608.71367</v>
      </c>
      <c r="N485" s="163"/>
    </row>
    <row r="486" spans="1:14" outlineLevel="1" x14ac:dyDescent="0.25">
      <c r="A486" s="25">
        <f t="shared" si="79"/>
        <v>477</v>
      </c>
      <c r="B486" s="147" t="s">
        <v>496</v>
      </c>
      <c r="C486" s="176" t="s">
        <v>496</v>
      </c>
      <c r="D486" s="79">
        <v>235</v>
      </c>
      <c r="E486" s="163">
        <v>-560939.5892642854</v>
      </c>
      <c r="F486" s="163">
        <v>-201712.29588064185</v>
      </c>
      <c r="G486" s="163">
        <v>-61463.74359446676</v>
      </c>
      <c r="H486" s="163">
        <v>0</v>
      </c>
      <c r="I486" s="163">
        <v>-19440.210665605904</v>
      </c>
      <c r="J486" s="163">
        <v>0</v>
      </c>
      <c r="K486" s="163">
        <v>0</v>
      </c>
      <c r="L486" s="163">
        <v>0</v>
      </c>
      <c r="M486" s="163">
        <f t="shared" si="80"/>
        <v>-843555.83940499998</v>
      </c>
    </row>
    <row r="487" spans="1:14" ht="16.5" outlineLevel="1" thickBot="1" x14ac:dyDescent="0.3">
      <c r="A487" s="25">
        <f t="shared" si="79"/>
        <v>478</v>
      </c>
      <c r="B487" s="260" t="s">
        <v>497</v>
      </c>
      <c r="C487" s="260"/>
      <c r="D487" s="261"/>
      <c r="E487" s="200">
        <f>E485+E478+E486</f>
        <v>9704255.6006799079</v>
      </c>
      <c r="F487" s="200">
        <f t="shared" ref="F487:M487" si="96">F485+F478+F486</f>
        <v>4962943.7001393065</v>
      </c>
      <c r="G487" s="200">
        <f t="shared" si="96"/>
        <v>665341.08909089095</v>
      </c>
      <c r="H487" s="200">
        <f t="shared" si="96"/>
        <v>326158.84630535764</v>
      </c>
      <c r="I487" s="200">
        <f t="shared" si="96"/>
        <v>13193.23692394422</v>
      </c>
      <c r="J487" s="200">
        <f t="shared" si="96"/>
        <v>267002.32538283599</v>
      </c>
      <c r="K487" s="200">
        <f t="shared" si="96"/>
        <v>12221.508696895549</v>
      </c>
      <c r="L487" s="200">
        <f t="shared" si="96"/>
        <v>19503.543942003158</v>
      </c>
      <c r="M487" s="200">
        <f t="shared" si="96"/>
        <v>15970619.851161145</v>
      </c>
      <c r="N487" s="163"/>
    </row>
    <row r="488" spans="1:14" x14ac:dyDescent="0.25">
      <c r="A488" s="25">
        <f>A487+1</f>
        <v>479</v>
      </c>
      <c r="B488" s="342" t="s">
        <v>498</v>
      </c>
      <c r="C488" s="92" t="s">
        <v>499</v>
      </c>
      <c r="D488" s="78">
        <v>253</v>
      </c>
      <c r="E488" s="163">
        <v>-2687868.0594102484</v>
      </c>
      <c r="F488" s="163">
        <v>-966549.78123222047</v>
      </c>
      <c r="G488" s="163">
        <v>-294517.33552275953</v>
      </c>
      <c r="H488" s="163">
        <v>0</v>
      </c>
      <c r="I488" s="163">
        <v>-93152.136729771461</v>
      </c>
      <c r="J488" s="163">
        <v>0</v>
      </c>
      <c r="K488" s="163">
        <v>0</v>
      </c>
      <c r="L488" s="163">
        <v>0</v>
      </c>
      <c r="M488" s="163">
        <f t="shared" si="80"/>
        <v>-4042087.312895</v>
      </c>
      <c r="N488" s="163"/>
    </row>
    <row r="489" spans="1:14" ht="31.5" x14ac:dyDescent="0.25">
      <c r="A489" s="25">
        <f t="shared" si="79"/>
        <v>480</v>
      </c>
      <c r="B489" s="343"/>
      <c r="C489" s="77" t="s">
        <v>500</v>
      </c>
      <c r="D489" s="79">
        <v>281</v>
      </c>
      <c r="E489" s="163"/>
      <c r="F489" s="163"/>
      <c r="G489" s="163"/>
      <c r="H489" s="163"/>
      <c r="I489" s="163"/>
      <c r="J489" s="163"/>
      <c r="K489" s="163"/>
      <c r="L489" s="163"/>
      <c r="M489" s="163">
        <f t="shared" si="80"/>
        <v>0</v>
      </c>
    </row>
    <row r="490" spans="1:14" ht="31.5" x14ac:dyDescent="0.25">
      <c r="A490" s="25">
        <f t="shared" si="79"/>
        <v>481</v>
      </c>
      <c r="B490" s="343"/>
      <c r="C490" s="77" t="s">
        <v>501</v>
      </c>
      <c r="D490" s="79">
        <v>282</v>
      </c>
      <c r="E490" s="163">
        <v>-352098943.97228801</v>
      </c>
      <c r="F490" s="163">
        <v>-177397888.5494253</v>
      </c>
      <c r="G490" s="163">
        <v>-24852892.016612221</v>
      </c>
      <c r="H490" s="163">
        <v>-11149066.180294193</v>
      </c>
      <c r="I490" s="163">
        <v>-1117137.0429208912</v>
      </c>
      <c r="J490" s="163">
        <v>-9115732.9737909883</v>
      </c>
      <c r="K490" s="163">
        <v>-416187.3544766272</v>
      </c>
      <c r="L490" s="163">
        <v>-664091.36178004881</v>
      </c>
      <c r="M490" s="163">
        <f t="shared" si="80"/>
        <v>-576811939.45158827</v>
      </c>
    </row>
    <row r="491" spans="1:14" x14ac:dyDescent="0.25">
      <c r="A491" s="25">
        <f t="shared" si="79"/>
        <v>482</v>
      </c>
      <c r="B491" s="343"/>
      <c r="C491" s="77" t="s">
        <v>502</v>
      </c>
      <c r="D491" s="79">
        <v>283</v>
      </c>
      <c r="E491" s="163">
        <v>-4170121.5933074905</v>
      </c>
      <c r="F491" s="163">
        <v>-2101030.912791769</v>
      </c>
      <c r="G491" s="163">
        <v>-294347.89120745251</v>
      </c>
      <c r="H491" s="163">
        <v>-132045.16065608623</v>
      </c>
      <c r="I491" s="163">
        <v>-13230.932341946303</v>
      </c>
      <c r="J491" s="163">
        <v>-107963.16082056404</v>
      </c>
      <c r="K491" s="163">
        <v>-4929.1595543697476</v>
      </c>
      <c r="L491" s="163">
        <v>-7865.237243954698</v>
      </c>
      <c r="M491" s="163">
        <f t="shared" si="80"/>
        <v>-6831534.0479236338</v>
      </c>
    </row>
    <row r="492" spans="1:14" outlineLevel="1" x14ac:dyDescent="0.25">
      <c r="A492" s="25">
        <f t="shared" si="79"/>
        <v>483</v>
      </c>
      <c r="B492" s="343"/>
      <c r="C492" s="77" t="s">
        <v>503</v>
      </c>
      <c r="D492" s="79">
        <v>255</v>
      </c>
      <c r="E492" s="163"/>
      <c r="F492" s="163"/>
      <c r="G492" s="163"/>
      <c r="H492" s="163"/>
      <c r="I492" s="163"/>
      <c r="J492" s="163"/>
      <c r="K492" s="163"/>
      <c r="L492" s="163"/>
      <c r="M492" s="163">
        <f t="shared" si="80"/>
        <v>0</v>
      </c>
    </row>
    <row r="493" spans="1:14" outlineLevel="1" x14ac:dyDescent="0.25">
      <c r="A493" s="25">
        <f t="shared" si="79"/>
        <v>484</v>
      </c>
      <c r="B493" s="343"/>
      <c r="C493" s="77" t="s">
        <v>504</v>
      </c>
      <c r="D493" s="79">
        <v>252</v>
      </c>
      <c r="E493" s="163">
        <v>-332885.4706694716</v>
      </c>
      <c r="F493" s="163">
        <v>-23711.803862265489</v>
      </c>
      <c r="G493" s="163">
        <v>-544.46546826285658</v>
      </c>
      <c r="H493" s="163">
        <v>0</v>
      </c>
      <c r="I493" s="163">
        <v>0</v>
      </c>
      <c r="J493" s="163">
        <v>0</v>
      </c>
      <c r="K493" s="163">
        <v>0</v>
      </c>
      <c r="L493" s="163">
        <v>0</v>
      </c>
      <c r="M493" s="163">
        <f t="shared" si="80"/>
        <v>-357141.73999999993</v>
      </c>
    </row>
    <row r="494" spans="1:14" outlineLevel="1" x14ac:dyDescent="0.25">
      <c r="A494" s="25">
        <f t="shared" si="79"/>
        <v>485</v>
      </c>
      <c r="B494" s="344"/>
      <c r="C494" s="80" t="s">
        <v>505</v>
      </c>
      <c r="D494" s="81">
        <v>254</v>
      </c>
      <c r="E494" s="163">
        <v>-12207.142234954759</v>
      </c>
      <c r="F494" s="163">
        <v>-6150.320228946568</v>
      </c>
      <c r="G494" s="163">
        <v>-861.64072057152987</v>
      </c>
      <c r="H494" s="163">
        <v>-386.53406657330572</v>
      </c>
      <c r="I494" s="163">
        <v>-38.730734676515766</v>
      </c>
      <c r="J494" s="163">
        <v>-316.03914437099758</v>
      </c>
      <c r="K494" s="163">
        <v>-14.429064101043092</v>
      </c>
      <c r="L494" s="163">
        <v>-23.023805805256522</v>
      </c>
      <c r="M494" s="163">
        <f t="shared" si="80"/>
        <v>-19997.859999999975</v>
      </c>
    </row>
    <row r="495" spans="1:14" ht="15.75" customHeight="1" outlineLevel="1" x14ac:dyDescent="0.25">
      <c r="A495" s="25">
        <f t="shared" si="79"/>
        <v>486</v>
      </c>
      <c r="B495" s="257" t="s">
        <v>506</v>
      </c>
      <c r="C495" s="275"/>
      <c r="D495" s="276"/>
      <c r="E495" s="197">
        <f t="shared" ref="E495:L495" si="97">SUM(E488:E494)</f>
        <v>-359302026.23791021</v>
      </c>
      <c r="F495" s="197">
        <f t="shared" si="97"/>
        <v>-180495331.36754048</v>
      </c>
      <c r="G495" s="197">
        <f t="shared" si="97"/>
        <v>-25443163.349531267</v>
      </c>
      <c r="H495" s="197">
        <f t="shared" si="97"/>
        <v>-11281497.875016853</v>
      </c>
      <c r="I495" s="197">
        <f t="shared" si="97"/>
        <v>-1223558.8427272856</v>
      </c>
      <c r="J495" s="197">
        <f t="shared" si="97"/>
        <v>-9224012.1737559233</v>
      </c>
      <c r="K495" s="197">
        <f t="shared" si="97"/>
        <v>-421130.94309509796</v>
      </c>
      <c r="L495" s="197">
        <f t="shared" si="97"/>
        <v>-671979.62282980874</v>
      </c>
      <c r="M495" s="197">
        <f t="shared" si="80"/>
        <v>-588062700.4124068</v>
      </c>
      <c r="N495" s="163"/>
    </row>
    <row r="496" spans="1:14" ht="15.75" customHeight="1" outlineLevel="1" x14ac:dyDescent="0.25">
      <c r="A496" s="25">
        <f t="shared" si="79"/>
        <v>487</v>
      </c>
      <c r="B496" s="149" t="s">
        <v>507</v>
      </c>
      <c r="C496" s="141" t="s">
        <v>507</v>
      </c>
      <c r="D496" s="142" t="s">
        <v>508</v>
      </c>
      <c r="E496" s="163">
        <v>81188383.47776632</v>
      </c>
      <c r="F496" s="163">
        <v>28111566.189748652</v>
      </c>
      <c r="G496" s="163">
        <v>5046369.0831553908</v>
      </c>
      <c r="H496" s="163">
        <v>2176812.7858767821</v>
      </c>
      <c r="I496" s="163">
        <v>259441.31556999346</v>
      </c>
      <c r="J496" s="163">
        <v>1978511.0534143681</v>
      </c>
      <c r="K496" s="163">
        <v>98789.693503954768</v>
      </c>
      <c r="L496" s="163">
        <v>168293.69296446457</v>
      </c>
      <c r="M496" s="163">
        <f t="shared" si="80"/>
        <v>119028167.29199995</v>
      </c>
    </row>
    <row r="497" spans="1:16" outlineLevel="1" x14ac:dyDescent="0.25">
      <c r="A497" s="25">
        <f t="shared" si="79"/>
        <v>488</v>
      </c>
      <c r="B497" s="257" t="s">
        <v>509</v>
      </c>
      <c r="C497" s="258"/>
      <c r="D497" s="259"/>
      <c r="E497" s="197">
        <f t="shared" ref="E497:K497" si="98">SUM(E496)</f>
        <v>81188383.47776632</v>
      </c>
      <c r="F497" s="197">
        <f t="shared" si="98"/>
        <v>28111566.189748652</v>
      </c>
      <c r="G497" s="197">
        <f t="shared" si="98"/>
        <v>5046369.0831553908</v>
      </c>
      <c r="H497" s="197">
        <f t="shared" si="98"/>
        <v>2176812.7858767821</v>
      </c>
      <c r="I497" s="197">
        <f t="shared" si="98"/>
        <v>259441.31556999346</v>
      </c>
      <c r="J497" s="197">
        <f t="shared" si="98"/>
        <v>1978511.0534143681</v>
      </c>
      <c r="K497" s="197">
        <f t="shared" si="98"/>
        <v>98789.693503954768</v>
      </c>
      <c r="L497" s="197">
        <f t="shared" ref="L497" si="99">SUM(L496)</f>
        <v>168293.69296446457</v>
      </c>
      <c r="M497" s="197">
        <f t="shared" si="80"/>
        <v>119028167.29199995</v>
      </c>
      <c r="N497" s="163"/>
    </row>
    <row r="498" spans="1:16" ht="16.5" thickBot="1" x14ac:dyDescent="0.3">
      <c r="A498" s="25">
        <f t="shared" si="79"/>
        <v>489</v>
      </c>
      <c r="B498" s="260" t="s">
        <v>510</v>
      </c>
      <c r="C498" s="260"/>
      <c r="D498" s="261"/>
      <c r="E498" s="201">
        <f t="shared" ref="E498:L498" si="100">E474+E487+E495+E497</f>
        <v>1742837662.8415072</v>
      </c>
      <c r="F498" s="201">
        <f t="shared" si="100"/>
        <v>823348388.77912414</v>
      </c>
      <c r="G498" s="201">
        <f t="shared" si="100"/>
        <v>124456088.17258394</v>
      </c>
      <c r="H498" s="201">
        <f t="shared" si="100"/>
        <v>54967939.306921802</v>
      </c>
      <c r="I498" s="201">
        <f t="shared" si="100"/>
        <v>5489765.8291518828</v>
      </c>
      <c r="J498" s="201">
        <f t="shared" si="100"/>
        <v>46159532.93466796</v>
      </c>
      <c r="K498" s="201">
        <f t="shared" si="100"/>
        <v>2067954.4953392134</v>
      </c>
      <c r="L498" s="201">
        <f t="shared" si="100"/>
        <v>3122044.739135602</v>
      </c>
      <c r="M498" s="201">
        <f t="shared" si="80"/>
        <v>2802449377.0984325</v>
      </c>
      <c r="N498" s="163"/>
      <c r="O498" s="163"/>
      <c r="P498" s="163"/>
    </row>
    <row r="499" spans="1:16" x14ac:dyDescent="0.25">
      <c r="A499" s="25">
        <f t="shared" si="79"/>
        <v>490</v>
      </c>
      <c r="B499" s="150"/>
      <c r="C499" s="176"/>
      <c r="D499" s="121"/>
      <c r="M499" s="163">
        <f t="shared" si="80"/>
        <v>0</v>
      </c>
      <c r="O499" s="163"/>
    </row>
    <row r="500" spans="1:16" x14ac:dyDescent="0.25">
      <c r="A500" s="25">
        <f t="shared" si="79"/>
        <v>491</v>
      </c>
      <c r="B500" s="262" t="s">
        <v>511</v>
      </c>
      <c r="C500" s="337"/>
      <c r="D500" s="264"/>
      <c r="E500" s="1" t="s">
        <v>534</v>
      </c>
      <c r="F500" s="1" t="s">
        <v>534</v>
      </c>
      <c r="G500" s="1" t="s">
        <v>534</v>
      </c>
      <c r="H500" s="1" t="s">
        <v>534</v>
      </c>
      <c r="I500" s="1" t="s">
        <v>534</v>
      </c>
      <c r="J500" s="1" t="s">
        <v>534</v>
      </c>
      <c r="K500" s="1" t="s">
        <v>534</v>
      </c>
      <c r="L500" s="1" t="s">
        <v>534</v>
      </c>
      <c r="M500" s="1" t="s">
        <v>534</v>
      </c>
      <c r="O500" s="163"/>
    </row>
    <row r="501" spans="1:16" x14ac:dyDescent="0.25">
      <c r="A501" s="25">
        <f t="shared" si="79"/>
        <v>492</v>
      </c>
      <c r="B501" s="262" t="s">
        <v>512</v>
      </c>
      <c r="C501" s="337"/>
      <c r="D501" s="264"/>
      <c r="E501" s="202" t="s">
        <v>534</v>
      </c>
      <c r="F501" s="202" t="s">
        <v>534</v>
      </c>
      <c r="G501" s="202" t="s">
        <v>534</v>
      </c>
      <c r="H501" s="202" t="s">
        <v>534</v>
      </c>
      <c r="I501" s="202" t="s">
        <v>534</v>
      </c>
      <c r="J501" s="202" t="s">
        <v>534</v>
      </c>
      <c r="K501" s="202" t="s">
        <v>534</v>
      </c>
      <c r="L501" s="202" t="s">
        <v>534</v>
      </c>
      <c r="M501" s="202" t="s">
        <v>534</v>
      </c>
      <c r="O501" s="163"/>
    </row>
    <row r="502" spans="1:16" x14ac:dyDescent="0.25">
      <c r="A502" s="25">
        <f t="shared" si="79"/>
        <v>493</v>
      </c>
      <c r="B502" s="265" t="s">
        <v>513</v>
      </c>
      <c r="C502" s="266"/>
      <c r="D502" s="267"/>
      <c r="E502" s="203" t="s">
        <v>534</v>
      </c>
      <c r="F502" s="203" t="s">
        <v>534</v>
      </c>
      <c r="G502" s="203" t="s">
        <v>534</v>
      </c>
      <c r="H502" s="203" t="s">
        <v>534</v>
      </c>
      <c r="I502" s="203" t="s">
        <v>534</v>
      </c>
      <c r="J502" s="203" t="s">
        <v>534</v>
      </c>
      <c r="K502" s="203" t="s">
        <v>534</v>
      </c>
      <c r="L502" s="203" t="s">
        <v>534</v>
      </c>
      <c r="M502" s="203" t="s">
        <v>534</v>
      </c>
    </row>
  </sheetData>
  <mergeCells count="99">
    <mergeCell ref="A1:B1"/>
    <mergeCell ref="B2:D2"/>
    <mergeCell ref="B3:D3"/>
    <mergeCell ref="B5:D5"/>
    <mergeCell ref="B6:B29"/>
    <mergeCell ref="C11:D11"/>
    <mergeCell ref="C13:D13"/>
    <mergeCell ref="C15:D15"/>
    <mergeCell ref="C19:D19"/>
    <mergeCell ref="C29:D29"/>
    <mergeCell ref="B151:D151"/>
    <mergeCell ref="B30:D30"/>
    <mergeCell ref="B31:B85"/>
    <mergeCell ref="C61:D61"/>
    <mergeCell ref="C85:D85"/>
    <mergeCell ref="B86:D86"/>
    <mergeCell ref="B87:B129"/>
    <mergeCell ref="C100:D100"/>
    <mergeCell ref="C109:D109"/>
    <mergeCell ref="C116:D116"/>
    <mergeCell ref="C126:D126"/>
    <mergeCell ref="C129:D129"/>
    <mergeCell ref="B130:D130"/>
    <mergeCell ref="B131:B150"/>
    <mergeCell ref="C142:D142"/>
    <mergeCell ref="C150:D150"/>
    <mergeCell ref="B207:D207"/>
    <mergeCell ref="B152:B175"/>
    <mergeCell ref="C164:D164"/>
    <mergeCell ref="C175:D175"/>
    <mergeCell ref="B176:D176"/>
    <mergeCell ref="B177:B181"/>
    <mergeCell ref="B182:D182"/>
    <mergeCell ref="B183:B186"/>
    <mergeCell ref="B187:D187"/>
    <mergeCell ref="B188:B191"/>
    <mergeCell ref="B192:D192"/>
    <mergeCell ref="B193:B206"/>
    <mergeCell ref="B247:D247"/>
    <mergeCell ref="B208:B219"/>
    <mergeCell ref="B220:D220"/>
    <mergeCell ref="B221:B227"/>
    <mergeCell ref="B228:D228"/>
    <mergeCell ref="B229:B230"/>
    <mergeCell ref="B231:D231"/>
    <mergeCell ref="B232:B237"/>
    <mergeCell ref="B238:D238"/>
    <mergeCell ref="B239:B244"/>
    <mergeCell ref="B245:D245"/>
    <mergeCell ref="B246:D246"/>
    <mergeCell ref="B352:D352"/>
    <mergeCell ref="B250:B335"/>
    <mergeCell ref="C253:D253"/>
    <mergeCell ref="C259:D259"/>
    <mergeCell ref="C273:D273"/>
    <mergeCell ref="C284:D284"/>
    <mergeCell ref="C294:D294"/>
    <mergeCell ref="C304:D304"/>
    <mergeCell ref="C321:D321"/>
    <mergeCell ref="C335:D335"/>
    <mergeCell ref="B336:D336"/>
    <mergeCell ref="B337:B342"/>
    <mergeCell ref="B343:D343"/>
    <mergeCell ref="B345:D345"/>
    <mergeCell ref="B346:B351"/>
    <mergeCell ref="B353:B358"/>
    <mergeCell ref="B359:D359"/>
    <mergeCell ref="B361:D361"/>
    <mergeCell ref="B362:B367"/>
    <mergeCell ref="B368:D368"/>
    <mergeCell ref="B474:D474"/>
    <mergeCell ref="C438:D438"/>
    <mergeCell ref="C452:D452"/>
    <mergeCell ref="B454:D454"/>
    <mergeCell ref="B455:B460"/>
    <mergeCell ref="B461:D461"/>
    <mergeCell ref="B463:D463"/>
    <mergeCell ref="B369:B453"/>
    <mergeCell ref="C372:D372"/>
    <mergeCell ref="C378:D378"/>
    <mergeCell ref="C411:D411"/>
    <mergeCell ref="C421:D421"/>
    <mergeCell ref="B465:D465"/>
    <mergeCell ref="B466:B469"/>
    <mergeCell ref="B470:D470"/>
    <mergeCell ref="B471:D471"/>
    <mergeCell ref="B473:D473"/>
    <mergeCell ref="B502:D502"/>
    <mergeCell ref="B475:B477"/>
    <mergeCell ref="B478:D478"/>
    <mergeCell ref="B479:B484"/>
    <mergeCell ref="B485:D485"/>
    <mergeCell ref="B487:D487"/>
    <mergeCell ref="B488:B494"/>
    <mergeCell ref="B495:D495"/>
    <mergeCell ref="B497:D497"/>
    <mergeCell ref="B498:D498"/>
    <mergeCell ref="B500:D500"/>
    <mergeCell ref="B501:D501"/>
  </mergeCells>
  <pageMargins left="0.45" right="0.45" top="0.5" bottom="0.5" header="0.3" footer="0.3"/>
  <pageSetup scale="48" fitToWidth="2" fitToHeight="8" orientation="landscape" horizontalDpi="1200" verticalDpi="1200" r:id="rId1"/>
  <headerFooter>
    <oddFooter>&amp;R&amp;A
 Page &amp;P of &amp;N</oddFooter>
  </headerFooter>
  <rowBreaks count="8" manualBreakCount="8">
    <brk id="61" max="11" man="1"/>
    <brk id="130" max="11" man="1"/>
    <brk id="187" max="11" man="1"/>
    <brk id="247" max="11" man="1"/>
    <brk id="304" max="16383" man="1"/>
    <brk id="368" max="16383" man="1"/>
    <brk id="421" max="11" man="1"/>
    <brk id="474" max="11" man="1"/>
  </rowBreaks>
  <colBreaks count="1" manualBreakCount="1">
    <brk id="7" max="49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0" zoomScaleNormal="70" workbookViewId="0">
      <pane ySplit="4" topLeftCell="A5" activePane="bottomLeft" state="frozen"/>
      <selection activeCell="I38" sqref="I38"/>
      <selection pane="bottomLeft" activeCell="S28" sqref="S28"/>
    </sheetView>
  </sheetViews>
  <sheetFormatPr defaultColWidth="8.7109375" defaultRowHeight="15" x14ac:dyDescent="0.25"/>
  <cols>
    <col min="1" max="1" width="8.7109375" style="204"/>
    <col min="2" max="2" width="52.28515625" style="211" customWidth="1"/>
    <col min="3" max="3" width="52.85546875" bestFit="1" customWidth="1"/>
    <col min="4" max="4" width="16.42578125" bestFit="1" customWidth="1"/>
    <col min="5" max="5" width="20.5703125" bestFit="1" customWidth="1"/>
    <col min="6" max="6" width="16.42578125" bestFit="1" customWidth="1"/>
    <col min="7" max="7" width="14.85546875" bestFit="1" customWidth="1"/>
    <col min="8" max="8" width="13.5703125" customWidth="1"/>
    <col min="9" max="9" width="11.85546875" customWidth="1"/>
    <col min="10" max="10" width="13.5703125" customWidth="1"/>
    <col min="11" max="15" width="15.140625" customWidth="1"/>
    <col min="16" max="16" width="13.85546875" customWidth="1"/>
  </cols>
  <sheetData>
    <row r="1" spans="1:16" ht="15.75" x14ac:dyDescent="0.25">
      <c r="A1" s="328" t="s">
        <v>14</v>
      </c>
      <c r="B1" s="328"/>
      <c r="C1" s="13" t="s">
        <v>15</v>
      </c>
    </row>
    <row r="2" spans="1:16" ht="26.25" x14ac:dyDescent="0.4">
      <c r="B2" s="205" t="s">
        <v>535</v>
      </c>
      <c r="C2" s="205"/>
      <c r="D2" s="205"/>
    </row>
    <row r="3" spans="1:16" x14ac:dyDescent="0.25">
      <c r="A3" s="206" t="s">
        <v>19</v>
      </c>
      <c r="B3" s="207" t="s">
        <v>20</v>
      </c>
      <c r="C3" s="206" t="s">
        <v>21</v>
      </c>
      <c r="D3" s="206" t="s">
        <v>515</v>
      </c>
      <c r="E3" s="206" t="s">
        <v>516</v>
      </c>
      <c r="F3" s="206" t="s">
        <v>517</v>
      </c>
      <c r="G3" s="206" t="s">
        <v>518</v>
      </c>
      <c r="H3" s="206" t="s">
        <v>519</v>
      </c>
      <c r="I3" s="206" t="s">
        <v>520</v>
      </c>
      <c r="J3" s="206" t="s">
        <v>521</v>
      </c>
      <c r="K3" s="206" t="s">
        <v>522</v>
      </c>
      <c r="L3" s="206" t="s">
        <v>536</v>
      </c>
      <c r="M3" s="206" t="s">
        <v>537</v>
      </c>
      <c r="N3" s="206" t="s">
        <v>538</v>
      </c>
      <c r="O3" s="206" t="s">
        <v>539</v>
      </c>
      <c r="P3" s="206" t="s">
        <v>540</v>
      </c>
    </row>
    <row r="4" spans="1:16" ht="47.25" x14ac:dyDescent="0.25">
      <c r="A4" s="208" t="s">
        <v>24</v>
      </c>
      <c r="B4" s="3" t="s">
        <v>541</v>
      </c>
      <c r="C4" s="2" t="s">
        <v>542</v>
      </c>
      <c r="D4" s="2" t="s">
        <v>543</v>
      </c>
      <c r="E4" s="2" t="s">
        <v>544</v>
      </c>
      <c r="F4" s="2" t="s">
        <v>545</v>
      </c>
      <c r="G4" s="2" t="s">
        <v>546</v>
      </c>
      <c r="H4" s="209" t="s">
        <v>547</v>
      </c>
      <c r="I4" s="209" t="s">
        <v>548</v>
      </c>
      <c r="J4" s="209" t="s">
        <v>549</v>
      </c>
      <c r="K4" s="209" t="s">
        <v>550</v>
      </c>
      <c r="L4" s="209" t="s">
        <v>551</v>
      </c>
      <c r="M4" s="209" t="s">
        <v>552</v>
      </c>
      <c r="N4" s="209" t="s">
        <v>553</v>
      </c>
      <c r="O4" s="209" t="s">
        <v>554</v>
      </c>
      <c r="P4" s="210" t="s">
        <v>555</v>
      </c>
    </row>
    <row r="5" spans="1:16" ht="15.75" x14ac:dyDescent="0.25">
      <c r="A5" s="204">
        <v>1</v>
      </c>
      <c r="B5" s="3" t="s">
        <v>556</v>
      </c>
      <c r="C5" s="2" t="s">
        <v>557</v>
      </c>
      <c r="D5" s="2" t="s">
        <v>558</v>
      </c>
      <c r="E5" s="2" t="s">
        <v>559</v>
      </c>
      <c r="F5" s="2" t="s">
        <v>559</v>
      </c>
      <c r="G5" s="2" t="s">
        <v>560</v>
      </c>
      <c r="H5" s="156">
        <v>0.89338239282879039</v>
      </c>
      <c r="I5" s="156">
        <v>6.8188149546311486E-2</v>
      </c>
      <c r="J5" s="156">
        <v>7.2144217496668142E-3</v>
      </c>
      <c r="K5" s="156">
        <v>1.0381451967640816E-2</v>
      </c>
      <c r="L5" s="156">
        <v>8.0634348252088203E-4</v>
      </c>
      <c r="M5" s="156">
        <v>1.3207423157668033E-2</v>
      </c>
      <c r="N5" s="156">
        <v>1.9438016389036934E-3</v>
      </c>
      <c r="O5" s="156">
        <v>4.8760156284982691E-3</v>
      </c>
      <c r="P5" s="18">
        <f>SUM(Table134[[#This Row],[Residential (16,23,53)]:[Contracts]])</f>
        <v>1.0000000000000004</v>
      </c>
    </row>
    <row r="6" spans="1:16" ht="15.75" x14ac:dyDescent="0.25">
      <c r="A6" s="204">
        <f t="shared" ref="A6:A47" si="0">A5+1</f>
        <v>2</v>
      </c>
      <c r="B6" s="3" t="s">
        <v>561</v>
      </c>
      <c r="C6" s="2" t="s">
        <v>562</v>
      </c>
      <c r="D6" s="2" t="s">
        <v>563</v>
      </c>
      <c r="E6" s="2" t="s">
        <v>564</v>
      </c>
      <c r="F6" s="2" t="s">
        <v>564</v>
      </c>
      <c r="G6" s="2" t="s">
        <v>560</v>
      </c>
      <c r="H6" s="156">
        <v>0.63219045079933223</v>
      </c>
      <c r="I6" s="156">
        <v>0.24368923515139396</v>
      </c>
      <c r="J6" s="156">
        <v>6.6252495062152902E-2</v>
      </c>
      <c r="K6" s="156">
        <v>2.6746606790419045E-2</v>
      </c>
      <c r="L6" s="156">
        <v>2.425223806520055E-3</v>
      </c>
      <c r="M6" s="156">
        <v>2.6673933582077435E-2</v>
      </c>
      <c r="N6" s="156">
        <v>1.0501603181679857E-3</v>
      </c>
      <c r="O6" s="156">
        <v>9.7189448993624267E-4</v>
      </c>
      <c r="P6" s="18">
        <f>SUM(Table134[[#This Row],[Residential (16,23,53)]:[Contracts]])</f>
        <v>1</v>
      </c>
    </row>
    <row r="7" spans="1:16" ht="15.75" x14ac:dyDescent="0.25">
      <c r="A7" s="204">
        <f t="shared" si="0"/>
        <v>3</v>
      </c>
      <c r="B7" s="3" t="s">
        <v>565</v>
      </c>
      <c r="C7" s="2" t="s">
        <v>566</v>
      </c>
      <c r="D7" s="2" t="s">
        <v>567</v>
      </c>
      <c r="E7" s="2" t="s">
        <v>568</v>
      </c>
      <c r="F7" s="2" t="s">
        <v>568</v>
      </c>
      <c r="G7" s="2" t="s">
        <v>560</v>
      </c>
      <c r="H7" s="156">
        <v>0</v>
      </c>
      <c r="I7" s="156">
        <v>0.84368804170333256</v>
      </c>
      <c r="J7" s="156">
        <v>0.1233517587476801</v>
      </c>
      <c r="K7" s="156">
        <v>1.6752526353153111E-2</v>
      </c>
      <c r="L7" s="156">
        <v>7.6253602628426871E-3</v>
      </c>
      <c r="M7" s="156">
        <v>8.5823129329916821E-3</v>
      </c>
      <c r="N7" s="156">
        <v>0</v>
      </c>
      <c r="O7" s="156">
        <v>0</v>
      </c>
      <c r="P7" s="18">
        <f>SUM(Table134[[#This Row],[Residential (16,23,53)]:[Contracts]])</f>
        <v>1.0000000000000002</v>
      </c>
    </row>
    <row r="8" spans="1:16" ht="15.75" x14ac:dyDescent="0.25">
      <c r="A8" s="204">
        <f t="shared" si="0"/>
        <v>4</v>
      </c>
      <c r="B8" s="3" t="s">
        <v>569</v>
      </c>
      <c r="C8" s="2" t="s">
        <v>570</v>
      </c>
      <c r="D8" s="2" t="s">
        <v>571</v>
      </c>
      <c r="E8" s="2" t="s">
        <v>572</v>
      </c>
      <c r="F8" s="2" t="s">
        <v>573</v>
      </c>
      <c r="G8" s="2" t="s">
        <v>560</v>
      </c>
      <c r="H8" s="156">
        <v>0.51208217930255562</v>
      </c>
      <c r="I8" s="156">
        <v>0.20727784526432427</v>
      </c>
      <c r="J8" s="156">
        <v>7.7870793494187962E-2</v>
      </c>
      <c r="K8" s="156">
        <v>7.3279871923063136E-2</v>
      </c>
      <c r="L8" s="156">
        <v>6.9672618165697161E-3</v>
      </c>
      <c r="M8" s="156">
        <v>8.2310862889885719E-2</v>
      </c>
      <c r="N8" s="156">
        <v>1.1744703400733025E-2</v>
      </c>
      <c r="O8" s="156">
        <v>2.8466481908680421E-2</v>
      </c>
      <c r="P8" s="18">
        <f>SUM(Table134[[#This Row],[Residential (16,23,53)]:[Contracts]])</f>
        <v>1</v>
      </c>
    </row>
    <row r="9" spans="1:16" ht="15.75" x14ac:dyDescent="0.25">
      <c r="A9" s="204">
        <f t="shared" si="0"/>
        <v>5</v>
      </c>
      <c r="B9" s="3" t="s">
        <v>569</v>
      </c>
      <c r="C9" s="2" t="s">
        <v>574</v>
      </c>
      <c r="D9" s="2" t="s">
        <v>575</v>
      </c>
      <c r="E9" s="2" t="s">
        <v>572</v>
      </c>
      <c r="F9" s="2" t="s">
        <v>573</v>
      </c>
      <c r="G9" s="2" t="s">
        <v>560</v>
      </c>
      <c r="H9" s="156">
        <v>0.62371798347816998</v>
      </c>
      <c r="I9" s="156">
        <v>0.25246404729542565</v>
      </c>
      <c r="J9" s="156">
        <v>7.2332193821617985E-2</v>
      </c>
      <c r="K9" s="156">
        <v>2.415937117010403E-2</v>
      </c>
      <c r="L9" s="156">
        <v>6.1765755945891957E-3</v>
      </c>
      <c r="M9" s="156">
        <v>2.1149828640093113E-2</v>
      </c>
      <c r="N9" s="156">
        <v>0</v>
      </c>
      <c r="O9" s="156">
        <v>0</v>
      </c>
      <c r="P9" s="18">
        <f>SUM(Table134[[#This Row],[Residential (16,23,53)]:[Contracts]])</f>
        <v>0.99999999999999989</v>
      </c>
    </row>
    <row r="10" spans="1:16" ht="15.75" x14ac:dyDescent="0.25">
      <c r="A10" s="204">
        <f t="shared" si="0"/>
        <v>6</v>
      </c>
      <c r="B10" s="3" t="s">
        <v>576</v>
      </c>
      <c r="C10" s="2" t="s">
        <v>718</v>
      </c>
      <c r="D10" s="2" t="s">
        <v>719</v>
      </c>
      <c r="E10" s="2" t="s">
        <v>720</v>
      </c>
      <c r="F10" s="2" t="s">
        <v>577</v>
      </c>
      <c r="G10" s="2" t="s">
        <v>560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0.51935304323059395</v>
      </c>
      <c r="O10" s="156">
        <v>0.48064695676940605</v>
      </c>
      <c r="P10" s="18">
        <f>SUM(Table134[[#This Row],[Residential (16,23,53)]:[Contracts]])</f>
        <v>1</v>
      </c>
    </row>
    <row r="11" spans="1:16" ht="15.75" x14ac:dyDescent="0.25">
      <c r="A11" s="204">
        <f t="shared" si="0"/>
        <v>7</v>
      </c>
      <c r="B11" s="3" t="s">
        <v>578</v>
      </c>
      <c r="C11" s="2" t="s">
        <v>579</v>
      </c>
      <c r="D11" s="2" t="s">
        <v>580</v>
      </c>
      <c r="E11" s="2" t="s">
        <v>559</v>
      </c>
      <c r="F11" s="2" t="s">
        <v>559</v>
      </c>
      <c r="G11" s="2" t="s">
        <v>560</v>
      </c>
      <c r="H11" s="156">
        <v>0.93181218993296577</v>
      </c>
      <c r="I11" s="156">
        <v>6.6374022992721909E-2</v>
      </c>
      <c r="J11" s="156">
        <v>1.5240663982857856E-3</v>
      </c>
      <c r="K11" s="156">
        <v>1.3306327125115006E-4</v>
      </c>
      <c r="L11" s="156">
        <v>1.2962445017071833E-4</v>
      </c>
      <c r="M11" s="156">
        <v>1.5570217669732565E-5</v>
      </c>
      <c r="N11" s="156">
        <v>1.1462736934772441E-6</v>
      </c>
      <c r="O11" s="156">
        <v>1.0316463241295196E-5</v>
      </c>
      <c r="P11" s="18">
        <f>SUM(Table134[[#This Row],[Residential (16,23,53)]:[Contracts]])</f>
        <v>1</v>
      </c>
    </row>
    <row r="12" spans="1:16" ht="15.75" x14ac:dyDescent="0.25">
      <c r="A12" s="204">
        <f t="shared" si="0"/>
        <v>8</v>
      </c>
      <c r="B12" s="3" t="s">
        <v>581</v>
      </c>
      <c r="C12" s="2" t="s">
        <v>582</v>
      </c>
      <c r="D12" s="2" t="s">
        <v>583</v>
      </c>
      <c r="E12" s="2" t="s">
        <v>559</v>
      </c>
      <c r="F12" s="2" t="s">
        <v>559</v>
      </c>
      <c r="G12" s="2" t="s">
        <v>560</v>
      </c>
      <c r="H12" s="156">
        <v>0.66497031146147101</v>
      </c>
      <c r="I12" s="156">
        <v>0.2391214504814751</v>
      </c>
      <c r="J12" s="156">
        <v>7.2862685222853843E-2</v>
      </c>
      <c r="K12" s="156">
        <v>0</v>
      </c>
      <c r="L12" s="156">
        <v>2.3045552834200057E-2</v>
      </c>
      <c r="M12" s="156">
        <v>0</v>
      </c>
      <c r="N12" s="156">
        <v>0</v>
      </c>
      <c r="O12" s="156">
        <v>0</v>
      </c>
      <c r="P12" s="18">
        <f>SUM(Table134[[#This Row],[Residential (16,23,53)]:[Contracts]])</f>
        <v>1</v>
      </c>
    </row>
    <row r="13" spans="1:16" ht="15.75" x14ac:dyDescent="0.25">
      <c r="A13" s="204">
        <f t="shared" si="0"/>
        <v>9</v>
      </c>
      <c r="B13" s="3" t="s">
        <v>556</v>
      </c>
      <c r="C13" s="2" t="s">
        <v>584</v>
      </c>
      <c r="D13" s="2" t="s">
        <v>585</v>
      </c>
      <c r="E13" s="2" t="s">
        <v>564</v>
      </c>
      <c r="F13" s="2" t="s">
        <v>564</v>
      </c>
      <c r="G13" s="2" t="s">
        <v>586</v>
      </c>
      <c r="H13" s="156">
        <v>0.90299536562562055</v>
      </c>
      <c r="I13" s="156">
        <v>7.7116555562716613E-2</v>
      </c>
      <c r="J13" s="156">
        <v>4.0499577076433171E-3</v>
      </c>
      <c r="K13" s="156">
        <v>5.2830013594336016E-3</v>
      </c>
      <c r="L13" s="156">
        <v>4.6097392305153217E-4</v>
      </c>
      <c r="M13" s="156">
        <v>6.6558578835992947E-3</v>
      </c>
      <c r="N13" s="156">
        <v>9.7908931177986152E-4</v>
      </c>
      <c r="O13" s="156">
        <v>2.4591986261552836E-3</v>
      </c>
      <c r="P13" s="18">
        <f>SUM(Table134[[#This Row],[Residential (16,23,53)]:[Contracts]])</f>
        <v>1</v>
      </c>
    </row>
    <row r="14" spans="1:16" ht="15.75" x14ac:dyDescent="0.25">
      <c r="A14" s="204">
        <f t="shared" si="0"/>
        <v>10</v>
      </c>
      <c r="B14" s="3" t="s">
        <v>556</v>
      </c>
      <c r="C14" s="2" t="s">
        <v>587</v>
      </c>
      <c r="D14" s="2" t="s">
        <v>588</v>
      </c>
      <c r="E14" s="2" t="s">
        <v>559</v>
      </c>
      <c r="F14" s="2" t="s">
        <v>559</v>
      </c>
      <c r="G14" s="2" t="s">
        <v>560</v>
      </c>
      <c r="H14" s="156">
        <v>0.93202915614516624</v>
      </c>
      <c r="I14" s="156">
        <v>6.6388331197742234E-2</v>
      </c>
      <c r="J14" s="156">
        <v>1.41683754102585E-3</v>
      </c>
      <c r="K14" s="156">
        <v>3.8600200052224924E-5</v>
      </c>
      <c r="L14" s="156">
        <v>1.2248875363107017E-4</v>
      </c>
      <c r="M14" s="156">
        <v>4.5861623824425658E-6</v>
      </c>
      <c r="N14" s="156">
        <v>0</v>
      </c>
      <c r="O14" s="156">
        <v>0</v>
      </c>
      <c r="P14" s="18">
        <f>SUM(Table134[[#This Row],[Residential (16,23,53)]:[Contracts]])</f>
        <v>1</v>
      </c>
    </row>
    <row r="15" spans="1:16" ht="15.75" x14ac:dyDescent="0.25">
      <c r="A15" s="204">
        <f t="shared" si="0"/>
        <v>11</v>
      </c>
      <c r="B15" s="3" t="s">
        <v>581</v>
      </c>
      <c r="C15" s="2" t="s">
        <v>589</v>
      </c>
      <c r="D15" s="2" t="s">
        <v>590</v>
      </c>
      <c r="E15" s="2" t="s">
        <v>559</v>
      </c>
      <c r="F15" s="2" t="s">
        <v>559</v>
      </c>
      <c r="G15" s="2" t="s">
        <v>560</v>
      </c>
      <c r="H15" s="156">
        <v>0.93208223342774676</v>
      </c>
      <c r="I15" s="156">
        <v>6.6393258492455948E-2</v>
      </c>
      <c r="J15" s="156">
        <v>1.5245080797972722E-3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8">
        <f>SUM(Table134[[#This Row],[Residential (16,23,53)]:[Contracts]])</f>
        <v>1</v>
      </c>
    </row>
    <row r="16" spans="1:16" ht="15.75" x14ac:dyDescent="0.25">
      <c r="A16" s="204">
        <f t="shared" si="0"/>
        <v>12</v>
      </c>
      <c r="B16" s="3" t="s">
        <v>576</v>
      </c>
      <c r="C16" s="2" t="s">
        <v>591</v>
      </c>
      <c r="D16" s="2" t="s">
        <v>592</v>
      </c>
      <c r="E16" s="2" t="s">
        <v>559</v>
      </c>
      <c r="F16" s="2" t="s">
        <v>559</v>
      </c>
      <c r="G16" s="2" t="s">
        <v>560</v>
      </c>
      <c r="H16" s="156">
        <v>0</v>
      </c>
      <c r="I16" s="156">
        <v>0</v>
      </c>
      <c r="J16" s="156">
        <v>0</v>
      </c>
      <c r="K16" s="156">
        <v>0.78210669270252897</v>
      </c>
      <c r="L16" s="156">
        <v>0</v>
      </c>
      <c r="M16" s="156">
        <v>4.8458338799059177E-2</v>
      </c>
      <c r="N16" s="156">
        <v>2.6936425273880297E-2</v>
      </c>
      <c r="O16" s="156">
        <v>0.14249854322453148</v>
      </c>
      <c r="P16" s="18">
        <f>SUM(Table134[[#This Row],[Residential (16,23,53)]:[Contracts]])</f>
        <v>0.99999999999999989</v>
      </c>
    </row>
    <row r="17" spans="1:16" ht="15.75" x14ac:dyDescent="0.25">
      <c r="A17" s="204">
        <f t="shared" si="0"/>
        <v>13</v>
      </c>
      <c r="B17" s="3" t="s">
        <v>593</v>
      </c>
      <c r="C17" s="2" t="s">
        <v>594</v>
      </c>
      <c r="D17" s="2" t="s">
        <v>595</v>
      </c>
      <c r="E17" s="2" t="s">
        <v>564</v>
      </c>
      <c r="F17" s="2" t="s">
        <v>564</v>
      </c>
      <c r="G17" s="2" t="s">
        <v>586</v>
      </c>
      <c r="H17" s="156">
        <v>0.60831096429958209</v>
      </c>
      <c r="I17" s="156">
        <v>0.28687698099220282</v>
      </c>
      <c r="J17" s="156">
        <v>5.6932527561489039E-2</v>
      </c>
      <c r="K17" s="156">
        <v>2.2874111688619241E-2</v>
      </c>
      <c r="L17" s="156">
        <v>2.4471763782047272E-3</v>
      </c>
      <c r="M17" s="156">
        <v>2.0957259222603324E-2</v>
      </c>
      <c r="N17" s="156">
        <v>8.3031643150047055E-4</v>
      </c>
      <c r="O17" s="156">
        <v>7.7066342579829353E-4</v>
      </c>
      <c r="P17" s="18">
        <f>SUM(Table134[[#This Row],[Residential (16,23,53)]:[Contracts]])</f>
        <v>0.99999999999999989</v>
      </c>
    </row>
    <row r="18" spans="1:16" ht="15.75" x14ac:dyDescent="0.25">
      <c r="A18" s="204">
        <f t="shared" si="0"/>
        <v>14</v>
      </c>
      <c r="B18" s="3" t="s">
        <v>593</v>
      </c>
      <c r="C18" s="2" t="s">
        <v>596</v>
      </c>
      <c r="D18" s="2" t="s">
        <v>597</v>
      </c>
      <c r="E18" s="2" t="s">
        <v>564</v>
      </c>
      <c r="F18" s="2" t="s">
        <v>564</v>
      </c>
      <c r="G18" s="2" t="s">
        <v>586</v>
      </c>
      <c r="H18" s="156">
        <v>0.60935817747795562</v>
      </c>
      <c r="I18" s="156">
        <v>0.26859668412418358</v>
      </c>
      <c r="J18" s="156">
        <v>6.5819620357240455E-2</v>
      </c>
      <c r="K18" s="156">
        <v>2.7694655319428056E-2</v>
      </c>
      <c r="L18" s="156">
        <v>2.9936551118676939E-3</v>
      </c>
      <c r="M18" s="156">
        <v>2.3610413168065062E-2</v>
      </c>
      <c r="N18" s="156">
        <v>9.566028260204856E-4</v>
      </c>
      <c r="O18" s="156">
        <v>9.7019161523897687E-4</v>
      </c>
      <c r="P18" s="18">
        <f>SUM(Table134[[#This Row],[Residential (16,23,53)]:[Contracts]])</f>
        <v>0.99999999999999989</v>
      </c>
    </row>
    <row r="19" spans="1:16" ht="15.75" x14ac:dyDescent="0.25">
      <c r="A19" s="204">
        <f t="shared" si="0"/>
        <v>15</v>
      </c>
      <c r="B19" s="3" t="s">
        <v>576</v>
      </c>
      <c r="C19" s="2" t="s">
        <v>576</v>
      </c>
      <c r="D19" s="2" t="s">
        <v>598</v>
      </c>
      <c r="E19" s="2" t="s">
        <v>599</v>
      </c>
      <c r="F19" s="2" t="s">
        <v>564</v>
      </c>
      <c r="G19" s="2" t="s">
        <v>586</v>
      </c>
      <c r="H19" s="156">
        <v>0.60599855243356038</v>
      </c>
      <c r="I19" s="156">
        <v>0.31349725517774207</v>
      </c>
      <c r="J19" s="156">
        <v>4.2302552087399158E-2</v>
      </c>
      <c r="K19" s="156">
        <v>1.9151473901037001E-2</v>
      </c>
      <c r="L19" s="156">
        <v>1.8332704728468733E-3</v>
      </c>
      <c r="M19" s="156">
        <v>1.5428093099267855E-2</v>
      </c>
      <c r="N19" s="156">
        <v>7.0266423400965592E-4</v>
      </c>
      <c r="O19" s="156">
        <v>1.0861385941368326E-3</v>
      </c>
      <c r="P19" s="18">
        <f>SUM(Table134[[#This Row],[Residential (16,23,53)]:[Contracts]])</f>
        <v>0.99999999999999989</v>
      </c>
    </row>
    <row r="20" spans="1:16" ht="15.75" x14ac:dyDescent="0.25">
      <c r="A20" s="204">
        <f t="shared" si="0"/>
        <v>16</v>
      </c>
      <c r="B20" s="3" t="s">
        <v>593</v>
      </c>
      <c r="C20" s="2" t="s">
        <v>600</v>
      </c>
      <c r="D20" s="2" t="s">
        <v>601</v>
      </c>
      <c r="E20" s="2" t="s">
        <v>564</v>
      </c>
      <c r="F20" s="2" t="s">
        <v>564</v>
      </c>
      <c r="G20" s="2" t="s">
        <v>586</v>
      </c>
      <c r="H20" s="156">
        <v>0.58203965137397207</v>
      </c>
      <c r="I20" s="156">
        <v>0.3333319267556506</v>
      </c>
      <c r="J20" s="156">
        <v>4.4019953432925918E-2</v>
      </c>
      <c r="K20" s="156">
        <v>2.0052017188978723E-2</v>
      </c>
      <c r="L20" s="156">
        <v>1.7460665011451129E-3</v>
      </c>
      <c r="M20" s="156">
        <v>1.6814464482209312E-2</v>
      </c>
      <c r="N20" s="156">
        <v>7.7089693310523086E-4</v>
      </c>
      <c r="O20" s="156">
        <v>1.2250233320130336E-3</v>
      </c>
      <c r="P20" s="18">
        <f>SUM(Table134[[#This Row],[Residential (16,23,53)]:[Contracts]])</f>
        <v>1</v>
      </c>
    </row>
    <row r="21" spans="1:16" ht="15.75" x14ac:dyDescent="0.25">
      <c r="A21" s="204">
        <f t="shared" si="0"/>
        <v>17</v>
      </c>
      <c r="B21" s="3" t="s">
        <v>602</v>
      </c>
      <c r="C21" s="2" t="s">
        <v>603</v>
      </c>
      <c r="D21" s="2" t="s">
        <v>604</v>
      </c>
      <c r="E21" s="2" t="s">
        <v>564</v>
      </c>
      <c r="F21" s="2" t="s">
        <v>564</v>
      </c>
      <c r="G21" s="2" t="s">
        <v>586</v>
      </c>
      <c r="H21" s="156">
        <v>0.63783408459363866</v>
      </c>
      <c r="I21" s="156">
        <v>0.27135467894911186</v>
      </c>
      <c r="J21" s="156">
        <v>4.7306544393377579E-2</v>
      </c>
      <c r="K21" s="156">
        <v>2.0951670975916614E-2</v>
      </c>
      <c r="L21" s="156">
        <v>2.2357511187426488E-3</v>
      </c>
      <c r="M21" s="156">
        <v>1.8028850193391677E-2</v>
      </c>
      <c r="N21" s="156">
        <v>8.8259265963136035E-4</v>
      </c>
      <c r="O21" s="156">
        <v>1.4058271161893506E-3</v>
      </c>
      <c r="P21" s="18">
        <f>SUM(Table134[[#This Row],[Residential (16,23,53)]:[Contracts]])</f>
        <v>0.99999999999999956</v>
      </c>
    </row>
    <row r="22" spans="1:16" ht="47.25" x14ac:dyDescent="0.25">
      <c r="A22" s="204">
        <f t="shared" si="0"/>
        <v>18</v>
      </c>
      <c r="B22" s="3" t="s">
        <v>605</v>
      </c>
      <c r="C22" s="2" t="s">
        <v>606</v>
      </c>
      <c r="D22" s="2" t="s">
        <v>607</v>
      </c>
      <c r="E22" s="2" t="s">
        <v>721</v>
      </c>
      <c r="F22" s="2" t="s">
        <v>577</v>
      </c>
      <c r="G22" s="2" t="s">
        <v>560</v>
      </c>
      <c r="H22" s="156">
        <v>0.68754812836898582</v>
      </c>
      <c r="I22" s="156">
        <v>0.23361635314472012</v>
      </c>
      <c r="J22" s="156">
        <v>4.9703479243547052E-2</v>
      </c>
      <c r="K22" s="156">
        <v>1.1790825357775045E-2</v>
      </c>
      <c r="L22" s="156">
        <v>5.8204074285199961E-3</v>
      </c>
      <c r="M22" s="156">
        <v>1.1520806456451952E-2</v>
      </c>
      <c r="N22" s="156">
        <v>0</v>
      </c>
      <c r="O22" s="156">
        <v>0</v>
      </c>
      <c r="P22" s="18">
        <f>SUM(Table134[[#This Row],[Residential (16,23,53)]:[Contracts]])</f>
        <v>0.99999999999999989</v>
      </c>
    </row>
    <row r="23" spans="1:16" ht="15.75" x14ac:dyDescent="0.25">
      <c r="A23" s="204">
        <f t="shared" si="0"/>
        <v>19</v>
      </c>
      <c r="B23" s="3" t="s">
        <v>608</v>
      </c>
      <c r="C23" s="2" t="s">
        <v>608</v>
      </c>
      <c r="D23" s="2" t="s">
        <v>609</v>
      </c>
      <c r="E23" s="2" t="s">
        <v>564</v>
      </c>
      <c r="F23" s="2" t="s">
        <v>564</v>
      </c>
      <c r="G23" s="2" t="s">
        <v>586</v>
      </c>
      <c r="H23" s="156">
        <v>0.64950491396464738</v>
      </c>
      <c r="I23" s="156">
        <v>0.2636096080089404</v>
      </c>
      <c r="J23" s="156">
        <v>4.5293601368319732E-2</v>
      </c>
      <c r="K23" s="156">
        <v>2.0043500070326643E-2</v>
      </c>
      <c r="L23" s="156">
        <v>2.1406394435043632E-3</v>
      </c>
      <c r="M23" s="156">
        <v>1.7224067306305334E-2</v>
      </c>
      <c r="N23" s="156">
        <v>8.4203354345217037E-4</v>
      </c>
      <c r="O23" s="156">
        <v>1.3416362945037491E-3</v>
      </c>
      <c r="P23" s="18">
        <f>SUM(Table134[[#This Row],[Residential (16,23,53)]:[Contracts]])</f>
        <v>0.99999999999999978</v>
      </c>
    </row>
    <row r="24" spans="1:16" ht="15.75" x14ac:dyDescent="0.25">
      <c r="A24" s="204">
        <f t="shared" si="0"/>
        <v>20</v>
      </c>
      <c r="B24" s="3" t="s">
        <v>576</v>
      </c>
      <c r="C24" s="2" t="s">
        <v>610</v>
      </c>
      <c r="D24" s="2" t="s">
        <v>611</v>
      </c>
      <c r="E24" s="2"/>
      <c r="F24" s="2" t="s">
        <v>577</v>
      </c>
      <c r="G24" s="2" t="s">
        <v>560</v>
      </c>
      <c r="H24" s="156">
        <v>0.68674197603104103</v>
      </c>
      <c r="I24" s="156">
        <v>0.26031525021366381</v>
      </c>
      <c r="J24" s="156">
        <v>5.1668484798709648E-2</v>
      </c>
      <c r="K24" s="156">
        <v>9.8903878736158611E-4</v>
      </c>
      <c r="L24" s="156">
        <v>2.852501692239329E-4</v>
      </c>
      <c r="M24" s="156">
        <v>0</v>
      </c>
      <c r="N24" s="156">
        <v>0</v>
      </c>
      <c r="O24" s="156">
        <v>0</v>
      </c>
      <c r="P24" s="18">
        <f>SUM(Table134[[#This Row],[Residential (16,23,53)]:[Contracts]])</f>
        <v>1</v>
      </c>
    </row>
    <row r="25" spans="1:16" ht="15.75" x14ac:dyDescent="0.25">
      <c r="A25" s="204">
        <f t="shared" si="0"/>
        <v>21</v>
      </c>
      <c r="B25" s="3" t="s">
        <v>612</v>
      </c>
      <c r="C25" s="2" t="s">
        <v>613</v>
      </c>
      <c r="D25" s="2" t="s">
        <v>614</v>
      </c>
      <c r="E25" s="2" t="s">
        <v>564</v>
      </c>
      <c r="F25" s="2" t="s">
        <v>564</v>
      </c>
      <c r="G25" s="2" t="s">
        <v>586</v>
      </c>
      <c r="H25" s="156">
        <v>0.68754812836898582</v>
      </c>
      <c r="I25" s="156">
        <v>0.23361635314472012</v>
      </c>
      <c r="J25" s="156">
        <v>4.9703479243547059E-2</v>
      </c>
      <c r="K25" s="156">
        <v>1.1790825357775045E-2</v>
      </c>
      <c r="L25" s="156">
        <v>5.8204074285199952E-3</v>
      </c>
      <c r="M25" s="156">
        <v>1.1520806456451952E-2</v>
      </c>
      <c r="N25" s="156">
        <v>0</v>
      </c>
      <c r="O25" s="156">
        <v>0</v>
      </c>
      <c r="P25" s="18">
        <f>SUM(Table134[[#This Row],[Residential (16,23,53)]:[Contracts]])</f>
        <v>0.99999999999999989</v>
      </c>
    </row>
    <row r="26" spans="1:16" ht="15.75" x14ac:dyDescent="0.25">
      <c r="A26" s="204">
        <f t="shared" si="0"/>
        <v>22</v>
      </c>
      <c r="B26" s="3" t="s">
        <v>615</v>
      </c>
      <c r="C26" s="2" t="s">
        <v>616</v>
      </c>
      <c r="D26" s="2" t="s">
        <v>617</v>
      </c>
      <c r="E26" s="2" t="s">
        <v>720</v>
      </c>
      <c r="F26" s="2" t="s">
        <v>577</v>
      </c>
      <c r="G26" s="2" t="s">
        <v>560</v>
      </c>
      <c r="H26" s="156">
        <v>0.63347136461795439</v>
      </c>
      <c r="I26" s="156">
        <v>0.24418298653337103</v>
      </c>
      <c r="J26" s="156">
        <v>6.6386732674151003E-2</v>
      </c>
      <c r="K26" s="156">
        <v>2.6800799475860247E-2</v>
      </c>
      <c r="L26" s="156">
        <v>2.4301376780964052E-3</v>
      </c>
      <c r="M26" s="156">
        <v>2.672797902056688E-2</v>
      </c>
      <c r="N26" s="156">
        <v>0</v>
      </c>
      <c r="O26" s="156">
        <v>0</v>
      </c>
      <c r="P26" s="18">
        <f>SUM(Table134[[#This Row],[Residential (16,23,53)]:[Contracts]])</f>
        <v>0.99999999999999989</v>
      </c>
    </row>
    <row r="27" spans="1:16" ht="15.75" x14ac:dyDescent="0.25">
      <c r="A27" s="204">
        <f t="shared" si="0"/>
        <v>23</v>
      </c>
      <c r="B27" s="3" t="s">
        <v>615</v>
      </c>
      <c r="C27" s="2" t="s">
        <v>618</v>
      </c>
      <c r="D27" s="2" t="s">
        <v>619</v>
      </c>
      <c r="E27" s="2" t="s">
        <v>564</v>
      </c>
      <c r="F27" s="2" t="s">
        <v>564</v>
      </c>
      <c r="G27" s="2" t="s">
        <v>586</v>
      </c>
      <c r="H27" s="156">
        <v>0.63219045079933223</v>
      </c>
      <c r="I27" s="156">
        <v>0.24368923515139396</v>
      </c>
      <c r="J27" s="156">
        <v>6.6252495062152902E-2</v>
      </c>
      <c r="K27" s="156">
        <v>2.6746606790419045E-2</v>
      </c>
      <c r="L27" s="156">
        <v>2.425223806520055E-3</v>
      </c>
      <c r="M27" s="156">
        <v>2.6673933582077435E-2</v>
      </c>
      <c r="N27" s="156">
        <v>1.0501603181679857E-3</v>
      </c>
      <c r="O27" s="156">
        <v>9.7189448993624267E-4</v>
      </c>
      <c r="P27" s="18">
        <f>SUM(Table134[[#This Row],[Residential (16,23,53)]:[Contracts]])</f>
        <v>1</v>
      </c>
    </row>
    <row r="28" spans="1:16" ht="15.75" x14ac:dyDescent="0.25">
      <c r="A28" s="204">
        <f t="shared" si="0"/>
        <v>24</v>
      </c>
      <c r="B28" s="3" t="s">
        <v>593</v>
      </c>
      <c r="C28" s="2" t="s">
        <v>620</v>
      </c>
      <c r="D28" s="2" t="s">
        <v>621</v>
      </c>
      <c r="E28" s="2" t="s">
        <v>564</v>
      </c>
      <c r="F28" s="2" t="s">
        <v>564</v>
      </c>
      <c r="G28" s="2" t="s">
        <v>586</v>
      </c>
      <c r="H28" s="156">
        <v>0.77041874049415238</v>
      </c>
      <c r="I28" s="156">
        <v>0.2251965078456715</v>
      </c>
      <c r="J28" s="156">
        <v>3.8849543264113965E-3</v>
      </c>
      <c r="K28" s="156">
        <v>3.4040931597512755E-5</v>
      </c>
      <c r="L28" s="156">
        <v>4.657564021671479E-4</v>
      </c>
      <c r="M28" s="156">
        <v>0</v>
      </c>
      <c r="N28" s="156">
        <v>0</v>
      </c>
      <c r="O28" s="156">
        <v>0</v>
      </c>
      <c r="P28" s="18">
        <f>SUM(Table134[[#This Row],[Residential (16,23,53)]:[Contracts]])</f>
        <v>1</v>
      </c>
    </row>
    <row r="29" spans="1:16" ht="15.75" x14ac:dyDescent="0.25">
      <c r="A29" s="204">
        <f t="shared" si="0"/>
        <v>25</v>
      </c>
      <c r="B29" s="3" t="s">
        <v>615</v>
      </c>
      <c r="C29" s="2" t="s">
        <v>622</v>
      </c>
      <c r="D29" s="2" t="s">
        <v>623</v>
      </c>
      <c r="E29" s="2" t="s">
        <v>559</v>
      </c>
      <c r="F29" s="2" t="s">
        <v>559</v>
      </c>
      <c r="G29" s="2" t="s">
        <v>560</v>
      </c>
      <c r="H29" s="156">
        <v>4.5900924168264245E-3</v>
      </c>
      <c r="I29" s="156">
        <v>0.56029645489527991</v>
      </c>
      <c r="J29" s="156">
        <v>0.25236858900669856</v>
      </c>
      <c r="K29" s="156">
        <v>0.12468871664540424</v>
      </c>
      <c r="L29" s="156">
        <v>2.3621124437316003E-2</v>
      </c>
      <c r="M29" s="156">
        <v>3.143582942584329E-2</v>
      </c>
      <c r="N29" s="156">
        <v>1.4995965863158114E-3</v>
      </c>
      <c r="O29" s="156">
        <v>1.4995965863158114E-3</v>
      </c>
      <c r="P29" s="18">
        <f>SUM(Table134[[#This Row],[Residential (16,23,53)]:[Contracts]])</f>
        <v>1</v>
      </c>
    </row>
    <row r="30" spans="1:16" ht="15.75" x14ac:dyDescent="0.25">
      <c r="A30" s="204">
        <f t="shared" si="0"/>
        <v>26</v>
      </c>
      <c r="B30" s="3" t="s">
        <v>576</v>
      </c>
      <c r="C30" s="2" t="s">
        <v>624</v>
      </c>
      <c r="D30" s="2" t="s">
        <v>625</v>
      </c>
      <c r="E30" s="2" t="s">
        <v>559</v>
      </c>
      <c r="F30" s="2" t="s">
        <v>559</v>
      </c>
      <c r="G30" s="2" t="s">
        <v>560</v>
      </c>
      <c r="H30" s="156">
        <v>0.77041874049415238</v>
      </c>
      <c r="I30" s="156">
        <v>0.2251965078456715</v>
      </c>
      <c r="J30" s="156">
        <v>3.8849543264113965E-3</v>
      </c>
      <c r="K30" s="156">
        <v>3.4040931597512748E-5</v>
      </c>
      <c r="L30" s="156">
        <v>4.6575640216714784E-4</v>
      </c>
      <c r="M30" s="156">
        <v>0</v>
      </c>
      <c r="N30" s="156">
        <v>0</v>
      </c>
      <c r="O30" s="156">
        <v>0</v>
      </c>
      <c r="P30" s="18">
        <f>SUM(Table134[[#This Row],[Residential (16,23,53)]:[Contracts]])</f>
        <v>1</v>
      </c>
    </row>
    <row r="31" spans="1:16" ht="15.75" x14ac:dyDescent="0.25">
      <c r="A31" s="204">
        <f t="shared" si="0"/>
        <v>27</v>
      </c>
      <c r="B31" s="3" t="s">
        <v>576</v>
      </c>
      <c r="C31" s="2" t="s">
        <v>626</v>
      </c>
      <c r="D31" s="2" t="s">
        <v>627</v>
      </c>
      <c r="E31" s="2" t="s">
        <v>559</v>
      </c>
      <c r="F31" s="2" t="s">
        <v>559</v>
      </c>
      <c r="G31" s="2" t="s">
        <v>560</v>
      </c>
      <c r="H31" s="156">
        <v>0.92676821974544221</v>
      </c>
      <c r="I31" s="156">
        <v>7.2669181486638521E-2</v>
      </c>
      <c r="J31" s="156">
        <v>5.0414694787558935E-4</v>
      </c>
      <c r="K31" s="156">
        <v>4.1751300031104706E-6</v>
      </c>
      <c r="L31" s="156">
        <v>5.4276690040436121E-5</v>
      </c>
      <c r="M31" s="156">
        <v>0</v>
      </c>
      <c r="N31" s="156">
        <v>0</v>
      </c>
      <c r="O31" s="156">
        <v>0</v>
      </c>
      <c r="P31" s="18">
        <f>SUM(Table134[[#This Row],[Residential (16,23,53)]:[Contracts]])</f>
        <v>0.99999999999999978</v>
      </c>
    </row>
    <row r="32" spans="1:16" ht="15.75" x14ac:dyDescent="0.25">
      <c r="A32" s="204">
        <f t="shared" si="0"/>
        <v>28</v>
      </c>
      <c r="B32" s="3" t="s">
        <v>628</v>
      </c>
      <c r="C32" s="2" t="s">
        <v>629</v>
      </c>
      <c r="D32" s="2" t="s">
        <v>630</v>
      </c>
      <c r="E32" s="2" t="s">
        <v>564</v>
      </c>
      <c r="F32" s="2" t="s">
        <v>564</v>
      </c>
      <c r="G32" s="2" t="s">
        <v>586</v>
      </c>
      <c r="H32" s="156">
        <v>0.6817248164836337</v>
      </c>
      <c r="I32" s="156">
        <v>0.23657834378754738</v>
      </c>
      <c r="J32" s="156">
        <v>4.2389430771155874E-2</v>
      </c>
      <c r="K32" s="156">
        <v>1.8303539624432423E-2</v>
      </c>
      <c r="L32" s="156">
        <v>2.1888511809896863E-3</v>
      </c>
      <c r="M32" s="156">
        <v>1.657269083509786E-2</v>
      </c>
      <c r="N32" s="156">
        <v>8.2845679757843319E-4</v>
      </c>
      <c r="O32" s="156">
        <v>1.4138705195646437E-3</v>
      </c>
      <c r="P32" s="18">
        <f>SUM(Table134[[#This Row],[Residential (16,23,53)]:[Contracts]])</f>
        <v>1</v>
      </c>
    </row>
    <row r="33" spans="1:16" ht="15.75" x14ac:dyDescent="0.25">
      <c r="A33" s="204">
        <f t="shared" si="0"/>
        <v>29</v>
      </c>
      <c r="B33" s="3" t="s">
        <v>628</v>
      </c>
      <c r="C33" s="2" t="s">
        <v>631</v>
      </c>
      <c r="D33" s="2" t="s">
        <v>632</v>
      </c>
      <c r="E33" s="2" t="s">
        <v>564</v>
      </c>
      <c r="F33" s="2" t="s">
        <v>564</v>
      </c>
      <c r="G33" s="2" t="s">
        <v>586</v>
      </c>
      <c r="H33" s="156">
        <v>0.66944534672667788</v>
      </c>
      <c r="I33" s="156">
        <v>0.23001293600488359</v>
      </c>
      <c r="J33" s="156">
        <v>5.1989461333826009E-2</v>
      </c>
      <c r="K33" s="156">
        <v>2.2728536767189257E-2</v>
      </c>
      <c r="L33" s="156">
        <v>2.5745968561069637E-3</v>
      </c>
      <c r="M33" s="156">
        <v>2.049980345912298E-2</v>
      </c>
      <c r="N33" s="156">
        <v>1.0614439369516044E-3</v>
      </c>
      <c r="O33" s="156">
        <v>1.6878749152415154E-3</v>
      </c>
      <c r="P33" s="18">
        <f>SUM(Table134[[#This Row],[Residential (16,23,53)]:[Contracts]])</f>
        <v>0.99999999999999967</v>
      </c>
    </row>
    <row r="34" spans="1:16" ht="15.75" x14ac:dyDescent="0.25">
      <c r="A34" s="204">
        <f t="shared" si="0"/>
        <v>30</v>
      </c>
      <c r="B34" s="3" t="s">
        <v>633</v>
      </c>
      <c r="C34" s="2" t="s">
        <v>634</v>
      </c>
      <c r="D34" s="2" t="s">
        <v>635</v>
      </c>
      <c r="E34" s="2" t="s">
        <v>568</v>
      </c>
      <c r="F34" s="2" t="s">
        <v>568</v>
      </c>
      <c r="G34" s="2" t="s">
        <v>560</v>
      </c>
      <c r="H34" s="156">
        <v>0.93459164967713448</v>
      </c>
      <c r="I34" s="156">
        <v>6.5035740638100512E-2</v>
      </c>
      <c r="J34" s="156">
        <v>3.296395449346213E-4</v>
      </c>
      <c r="K34" s="156">
        <v>2.8549503869581076E-5</v>
      </c>
      <c r="L34" s="156">
        <v>1.4420635960695397E-5</v>
      </c>
      <c r="M34" s="156">
        <v>0</v>
      </c>
      <c r="N34" s="156">
        <v>0</v>
      </c>
      <c r="O34" s="156">
        <v>0</v>
      </c>
      <c r="P34" s="18">
        <f>SUM(Table134[[#This Row],[Residential (16,23,53)]:[Contracts]])</f>
        <v>0.99999999999999978</v>
      </c>
    </row>
    <row r="35" spans="1:16" ht="15.75" x14ac:dyDescent="0.25">
      <c r="A35" s="204">
        <f t="shared" si="0"/>
        <v>31</v>
      </c>
      <c r="B35" s="3" t="s">
        <v>615</v>
      </c>
      <c r="C35" s="2" t="s">
        <v>636</v>
      </c>
      <c r="D35" s="2" t="s">
        <v>637</v>
      </c>
      <c r="E35" s="2"/>
      <c r="F35" s="2" t="s">
        <v>577</v>
      </c>
      <c r="G35" s="2" t="s">
        <v>560</v>
      </c>
      <c r="H35" s="156">
        <v>0.67522345610211465</v>
      </c>
      <c r="I35" s="156">
        <v>0.25594905955976094</v>
      </c>
      <c r="J35" s="156">
        <v>6.0205988229070889E-2</v>
      </c>
      <c r="K35" s="156">
        <v>6.1422269491593871E-3</v>
      </c>
      <c r="L35" s="156">
        <v>3.5425242147937277E-4</v>
      </c>
      <c r="M35" s="156">
        <v>2.1250167384149034E-3</v>
      </c>
      <c r="N35" s="156">
        <v>0</v>
      </c>
      <c r="O35" s="156">
        <v>0</v>
      </c>
      <c r="P35" s="18">
        <f>SUM(Table134[[#This Row],[Residential (16,23,53)]:[Contracts]])</f>
        <v>1</v>
      </c>
    </row>
    <row r="36" spans="1:16" ht="15.75" x14ac:dyDescent="0.25">
      <c r="A36" s="204">
        <f t="shared" si="0"/>
        <v>32</v>
      </c>
      <c r="B36" s="3" t="s">
        <v>638</v>
      </c>
      <c r="C36" s="2" t="s">
        <v>639</v>
      </c>
      <c r="D36" s="2" t="s">
        <v>640</v>
      </c>
      <c r="E36" s="2" t="s">
        <v>564</v>
      </c>
      <c r="F36" s="2" t="s">
        <v>564</v>
      </c>
      <c r="G36" s="2" t="s">
        <v>586</v>
      </c>
      <c r="H36" s="156">
        <v>0.60736835460413552</v>
      </c>
      <c r="I36" s="156">
        <v>0.3111982755930407</v>
      </c>
      <c r="J36" s="156">
        <v>4.2793327474972442E-2</v>
      </c>
      <c r="K36" s="156">
        <v>1.9239195428541415E-2</v>
      </c>
      <c r="L36" s="156">
        <v>1.909184507792754E-3</v>
      </c>
      <c r="M36" s="156">
        <v>1.5647439584298289E-2</v>
      </c>
      <c r="N36" s="156">
        <v>7.1022261315284994E-4</v>
      </c>
      <c r="O36" s="156">
        <v>1.1340001940660484E-3</v>
      </c>
      <c r="P36" s="18">
        <f>SUM(Table134[[#This Row],[Residential (16,23,53)]:[Contracts]])</f>
        <v>1</v>
      </c>
    </row>
    <row r="37" spans="1:16" ht="15.75" x14ac:dyDescent="0.25">
      <c r="A37" s="204">
        <f t="shared" si="0"/>
        <v>33</v>
      </c>
      <c r="B37" s="3" t="s">
        <v>581</v>
      </c>
      <c r="C37" s="2" t="s">
        <v>641</v>
      </c>
      <c r="D37" s="2" t="s">
        <v>642</v>
      </c>
      <c r="E37" s="2" t="s">
        <v>564</v>
      </c>
      <c r="F37" s="2" t="s">
        <v>564</v>
      </c>
      <c r="G37" s="2" t="s">
        <v>586</v>
      </c>
      <c r="H37" s="156">
        <v>0.60869835156274388</v>
      </c>
      <c r="I37" s="156">
        <v>0.30945888308957209</v>
      </c>
      <c r="J37" s="156">
        <v>4.299035425808536E-2</v>
      </c>
      <c r="K37" s="156">
        <v>1.9313954420710152E-2</v>
      </c>
      <c r="L37" s="156">
        <v>1.9234409395111484E-3</v>
      </c>
      <c r="M37" s="156">
        <v>1.5751401277268821E-2</v>
      </c>
      <c r="N37" s="156">
        <v>7.1774751531835138E-4</v>
      </c>
      <c r="O37" s="156">
        <v>1.145866936790297E-3</v>
      </c>
      <c r="P37" s="18">
        <f>SUM(Table134[[#This Row],[Residential (16,23,53)]:[Contracts]])</f>
        <v>1</v>
      </c>
    </row>
    <row r="38" spans="1:16" ht="15.75" x14ac:dyDescent="0.25">
      <c r="A38" s="204">
        <f t="shared" si="0"/>
        <v>34</v>
      </c>
      <c r="B38" s="3" t="s">
        <v>643</v>
      </c>
      <c r="C38" s="2" t="s">
        <v>643</v>
      </c>
      <c r="D38" s="2" t="s">
        <v>644</v>
      </c>
      <c r="E38" s="2" t="s">
        <v>564</v>
      </c>
      <c r="F38" s="2" t="s">
        <v>564</v>
      </c>
      <c r="G38" s="2" t="s">
        <v>586</v>
      </c>
      <c r="H38" s="156">
        <v>0.68754812836898582</v>
      </c>
      <c r="I38" s="156">
        <v>0.23361635314472012</v>
      </c>
      <c r="J38" s="156">
        <v>4.9703479243547052E-2</v>
      </c>
      <c r="K38" s="156">
        <v>1.1790825357775045E-2</v>
      </c>
      <c r="L38" s="156">
        <v>5.8204074285199961E-3</v>
      </c>
      <c r="M38" s="156">
        <v>1.1520806456451952E-2</v>
      </c>
      <c r="N38" s="156">
        <v>0</v>
      </c>
      <c r="O38" s="156">
        <v>0</v>
      </c>
      <c r="P38" s="18">
        <f>SUM(Table134[[#This Row],[Residential (16,23,53)]:[Contracts]])</f>
        <v>0.99999999999999989</v>
      </c>
    </row>
    <row r="39" spans="1:16" ht="15.75" x14ac:dyDescent="0.25">
      <c r="A39" s="204">
        <f t="shared" si="0"/>
        <v>35</v>
      </c>
      <c r="B39" s="3" t="s">
        <v>645</v>
      </c>
      <c r="C39" s="2" t="s">
        <v>645</v>
      </c>
      <c r="D39" s="2" t="s">
        <v>646</v>
      </c>
      <c r="E39" s="2" t="s">
        <v>564</v>
      </c>
      <c r="F39" s="2" t="s">
        <v>564</v>
      </c>
      <c r="G39" s="2" t="s">
        <v>586</v>
      </c>
      <c r="H39" s="156">
        <v>0.62185642126805107</v>
      </c>
      <c r="I39" s="156">
        <v>0.29384134764091935</v>
      </c>
      <c r="J39" s="156">
        <v>4.4408965975705969E-2</v>
      </c>
      <c r="K39" s="156">
        <v>1.9615975237566328E-2</v>
      </c>
      <c r="L39" s="156">
        <v>1.9599521800839612E-3</v>
      </c>
      <c r="M39" s="156">
        <v>1.646556006189083E-2</v>
      </c>
      <c r="N39" s="156">
        <v>7.3773929696945126E-4</v>
      </c>
      <c r="O39" s="156">
        <v>1.114038338813142E-3</v>
      </c>
      <c r="P39" s="18">
        <f>SUM(Table134[[#This Row],[Residential (16,23,53)]:[Contracts]])</f>
        <v>1</v>
      </c>
    </row>
    <row r="40" spans="1:16" ht="15.75" x14ac:dyDescent="0.25">
      <c r="A40" s="204">
        <f t="shared" si="0"/>
        <v>36</v>
      </c>
      <c r="B40" s="3" t="s">
        <v>565</v>
      </c>
      <c r="C40" s="2" t="s">
        <v>647</v>
      </c>
      <c r="D40" s="2" t="s">
        <v>648</v>
      </c>
      <c r="E40" s="2" t="s">
        <v>568</v>
      </c>
      <c r="F40" s="2" t="s">
        <v>568</v>
      </c>
      <c r="G40" s="2" t="s">
        <v>560</v>
      </c>
      <c r="H40" s="156">
        <v>1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8">
        <f>SUM(Table134[[#This Row],[Residential (16,23,53)]:[Contracts]])</f>
        <v>1</v>
      </c>
    </row>
    <row r="41" spans="1:16" ht="15.75" x14ac:dyDescent="0.25">
      <c r="A41" s="204">
        <f t="shared" si="0"/>
        <v>37</v>
      </c>
      <c r="B41" s="3" t="s">
        <v>649</v>
      </c>
      <c r="C41" s="2" t="s">
        <v>650</v>
      </c>
      <c r="D41" s="2" t="s">
        <v>651</v>
      </c>
      <c r="E41" s="2" t="s">
        <v>564</v>
      </c>
      <c r="F41" s="2" t="s">
        <v>564</v>
      </c>
      <c r="G41" s="2" t="s">
        <v>586</v>
      </c>
      <c r="H41" s="156">
        <v>0.6336544443719675</v>
      </c>
      <c r="I41" s="156">
        <v>0.28163887797720266</v>
      </c>
      <c r="J41" s="156">
        <v>4.4364929734859643E-2</v>
      </c>
      <c r="K41" s="156">
        <v>1.9615397835715035E-2</v>
      </c>
      <c r="L41" s="156">
        <v>2.0585103729921423E-3</v>
      </c>
      <c r="M41" s="156">
        <v>1.6629949189532978E-2</v>
      </c>
      <c r="N41" s="156">
        <v>7.8456728503198685E-4</v>
      </c>
      <c r="O41" s="156">
        <v>1.2533232326977469E-3</v>
      </c>
      <c r="P41" s="18">
        <f>SUM(Table134[[#This Row],[Residential (16,23,53)]:[Contracts]])</f>
        <v>0.99999999999999967</v>
      </c>
    </row>
    <row r="42" spans="1:16" ht="15.75" x14ac:dyDescent="0.25">
      <c r="A42" s="204">
        <f t="shared" si="0"/>
        <v>38</v>
      </c>
      <c r="B42" s="3" t="s">
        <v>615</v>
      </c>
      <c r="C42" s="2" t="s">
        <v>350</v>
      </c>
      <c r="D42" s="2" t="s">
        <v>652</v>
      </c>
      <c r="E42" s="2" t="s">
        <v>559</v>
      </c>
      <c r="F42" s="2" t="s">
        <v>559</v>
      </c>
      <c r="G42" s="2" t="s">
        <v>560</v>
      </c>
      <c r="H42" s="156">
        <v>0.50517514675810393</v>
      </c>
      <c r="I42" s="156">
        <v>0.48674169662837291</v>
      </c>
      <c r="J42" s="156">
        <v>7.4495589053119819E-3</v>
      </c>
      <c r="K42" s="156">
        <v>0</v>
      </c>
      <c r="L42" s="156">
        <v>6.3359770821111623E-4</v>
      </c>
      <c r="M42" s="156">
        <v>0</v>
      </c>
      <c r="N42" s="156">
        <v>0</v>
      </c>
      <c r="O42" s="156">
        <v>0</v>
      </c>
      <c r="P42" s="18">
        <f>SUM(Table134[[#This Row],[Residential (16,23,53)]:[Contracts]])</f>
        <v>1</v>
      </c>
    </row>
    <row r="43" spans="1:16" ht="31.5" x14ac:dyDescent="0.25">
      <c r="A43" s="204">
        <f t="shared" si="0"/>
        <v>39</v>
      </c>
      <c r="B43" s="3" t="s">
        <v>653</v>
      </c>
      <c r="C43" s="2" t="s">
        <v>654</v>
      </c>
      <c r="D43" s="2" t="s">
        <v>655</v>
      </c>
      <c r="E43" s="2" t="s">
        <v>564</v>
      </c>
      <c r="F43" s="2" t="s">
        <v>564</v>
      </c>
      <c r="G43" s="2" t="s">
        <v>586</v>
      </c>
      <c r="H43" s="156">
        <v>0.6666195046442287</v>
      </c>
      <c r="I43" s="156">
        <v>0.23027021224343008</v>
      </c>
      <c r="J43" s="156">
        <v>5.3026453302826806E-2</v>
      </c>
      <c r="K43" s="156">
        <v>1.8769610103320216E-2</v>
      </c>
      <c r="L43" s="156">
        <v>5.9412022817597965E-3</v>
      </c>
      <c r="M43" s="156">
        <v>2.0162045008973707E-2</v>
      </c>
      <c r="N43" s="156">
        <v>9.3031579380530255E-4</v>
      </c>
      <c r="O43" s="156">
        <v>4.2806566216553443E-3</v>
      </c>
      <c r="P43" s="18">
        <f>SUM(Table134[[#This Row],[Residential (16,23,53)]:[Contracts]])</f>
        <v>1</v>
      </c>
    </row>
    <row r="44" spans="1:16" ht="15.75" x14ac:dyDescent="0.25">
      <c r="A44" s="204">
        <f t="shared" si="0"/>
        <v>40</v>
      </c>
      <c r="B44" s="3" t="s">
        <v>656</v>
      </c>
      <c r="C44" s="2" t="s">
        <v>657</v>
      </c>
      <c r="D44" s="2" t="s">
        <v>658</v>
      </c>
      <c r="E44" s="2" t="s">
        <v>568</v>
      </c>
      <c r="F44" s="2" t="s">
        <v>568</v>
      </c>
      <c r="G44" s="2" t="s">
        <v>560</v>
      </c>
      <c r="H44" s="156">
        <v>0.69622377972184291</v>
      </c>
      <c r="I44" s="156">
        <v>0.229476394472101</v>
      </c>
      <c r="J44" s="156">
        <v>4.1826229076897099E-2</v>
      </c>
      <c r="K44" s="156">
        <v>1.6606452832411696E-2</v>
      </c>
      <c r="L44" s="156">
        <v>2.6877545787494209E-3</v>
      </c>
      <c r="M44" s="156">
        <v>9.4476032386481765E-3</v>
      </c>
      <c r="N44" s="156">
        <v>9.0372220522046836E-4</v>
      </c>
      <c r="O44" s="156">
        <v>2.8280638741292365E-3</v>
      </c>
      <c r="P44" s="18">
        <f>SUM(Table134[[#This Row],[Residential (16,23,53)]:[Contracts]])</f>
        <v>1</v>
      </c>
    </row>
    <row r="45" spans="1:16" ht="47.25" x14ac:dyDescent="0.25">
      <c r="A45" s="204">
        <f t="shared" si="0"/>
        <v>41</v>
      </c>
      <c r="B45" s="3" t="s">
        <v>659</v>
      </c>
      <c r="C45" s="2" t="s">
        <v>660</v>
      </c>
      <c r="D45" s="2" t="s">
        <v>661</v>
      </c>
      <c r="E45" s="2" t="s">
        <v>564</v>
      </c>
      <c r="F45" s="2" t="s">
        <v>564</v>
      </c>
      <c r="G45" s="2" t="s">
        <v>586</v>
      </c>
      <c r="H45" s="156">
        <v>0.61039411346389139</v>
      </c>
      <c r="I45" s="156">
        <v>0.30757980601613472</v>
      </c>
      <c r="J45" s="156">
        <v>4.3086109507329093E-2</v>
      </c>
      <c r="K45" s="156">
        <v>1.9329947148206603E-2</v>
      </c>
      <c r="L45" s="156">
        <v>1.9374488567116379E-3</v>
      </c>
      <c r="M45" s="156">
        <v>1.5799849247080566E-2</v>
      </c>
      <c r="N45" s="156">
        <v>7.2141439151424277E-4</v>
      </c>
      <c r="O45" s="156">
        <v>1.151311369131415E-3</v>
      </c>
      <c r="P45" s="18">
        <f>SUM(Table134[[#This Row],[Residential (16,23,53)]:[Contracts]])</f>
        <v>0.99999999999999956</v>
      </c>
    </row>
    <row r="46" spans="1:16" ht="15.75" x14ac:dyDescent="0.25">
      <c r="A46" s="204">
        <f t="shared" si="0"/>
        <v>42</v>
      </c>
      <c r="B46" s="3" t="s">
        <v>633</v>
      </c>
      <c r="C46" s="2" t="s">
        <v>662</v>
      </c>
      <c r="D46" s="2" t="s">
        <v>663</v>
      </c>
      <c r="E46" s="2" t="s">
        <v>568</v>
      </c>
      <c r="F46" s="2" t="s">
        <v>568</v>
      </c>
      <c r="G46" s="2" t="s">
        <v>560</v>
      </c>
      <c r="H46" s="156">
        <v>0</v>
      </c>
      <c r="I46" s="156">
        <v>2.7244806380574482E-4</v>
      </c>
      <c r="J46" s="156">
        <v>0.26032196437746041</v>
      </c>
      <c r="K46" s="156">
        <v>0.37899872530647732</v>
      </c>
      <c r="L46" s="156">
        <v>1.9305102325717218E-2</v>
      </c>
      <c r="M46" s="156">
        <v>0.22372966487953941</v>
      </c>
      <c r="N46" s="156">
        <v>2.8423860937308868E-2</v>
      </c>
      <c r="O46" s="156">
        <v>8.8948234109690952E-2</v>
      </c>
      <c r="P46" s="18">
        <f>SUM(Table134[[#This Row],[Residential (16,23,53)]:[Contracts]])</f>
        <v>1</v>
      </c>
    </row>
    <row r="47" spans="1:16" ht="15.75" x14ac:dyDescent="0.25">
      <c r="A47" s="204">
        <f t="shared" si="0"/>
        <v>43</v>
      </c>
      <c r="B47" s="3" t="s">
        <v>556</v>
      </c>
      <c r="C47" s="2" t="s">
        <v>664</v>
      </c>
      <c r="D47" s="2" t="s">
        <v>665</v>
      </c>
      <c r="E47" s="2" t="s">
        <v>559</v>
      </c>
      <c r="F47" s="2" t="s">
        <v>559</v>
      </c>
      <c r="G47" s="2" t="s">
        <v>560</v>
      </c>
      <c r="H47" s="156">
        <v>0.80043746749914535</v>
      </c>
      <c r="I47" s="156">
        <v>0.20274029936617508</v>
      </c>
      <c r="J47" s="156">
        <v>-3.1777668653203586E-3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8">
        <f>SUM(Table134[[#This Row],[Residential (16,23,53)]:[Contracts]])</f>
        <v>1</v>
      </c>
    </row>
    <row r="48" spans="1:16" ht="31.5" x14ac:dyDescent="0.25">
      <c r="A48" s="204">
        <f>A49+1</f>
        <v>45</v>
      </c>
      <c r="B48" s="3" t="s">
        <v>666</v>
      </c>
      <c r="C48" s="2" t="s">
        <v>667</v>
      </c>
      <c r="D48" s="2" t="s">
        <v>668</v>
      </c>
      <c r="E48" s="2" t="s">
        <v>572</v>
      </c>
      <c r="F48" s="2" t="s">
        <v>669</v>
      </c>
      <c r="G48" s="2" t="s">
        <v>560</v>
      </c>
      <c r="H48" s="156">
        <v>0.56369829687262651</v>
      </c>
      <c r="I48" s="156">
        <v>0.2138148128122988</v>
      </c>
      <c r="J48" s="156">
        <v>6.9367924585059665E-2</v>
      </c>
      <c r="K48" s="156">
        <v>5.308935153667043E-2</v>
      </c>
      <c r="L48" s="156">
        <v>6.5352381032996038E-3</v>
      </c>
      <c r="M48" s="156">
        <v>6.2657276428133499E-2</v>
      </c>
      <c r="N48" s="156">
        <v>5.5053526603802382E-3</v>
      </c>
      <c r="O48" s="156">
        <v>2.5331747001531135E-2</v>
      </c>
      <c r="P48" s="18">
        <f>SUM(Table134[[#This Row],[Residential (16,23,53)]:[Contracts]])</f>
        <v>0.99999999999999978</v>
      </c>
    </row>
    <row r="49" spans="1:16" ht="15.75" x14ac:dyDescent="0.25">
      <c r="A49" s="204">
        <f>A47+1</f>
        <v>44</v>
      </c>
      <c r="B49" s="3" t="s">
        <v>670</v>
      </c>
      <c r="C49" s="2" t="s">
        <v>671</v>
      </c>
      <c r="D49" s="2" t="s">
        <v>672</v>
      </c>
      <c r="E49" s="2" t="s">
        <v>564</v>
      </c>
      <c r="F49" s="2" t="s">
        <v>564</v>
      </c>
      <c r="G49" s="2" t="s">
        <v>560</v>
      </c>
      <c r="H49" s="156">
        <v>0.81401798482740428</v>
      </c>
      <c r="I49" s="156">
        <v>0.14792520873241144</v>
      </c>
      <c r="J49" s="156">
        <v>2.1675147737591442E-2</v>
      </c>
      <c r="K49" s="156">
        <v>8.3697580518314225E-3</v>
      </c>
      <c r="L49" s="156">
        <v>1.4086895144600697E-3</v>
      </c>
      <c r="M49" s="156">
        <v>4.7315867281589544E-3</v>
      </c>
      <c r="N49" s="156">
        <v>4.5243423945697279E-4</v>
      </c>
      <c r="O49" s="156">
        <v>1.4191901686852659E-3</v>
      </c>
      <c r="P49" s="18">
        <f>SUM(Table134[[#This Row],[Residential (16,23,53)]:[Contracts]])</f>
        <v>0.99999999999999989</v>
      </c>
    </row>
  </sheetData>
  <mergeCells count="1">
    <mergeCell ref="A1:B1"/>
  </mergeCells>
  <pageMargins left="0.7" right="0.7" top="0.75" bottom="0.75" header="0.3" footer="0.3"/>
  <pageSetup scale="55" orientation="landscape" horizontalDpi="1200" verticalDpi="1200" r:id="rId1"/>
  <headerFooter>
    <oddFooter>&amp;R&amp;A
 Page &amp;P of &amp;N</oddFooter>
  </headerFooter>
  <colBreaks count="1" manualBreakCount="1">
    <brk id="10" max="1048575" man="1"/>
  </colBreak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70" zoomScaleNormal="70" workbookViewId="0">
      <pane ySplit="4" topLeftCell="A5" activePane="bottomLeft" state="frozen"/>
      <selection activeCell="I38" sqref="I38"/>
      <selection pane="bottomLeft" activeCell="R18" sqref="R18"/>
    </sheetView>
  </sheetViews>
  <sheetFormatPr defaultColWidth="8.7109375" defaultRowHeight="15" x14ac:dyDescent="0.25"/>
  <cols>
    <col min="1" max="1" width="8.7109375" style="204"/>
    <col min="2" max="2" width="52.28515625" style="211" customWidth="1"/>
    <col min="3" max="3" width="52.85546875" bestFit="1" customWidth="1"/>
    <col min="4" max="4" width="16.42578125" bestFit="1" customWidth="1"/>
    <col min="5" max="5" width="20.5703125" bestFit="1" customWidth="1"/>
    <col min="6" max="6" width="16.42578125" bestFit="1" customWidth="1"/>
    <col min="7" max="7" width="14.85546875" bestFit="1" customWidth="1"/>
    <col min="8" max="8" width="13.5703125" customWidth="1"/>
    <col min="9" max="9" width="11.85546875" customWidth="1"/>
    <col min="10" max="10" width="13.5703125" customWidth="1"/>
    <col min="11" max="15" width="15.140625" customWidth="1"/>
    <col min="16" max="16" width="13.85546875" customWidth="1"/>
  </cols>
  <sheetData>
    <row r="1" spans="1:16" ht="15.75" x14ac:dyDescent="0.25">
      <c r="A1" s="328" t="s">
        <v>14</v>
      </c>
      <c r="B1" s="328"/>
      <c r="C1" s="13" t="s">
        <v>15</v>
      </c>
    </row>
    <row r="2" spans="1:16" ht="26.25" x14ac:dyDescent="0.4">
      <c r="B2" s="205" t="s">
        <v>535</v>
      </c>
      <c r="C2" s="205"/>
      <c r="D2" s="205"/>
    </row>
    <row r="3" spans="1:16" x14ac:dyDescent="0.25">
      <c r="A3" s="206" t="s">
        <v>19</v>
      </c>
      <c r="B3" s="207" t="s">
        <v>20</v>
      </c>
      <c r="C3" s="206" t="s">
        <v>21</v>
      </c>
      <c r="D3" s="206" t="s">
        <v>515</v>
      </c>
      <c r="E3" s="206" t="s">
        <v>516</v>
      </c>
      <c r="F3" s="206" t="s">
        <v>517</v>
      </c>
      <c r="G3" s="206" t="s">
        <v>518</v>
      </c>
      <c r="H3" s="206" t="s">
        <v>519</v>
      </c>
      <c r="I3" s="206" t="s">
        <v>520</v>
      </c>
      <c r="J3" s="206" t="s">
        <v>521</v>
      </c>
      <c r="K3" s="206" t="s">
        <v>522</v>
      </c>
      <c r="L3" s="206" t="s">
        <v>536</v>
      </c>
      <c r="M3" s="206" t="s">
        <v>537</v>
      </c>
      <c r="N3" s="206" t="s">
        <v>538</v>
      </c>
      <c r="O3" s="206" t="s">
        <v>539</v>
      </c>
      <c r="P3" s="206" t="s">
        <v>540</v>
      </c>
    </row>
    <row r="4" spans="1:16" ht="47.25" x14ac:dyDescent="0.25">
      <c r="A4" s="208" t="s">
        <v>24</v>
      </c>
      <c r="B4" s="3" t="s">
        <v>541</v>
      </c>
      <c r="C4" s="2" t="s">
        <v>542</v>
      </c>
      <c r="D4" s="2" t="s">
        <v>543</v>
      </c>
      <c r="E4" s="2" t="s">
        <v>544</v>
      </c>
      <c r="F4" s="2" t="s">
        <v>545</v>
      </c>
      <c r="G4" s="2" t="s">
        <v>546</v>
      </c>
      <c r="H4" s="209" t="s">
        <v>547</v>
      </c>
      <c r="I4" s="209" t="s">
        <v>548</v>
      </c>
      <c r="J4" s="209" t="s">
        <v>549</v>
      </c>
      <c r="K4" s="209" t="s">
        <v>550</v>
      </c>
      <c r="L4" s="209" t="s">
        <v>551</v>
      </c>
      <c r="M4" s="209" t="s">
        <v>552</v>
      </c>
      <c r="N4" s="209" t="s">
        <v>553</v>
      </c>
      <c r="O4" s="209" t="s">
        <v>554</v>
      </c>
      <c r="P4" s="210" t="s">
        <v>555</v>
      </c>
    </row>
    <row r="5" spans="1:16" ht="15.75" x14ac:dyDescent="0.25">
      <c r="A5" s="204">
        <v>1</v>
      </c>
      <c r="B5" s="3" t="s">
        <v>556</v>
      </c>
      <c r="C5" s="2" t="s">
        <v>557</v>
      </c>
      <c r="D5" s="2" t="s">
        <v>558</v>
      </c>
      <c r="E5" s="2" t="s">
        <v>559</v>
      </c>
      <c r="F5" s="2" t="s">
        <v>559</v>
      </c>
      <c r="G5" s="2" t="s">
        <v>560</v>
      </c>
      <c r="H5" s="156">
        <v>0.89338239282879039</v>
      </c>
      <c r="I5" s="156">
        <v>6.8188149546311486E-2</v>
      </c>
      <c r="J5" s="156">
        <v>7.2144217496668142E-3</v>
      </c>
      <c r="K5" s="156">
        <v>1.0381451967640816E-2</v>
      </c>
      <c r="L5" s="156">
        <v>8.0634348252088203E-4</v>
      </c>
      <c r="M5" s="156">
        <v>1.3207423157668033E-2</v>
      </c>
      <c r="N5" s="156">
        <v>1.9438016389036934E-3</v>
      </c>
      <c r="O5" s="156">
        <v>4.8760156284982691E-3</v>
      </c>
      <c r="P5" s="18">
        <f>SUM(Table13[[#This Row],[Residential (16,23,53)]:[Contracts]])</f>
        <v>1.0000000000000004</v>
      </c>
    </row>
    <row r="6" spans="1:16" ht="15.75" x14ac:dyDescent="0.25">
      <c r="A6" s="204">
        <f t="shared" ref="A6:A47" si="0">A5+1</f>
        <v>2</v>
      </c>
      <c r="B6" s="3" t="s">
        <v>561</v>
      </c>
      <c r="C6" s="2" t="s">
        <v>562</v>
      </c>
      <c r="D6" s="2" t="s">
        <v>563</v>
      </c>
      <c r="E6" s="2" t="s">
        <v>564</v>
      </c>
      <c r="F6" s="2" t="s">
        <v>564</v>
      </c>
      <c r="G6" s="2" t="s">
        <v>560</v>
      </c>
      <c r="H6" s="156">
        <v>0.63219045079933223</v>
      </c>
      <c r="I6" s="156">
        <v>0.24368923515139396</v>
      </c>
      <c r="J6" s="156">
        <v>6.6252495062152902E-2</v>
      </c>
      <c r="K6" s="156">
        <v>2.6746606790419045E-2</v>
      </c>
      <c r="L6" s="156">
        <v>2.425223806520055E-3</v>
      </c>
      <c r="M6" s="156">
        <v>2.6673933582077435E-2</v>
      </c>
      <c r="N6" s="156">
        <v>1.0501603181679857E-3</v>
      </c>
      <c r="O6" s="156">
        <v>9.7189448993624267E-4</v>
      </c>
      <c r="P6" s="18">
        <f>SUM(Table13[[#This Row],[Residential (16,23,53)]:[Contracts]])</f>
        <v>1</v>
      </c>
    </row>
    <row r="7" spans="1:16" ht="15.75" x14ac:dyDescent="0.25">
      <c r="A7" s="204">
        <f t="shared" si="0"/>
        <v>3</v>
      </c>
      <c r="B7" s="3" t="s">
        <v>565</v>
      </c>
      <c r="C7" s="2" t="s">
        <v>566</v>
      </c>
      <c r="D7" s="2" t="s">
        <v>567</v>
      </c>
      <c r="E7" s="2" t="s">
        <v>568</v>
      </c>
      <c r="F7" s="2" t="s">
        <v>568</v>
      </c>
      <c r="G7" s="2" t="s">
        <v>560</v>
      </c>
      <c r="H7" s="156">
        <v>0</v>
      </c>
      <c r="I7" s="156">
        <v>0.84368804170333256</v>
      </c>
      <c r="J7" s="156">
        <v>0.1233517587476801</v>
      </c>
      <c r="K7" s="156">
        <v>1.6752526353153111E-2</v>
      </c>
      <c r="L7" s="156">
        <v>7.6253602628426871E-3</v>
      </c>
      <c r="M7" s="156">
        <v>8.5823129329916821E-3</v>
      </c>
      <c r="N7" s="156">
        <v>0</v>
      </c>
      <c r="O7" s="156">
        <v>0</v>
      </c>
      <c r="P7" s="18">
        <f>SUM(Table13[[#This Row],[Residential (16,23,53)]:[Contracts]])</f>
        <v>1.0000000000000002</v>
      </c>
    </row>
    <row r="8" spans="1:16" ht="15.75" x14ac:dyDescent="0.25">
      <c r="A8" s="204">
        <f t="shared" si="0"/>
        <v>4</v>
      </c>
      <c r="B8" s="3" t="s">
        <v>569</v>
      </c>
      <c r="C8" s="2" t="s">
        <v>570</v>
      </c>
      <c r="D8" s="2" t="s">
        <v>571</v>
      </c>
      <c r="E8" s="2" t="s">
        <v>572</v>
      </c>
      <c r="F8" s="2" t="s">
        <v>573</v>
      </c>
      <c r="G8" s="2" t="s">
        <v>560</v>
      </c>
      <c r="H8" s="156">
        <v>0.51208217930255562</v>
      </c>
      <c r="I8" s="156">
        <v>0.20727784526432427</v>
      </c>
      <c r="J8" s="156">
        <v>7.7870793494187962E-2</v>
      </c>
      <c r="K8" s="156">
        <v>7.3279871923063136E-2</v>
      </c>
      <c r="L8" s="156">
        <v>6.9672618165697161E-3</v>
      </c>
      <c r="M8" s="156">
        <v>8.2310862889885719E-2</v>
      </c>
      <c r="N8" s="156">
        <v>1.1744703400733025E-2</v>
      </c>
      <c r="O8" s="156">
        <v>2.8466481908680421E-2</v>
      </c>
      <c r="P8" s="18">
        <f>SUM(Table13[[#This Row],[Residential (16,23,53)]:[Contracts]])</f>
        <v>1</v>
      </c>
    </row>
    <row r="9" spans="1:16" ht="15.75" x14ac:dyDescent="0.25">
      <c r="A9" s="204">
        <f t="shared" si="0"/>
        <v>5</v>
      </c>
      <c r="B9" s="3" t="s">
        <v>569</v>
      </c>
      <c r="C9" s="2" t="s">
        <v>574</v>
      </c>
      <c r="D9" s="2" t="s">
        <v>575</v>
      </c>
      <c r="E9" s="2" t="s">
        <v>572</v>
      </c>
      <c r="F9" s="2" t="s">
        <v>573</v>
      </c>
      <c r="G9" s="2" t="s">
        <v>560</v>
      </c>
      <c r="H9" s="156">
        <v>0.62371798347816998</v>
      </c>
      <c r="I9" s="156">
        <v>0.25246404729542565</v>
      </c>
      <c r="J9" s="156">
        <v>7.2332193821617985E-2</v>
      </c>
      <c r="K9" s="156">
        <v>2.415937117010403E-2</v>
      </c>
      <c r="L9" s="156">
        <v>6.1765755945891957E-3</v>
      </c>
      <c r="M9" s="156">
        <v>2.1149828640093113E-2</v>
      </c>
      <c r="N9" s="156">
        <v>0</v>
      </c>
      <c r="O9" s="156">
        <v>0</v>
      </c>
      <c r="P9" s="18">
        <f>SUM(Table13[[#This Row],[Residential (16,23,53)]:[Contracts]])</f>
        <v>0.99999999999999989</v>
      </c>
    </row>
    <row r="10" spans="1:16" ht="15.75" x14ac:dyDescent="0.25">
      <c r="A10" s="204">
        <f t="shared" si="0"/>
        <v>6</v>
      </c>
      <c r="B10" s="3" t="s">
        <v>576</v>
      </c>
      <c r="C10" s="2" t="s">
        <v>718</v>
      </c>
      <c r="D10" s="2" t="s">
        <v>719</v>
      </c>
      <c r="E10" s="2" t="s">
        <v>720</v>
      </c>
      <c r="F10" s="2" t="s">
        <v>577</v>
      </c>
      <c r="G10" s="2" t="s">
        <v>560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0.51935304323059395</v>
      </c>
      <c r="O10" s="156">
        <v>0.48064695676940605</v>
      </c>
      <c r="P10" s="18">
        <f>SUM(Table13[[#This Row],[Residential (16,23,53)]:[Contracts]])</f>
        <v>1</v>
      </c>
    </row>
    <row r="11" spans="1:16" ht="15.75" x14ac:dyDescent="0.25">
      <c r="A11" s="204">
        <f t="shared" si="0"/>
        <v>7</v>
      </c>
      <c r="B11" s="3" t="s">
        <v>578</v>
      </c>
      <c r="C11" s="2" t="s">
        <v>579</v>
      </c>
      <c r="D11" s="2" t="s">
        <v>580</v>
      </c>
      <c r="E11" s="2" t="s">
        <v>559</v>
      </c>
      <c r="F11" s="2" t="s">
        <v>559</v>
      </c>
      <c r="G11" s="2" t="s">
        <v>560</v>
      </c>
      <c r="H11" s="156">
        <v>0.93181218993296577</v>
      </c>
      <c r="I11" s="156">
        <v>6.6374022992721909E-2</v>
      </c>
      <c r="J11" s="156">
        <v>1.5240663982857856E-3</v>
      </c>
      <c r="K11" s="156">
        <v>1.3306327125115006E-4</v>
      </c>
      <c r="L11" s="156">
        <v>1.2962445017071833E-4</v>
      </c>
      <c r="M11" s="156">
        <v>1.5570217669732565E-5</v>
      </c>
      <c r="N11" s="156">
        <v>1.1462736934772441E-6</v>
      </c>
      <c r="O11" s="156">
        <v>1.0316463241295196E-5</v>
      </c>
      <c r="P11" s="18">
        <f>SUM(Table13[[#This Row],[Residential (16,23,53)]:[Contracts]])</f>
        <v>1</v>
      </c>
    </row>
    <row r="12" spans="1:16" ht="15.75" x14ac:dyDescent="0.25">
      <c r="A12" s="204">
        <f t="shared" si="0"/>
        <v>8</v>
      </c>
      <c r="B12" s="3" t="s">
        <v>581</v>
      </c>
      <c r="C12" s="2" t="s">
        <v>582</v>
      </c>
      <c r="D12" s="2" t="s">
        <v>583</v>
      </c>
      <c r="E12" s="2" t="s">
        <v>559</v>
      </c>
      <c r="F12" s="2" t="s">
        <v>559</v>
      </c>
      <c r="G12" s="2" t="s">
        <v>560</v>
      </c>
      <c r="H12" s="156">
        <v>0.66497031146147101</v>
      </c>
      <c r="I12" s="156">
        <v>0.2391214504814751</v>
      </c>
      <c r="J12" s="156">
        <v>7.2862685222853843E-2</v>
      </c>
      <c r="K12" s="156">
        <v>0</v>
      </c>
      <c r="L12" s="156">
        <v>2.3045552834200057E-2</v>
      </c>
      <c r="M12" s="156">
        <v>0</v>
      </c>
      <c r="N12" s="156">
        <v>0</v>
      </c>
      <c r="O12" s="156">
        <v>0</v>
      </c>
      <c r="P12" s="18">
        <f>SUM(Table13[[#This Row],[Residential (16,23,53)]:[Contracts]])</f>
        <v>1</v>
      </c>
    </row>
    <row r="13" spans="1:16" ht="15.75" x14ac:dyDescent="0.25">
      <c r="A13" s="204">
        <f t="shared" si="0"/>
        <v>9</v>
      </c>
      <c r="B13" s="3" t="s">
        <v>556</v>
      </c>
      <c r="C13" s="2" t="s">
        <v>584</v>
      </c>
      <c r="D13" s="2" t="s">
        <v>585</v>
      </c>
      <c r="E13" s="2" t="s">
        <v>564</v>
      </c>
      <c r="F13" s="2" t="s">
        <v>564</v>
      </c>
      <c r="G13" s="2" t="s">
        <v>586</v>
      </c>
      <c r="H13" s="156">
        <v>0.90299536562562055</v>
      </c>
      <c r="I13" s="156">
        <v>7.7116555562716613E-2</v>
      </c>
      <c r="J13" s="156">
        <v>4.0499577076433171E-3</v>
      </c>
      <c r="K13" s="156">
        <v>5.2830013594336016E-3</v>
      </c>
      <c r="L13" s="156">
        <v>4.6097392305153217E-4</v>
      </c>
      <c r="M13" s="156">
        <v>6.6558578835992947E-3</v>
      </c>
      <c r="N13" s="156">
        <v>9.7908931177986152E-4</v>
      </c>
      <c r="O13" s="156">
        <v>2.4591986261552836E-3</v>
      </c>
      <c r="P13" s="18">
        <f>SUM(Table13[[#This Row],[Residential (16,23,53)]:[Contracts]])</f>
        <v>1</v>
      </c>
    </row>
    <row r="14" spans="1:16" ht="15.75" x14ac:dyDescent="0.25">
      <c r="A14" s="204">
        <f t="shared" si="0"/>
        <v>10</v>
      </c>
      <c r="B14" s="3" t="s">
        <v>556</v>
      </c>
      <c r="C14" s="2" t="s">
        <v>587</v>
      </c>
      <c r="D14" s="2" t="s">
        <v>588</v>
      </c>
      <c r="E14" s="2" t="s">
        <v>559</v>
      </c>
      <c r="F14" s="2" t="s">
        <v>559</v>
      </c>
      <c r="G14" s="2" t="s">
        <v>560</v>
      </c>
      <c r="H14" s="156">
        <v>0.93202915614516624</v>
      </c>
      <c r="I14" s="156">
        <v>6.6388331197742234E-2</v>
      </c>
      <c r="J14" s="156">
        <v>1.41683754102585E-3</v>
      </c>
      <c r="K14" s="156">
        <v>3.8600200052224924E-5</v>
      </c>
      <c r="L14" s="156">
        <v>1.2248875363107017E-4</v>
      </c>
      <c r="M14" s="156">
        <v>4.5861623824425658E-6</v>
      </c>
      <c r="N14" s="156">
        <v>0</v>
      </c>
      <c r="O14" s="156">
        <v>0</v>
      </c>
      <c r="P14" s="18">
        <f>SUM(Table13[[#This Row],[Residential (16,23,53)]:[Contracts]])</f>
        <v>1</v>
      </c>
    </row>
    <row r="15" spans="1:16" ht="15.75" x14ac:dyDescent="0.25">
      <c r="A15" s="204">
        <f t="shared" si="0"/>
        <v>11</v>
      </c>
      <c r="B15" s="3" t="s">
        <v>581</v>
      </c>
      <c r="C15" s="2" t="s">
        <v>589</v>
      </c>
      <c r="D15" s="2" t="s">
        <v>590</v>
      </c>
      <c r="E15" s="2" t="s">
        <v>559</v>
      </c>
      <c r="F15" s="2" t="s">
        <v>559</v>
      </c>
      <c r="G15" s="2" t="s">
        <v>560</v>
      </c>
      <c r="H15" s="156">
        <v>0.93208223342774676</v>
      </c>
      <c r="I15" s="156">
        <v>6.6393258492455948E-2</v>
      </c>
      <c r="J15" s="156">
        <v>1.5245080797972722E-3</v>
      </c>
      <c r="K15" s="156">
        <v>0</v>
      </c>
      <c r="L15" s="156">
        <v>0</v>
      </c>
      <c r="M15" s="156">
        <v>0</v>
      </c>
      <c r="N15" s="156">
        <v>0</v>
      </c>
      <c r="O15" s="156">
        <v>0</v>
      </c>
      <c r="P15" s="18">
        <f>SUM(Table13[[#This Row],[Residential (16,23,53)]:[Contracts]])</f>
        <v>1</v>
      </c>
    </row>
    <row r="16" spans="1:16" ht="15.75" x14ac:dyDescent="0.25">
      <c r="A16" s="204">
        <f t="shared" si="0"/>
        <v>12</v>
      </c>
      <c r="B16" s="3" t="s">
        <v>576</v>
      </c>
      <c r="C16" s="2" t="s">
        <v>591</v>
      </c>
      <c r="D16" s="2" t="s">
        <v>592</v>
      </c>
      <c r="E16" s="2" t="s">
        <v>559</v>
      </c>
      <c r="F16" s="2" t="s">
        <v>559</v>
      </c>
      <c r="G16" s="2" t="s">
        <v>560</v>
      </c>
      <c r="H16" s="156">
        <v>0</v>
      </c>
      <c r="I16" s="156">
        <v>0</v>
      </c>
      <c r="J16" s="156">
        <v>0</v>
      </c>
      <c r="K16" s="156">
        <v>0.78210669270252897</v>
      </c>
      <c r="L16" s="156">
        <v>0</v>
      </c>
      <c r="M16" s="156">
        <v>4.8458338799059177E-2</v>
      </c>
      <c r="N16" s="156">
        <v>2.6936425273880297E-2</v>
      </c>
      <c r="O16" s="156">
        <v>0.14249854322453148</v>
      </c>
      <c r="P16" s="18">
        <f>SUM(Table13[[#This Row],[Residential (16,23,53)]:[Contracts]])</f>
        <v>0.99999999999999989</v>
      </c>
    </row>
    <row r="17" spans="1:16" ht="15.75" x14ac:dyDescent="0.25">
      <c r="A17" s="204">
        <f t="shared" si="0"/>
        <v>13</v>
      </c>
      <c r="B17" s="3" t="s">
        <v>593</v>
      </c>
      <c r="C17" s="2" t="s">
        <v>594</v>
      </c>
      <c r="D17" s="2" t="s">
        <v>595</v>
      </c>
      <c r="E17" s="2" t="s">
        <v>564</v>
      </c>
      <c r="F17" s="2" t="s">
        <v>564</v>
      </c>
      <c r="G17" s="2" t="s">
        <v>586</v>
      </c>
      <c r="H17" s="156">
        <v>0.60831096429958209</v>
      </c>
      <c r="I17" s="156">
        <v>0.28687698099220282</v>
      </c>
      <c r="J17" s="156">
        <v>5.6932527561489039E-2</v>
      </c>
      <c r="K17" s="156">
        <v>2.2874111688619241E-2</v>
      </c>
      <c r="L17" s="156">
        <v>2.4471763782047272E-3</v>
      </c>
      <c r="M17" s="156">
        <v>2.0957259222603324E-2</v>
      </c>
      <c r="N17" s="156">
        <v>8.3031643150047055E-4</v>
      </c>
      <c r="O17" s="156">
        <v>7.7066342579829353E-4</v>
      </c>
      <c r="P17" s="18">
        <f>SUM(Table13[[#This Row],[Residential (16,23,53)]:[Contracts]])</f>
        <v>0.99999999999999989</v>
      </c>
    </row>
    <row r="18" spans="1:16" ht="15.75" x14ac:dyDescent="0.25">
      <c r="A18" s="204">
        <f t="shared" si="0"/>
        <v>14</v>
      </c>
      <c r="B18" s="3" t="s">
        <v>593</v>
      </c>
      <c r="C18" s="2" t="s">
        <v>596</v>
      </c>
      <c r="D18" s="2" t="s">
        <v>597</v>
      </c>
      <c r="E18" s="2" t="s">
        <v>564</v>
      </c>
      <c r="F18" s="2" t="s">
        <v>564</v>
      </c>
      <c r="G18" s="2" t="s">
        <v>586</v>
      </c>
      <c r="H18" s="156">
        <v>0.60935817747795562</v>
      </c>
      <c r="I18" s="156">
        <v>0.26859668412418358</v>
      </c>
      <c r="J18" s="156">
        <v>6.5819620357240455E-2</v>
      </c>
      <c r="K18" s="156">
        <v>2.7694655319428056E-2</v>
      </c>
      <c r="L18" s="156">
        <v>2.9936551118676939E-3</v>
      </c>
      <c r="M18" s="156">
        <v>2.3610413168065062E-2</v>
      </c>
      <c r="N18" s="156">
        <v>9.566028260204856E-4</v>
      </c>
      <c r="O18" s="156">
        <v>9.7019161523897687E-4</v>
      </c>
      <c r="P18" s="18">
        <f>SUM(Table13[[#This Row],[Residential (16,23,53)]:[Contracts]])</f>
        <v>0.99999999999999989</v>
      </c>
    </row>
    <row r="19" spans="1:16" ht="15.75" x14ac:dyDescent="0.25">
      <c r="A19" s="204">
        <f t="shared" si="0"/>
        <v>15</v>
      </c>
      <c r="B19" s="3" t="s">
        <v>576</v>
      </c>
      <c r="C19" s="2" t="s">
        <v>576</v>
      </c>
      <c r="D19" s="2" t="s">
        <v>598</v>
      </c>
      <c r="E19" s="2" t="s">
        <v>599</v>
      </c>
      <c r="F19" s="2" t="s">
        <v>564</v>
      </c>
      <c r="G19" s="2" t="s">
        <v>586</v>
      </c>
      <c r="H19" s="156">
        <v>0.60599855243356038</v>
      </c>
      <c r="I19" s="156">
        <v>0.31349725517774207</v>
      </c>
      <c r="J19" s="156">
        <v>4.2302552087399158E-2</v>
      </c>
      <c r="K19" s="156">
        <v>1.9151473901037001E-2</v>
      </c>
      <c r="L19" s="156">
        <v>1.8332704728468733E-3</v>
      </c>
      <c r="M19" s="156">
        <v>1.5428093099267855E-2</v>
      </c>
      <c r="N19" s="156">
        <v>7.0266423400965592E-4</v>
      </c>
      <c r="O19" s="156">
        <v>1.0861385941368326E-3</v>
      </c>
      <c r="P19" s="18">
        <f>SUM(Table13[[#This Row],[Residential (16,23,53)]:[Contracts]])</f>
        <v>0.99999999999999989</v>
      </c>
    </row>
    <row r="20" spans="1:16" ht="15.75" x14ac:dyDescent="0.25">
      <c r="A20" s="204">
        <f t="shared" si="0"/>
        <v>16</v>
      </c>
      <c r="B20" s="3" t="s">
        <v>593</v>
      </c>
      <c r="C20" s="2" t="s">
        <v>600</v>
      </c>
      <c r="D20" s="2" t="s">
        <v>601</v>
      </c>
      <c r="E20" s="2" t="s">
        <v>564</v>
      </c>
      <c r="F20" s="2" t="s">
        <v>564</v>
      </c>
      <c r="G20" s="2" t="s">
        <v>586</v>
      </c>
      <c r="H20" s="156">
        <v>0.58203965137397207</v>
      </c>
      <c r="I20" s="156">
        <v>0.3333319267556506</v>
      </c>
      <c r="J20" s="156">
        <v>4.4019953432925918E-2</v>
      </c>
      <c r="K20" s="156">
        <v>2.0052017188978723E-2</v>
      </c>
      <c r="L20" s="156">
        <v>1.7460665011451129E-3</v>
      </c>
      <c r="M20" s="156">
        <v>1.6814464482209312E-2</v>
      </c>
      <c r="N20" s="156">
        <v>7.7089693310523086E-4</v>
      </c>
      <c r="O20" s="156">
        <v>1.2250233320130336E-3</v>
      </c>
      <c r="P20" s="18">
        <f>SUM(Table13[[#This Row],[Residential (16,23,53)]:[Contracts]])</f>
        <v>1</v>
      </c>
    </row>
    <row r="21" spans="1:16" ht="15.75" x14ac:dyDescent="0.25">
      <c r="A21" s="204">
        <f t="shared" si="0"/>
        <v>17</v>
      </c>
      <c r="B21" s="3" t="s">
        <v>602</v>
      </c>
      <c r="C21" s="2" t="s">
        <v>603</v>
      </c>
      <c r="D21" s="2" t="s">
        <v>604</v>
      </c>
      <c r="E21" s="2" t="s">
        <v>564</v>
      </c>
      <c r="F21" s="2" t="s">
        <v>564</v>
      </c>
      <c r="G21" s="2" t="s">
        <v>586</v>
      </c>
      <c r="H21" s="156">
        <v>0.63819347940513038</v>
      </c>
      <c r="I21" s="156">
        <v>0.2709626195250539</v>
      </c>
      <c r="J21" s="156">
        <v>4.7313358122382222E-2</v>
      </c>
      <c r="K21" s="156">
        <v>2.0936748076318658E-2</v>
      </c>
      <c r="L21" s="156">
        <v>2.2268036408040382E-3</v>
      </c>
      <c r="M21" s="156">
        <v>1.8077071994444832E-2</v>
      </c>
      <c r="N21" s="156">
        <v>8.8406531532274541E-4</v>
      </c>
      <c r="O21" s="156">
        <v>1.4058539205430919E-3</v>
      </c>
      <c r="P21" s="18">
        <f>SUM(Table13[[#This Row],[Residential (16,23,53)]:[Contracts]])</f>
        <v>0.99999999999999989</v>
      </c>
    </row>
    <row r="22" spans="1:16" ht="47.25" x14ac:dyDescent="0.25">
      <c r="A22" s="204">
        <f t="shared" si="0"/>
        <v>18</v>
      </c>
      <c r="B22" s="3" t="s">
        <v>605</v>
      </c>
      <c r="C22" s="2" t="s">
        <v>606</v>
      </c>
      <c r="D22" s="2" t="s">
        <v>607</v>
      </c>
      <c r="E22" s="2" t="s">
        <v>721</v>
      </c>
      <c r="F22" s="2" t="s">
        <v>577</v>
      </c>
      <c r="G22" s="2" t="s">
        <v>560</v>
      </c>
      <c r="H22" s="156">
        <v>0.68754812836898582</v>
      </c>
      <c r="I22" s="156">
        <v>0.23361635314472012</v>
      </c>
      <c r="J22" s="156">
        <v>4.9703479243547052E-2</v>
      </c>
      <c r="K22" s="156">
        <v>1.1790825357775045E-2</v>
      </c>
      <c r="L22" s="156">
        <v>5.8204074285199961E-3</v>
      </c>
      <c r="M22" s="156">
        <v>1.1520806456451952E-2</v>
      </c>
      <c r="N22" s="156">
        <v>0</v>
      </c>
      <c r="O22" s="156">
        <v>0</v>
      </c>
      <c r="P22" s="18">
        <f>SUM(Table13[[#This Row],[Residential (16,23,53)]:[Contracts]])</f>
        <v>0.99999999999999989</v>
      </c>
    </row>
    <row r="23" spans="1:16" ht="15.75" x14ac:dyDescent="0.25">
      <c r="A23" s="204">
        <f t="shared" si="0"/>
        <v>19</v>
      </c>
      <c r="B23" s="3" t="s">
        <v>608</v>
      </c>
      <c r="C23" s="2" t="s">
        <v>608</v>
      </c>
      <c r="D23" s="2" t="s">
        <v>609</v>
      </c>
      <c r="E23" s="2" t="s">
        <v>564</v>
      </c>
      <c r="F23" s="2" t="s">
        <v>564</v>
      </c>
      <c r="G23" s="2" t="s">
        <v>586</v>
      </c>
      <c r="H23" s="156">
        <v>0.6498416694534912</v>
      </c>
      <c r="I23" s="156">
        <v>0.26324224554631492</v>
      </c>
      <c r="J23" s="156">
        <v>4.5299985880751292E-2</v>
      </c>
      <c r="K23" s="156">
        <v>2.0029517207501724E-2</v>
      </c>
      <c r="L23" s="156">
        <v>2.1322555931793433E-3</v>
      </c>
      <c r="M23" s="156">
        <v>1.7269251476102278E-2</v>
      </c>
      <c r="N23" s="156">
        <v>8.4341343228582497E-4</v>
      </c>
      <c r="O23" s="156">
        <v>1.3416614103734241E-3</v>
      </c>
      <c r="P23" s="18">
        <f>SUM(Table13[[#This Row],[Residential (16,23,53)]:[Contracts]])</f>
        <v>0.99999999999999989</v>
      </c>
    </row>
    <row r="24" spans="1:16" ht="15.75" x14ac:dyDescent="0.25">
      <c r="A24" s="204">
        <f t="shared" si="0"/>
        <v>20</v>
      </c>
      <c r="B24" s="3" t="s">
        <v>576</v>
      </c>
      <c r="C24" s="2" t="s">
        <v>610</v>
      </c>
      <c r="D24" s="2" t="s">
        <v>611</v>
      </c>
      <c r="E24" s="2"/>
      <c r="F24" s="2" t="s">
        <v>577</v>
      </c>
      <c r="G24" s="2" t="s">
        <v>560</v>
      </c>
      <c r="H24" s="156">
        <v>0.68674197603104103</v>
      </c>
      <c r="I24" s="156">
        <v>0.26031525021366381</v>
      </c>
      <c r="J24" s="156">
        <v>5.1668484798709648E-2</v>
      </c>
      <c r="K24" s="156">
        <v>9.8903878736158611E-4</v>
      </c>
      <c r="L24" s="156">
        <v>2.852501692239329E-4</v>
      </c>
      <c r="M24" s="156">
        <v>0</v>
      </c>
      <c r="N24" s="156">
        <v>0</v>
      </c>
      <c r="O24" s="156">
        <v>0</v>
      </c>
      <c r="P24" s="18">
        <f>SUM(Table13[[#This Row],[Residential (16,23,53)]:[Contracts]])</f>
        <v>1</v>
      </c>
    </row>
    <row r="25" spans="1:16" ht="15.75" x14ac:dyDescent="0.25">
      <c r="A25" s="204">
        <f t="shared" si="0"/>
        <v>21</v>
      </c>
      <c r="B25" s="3" t="s">
        <v>612</v>
      </c>
      <c r="C25" s="2" t="s">
        <v>613</v>
      </c>
      <c r="D25" s="2" t="s">
        <v>614</v>
      </c>
      <c r="E25" s="2" t="s">
        <v>564</v>
      </c>
      <c r="F25" s="2" t="s">
        <v>564</v>
      </c>
      <c r="G25" s="2" t="s">
        <v>586</v>
      </c>
      <c r="H25" s="156">
        <v>0.68754812836898582</v>
      </c>
      <c r="I25" s="156">
        <v>0.23361635314472012</v>
      </c>
      <c r="J25" s="156">
        <v>4.9703479243547059E-2</v>
      </c>
      <c r="K25" s="156">
        <v>1.1790825357775045E-2</v>
      </c>
      <c r="L25" s="156">
        <v>5.8204074285199952E-3</v>
      </c>
      <c r="M25" s="156">
        <v>1.1520806456451952E-2</v>
      </c>
      <c r="N25" s="156">
        <v>0</v>
      </c>
      <c r="O25" s="156">
        <v>0</v>
      </c>
      <c r="P25" s="18">
        <f>SUM(Table13[[#This Row],[Residential (16,23,53)]:[Contracts]])</f>
        <v>0.99999999999999989</v>
      </c>
    </row>
    <row r="26" spans="1:16" ht="15.75" x14ac:dyDescent="0.25">
      <c r="A26" s="204">
        <f t="shared" si="0"/>
        <v>22</v>
      </c>
      <c r="B26" s="3" t="s">
        <v>615</v>
      </c>
      <c r="C26" s="2" t="s">
        <v>616</v>
      </c>
      <c r="D26" s="2" t="s">
        <v>617</v>
      </c>
      <c r="E26" s="2" t="s">
        <v>720</v>
      </c>
      <c r="F26" s="2" t="s">
        <v>577</v>
      </c>
      <c r="G26" s="2" t="s">
        <v>560</v>
      </c>
      <c r="H26" s="156">
        <v>0.63347136461795439</v>
      </c>
      <c r="I26" s="156">
        <v>0.24418298653337103</v>
      </c>
      <c r="J26" s="156">
        <v>6.6386732674151003E-2</v>
      </c>
      <c r="K26" s="156">
        <v>2.6800799475860247E-2</v>
      </c>
      <c r="L26" s="156">
        <v>2.4301376780964052E-3</v>
      </c>
      <c r="M26" s="156">
        <v>2.672797902056688E-2</v>
      </c>
      <c r="N26" s="156">
        <v>0</v>
      </c>
      <c r="O26" s="156">
        <v>0</v>
      </c>
      <c r="P26" s="18">
        <f>SUM(Table13[[#This Row],[Residential (16,23,53)]:[Contracts]])</f>
        <v>0.99999999999999989</v>
      </c>
    </row>
    <row r="27" spans="1:16" ht="15.75" x14ac:dyDescent="0.25">
      <c r="A27" s="204">
        <f t="shared" si="0"/>
        <v>23</v>
      </c>
      <c r="B27" s="3" t="s">
        <v>615</v>
      </c>
      <c r="C27" s="2" t="s">
        <v>618</v>
      </c>
      <c r="D27" s="2" t="s">
        <v>619</v>
      </c>
      <c r="E27" s="2" t="s">
        <v>564</v>
      </c>
      <c r="F27" s="2" t="s">
        <v>564</v>
      </c>
      <c r="G27" s="2" t="s">
        <v>586</v>
      </c>
      <c r="H27" s="156">
        <v>0.63219045079933223</v>
      </c>
      <c r="I27" s="156">
        <v>0.24368923515139396</v>
      </c>
      <c r="J27" s="156">
        <v>6.6252495062152902E-2</v>
      </c>
      <c r="K27" s="156">
        <v>2.6746606790419045E-2</v>
      </c>
      <c r="L27" s="156">
        <v>2.425223806520055E-3</v>
      </c>
      <c r="M27" s="156">
        <v>2.6673933582077435E-2</v>
      </c>
      <c r="N27" s="156">
        <v>1.0501603181679857E-3</v>
      </c>
      <c r="O27" s="156">
        <v>9.7189448993624267E-4</v>
      </c>
      <c r="P27" s="18">
        <f>SUM(Table13[[#This Row],[Residential (16,23,53)]:[Contracts]])</f>
        <v>1</v>
      </c>
    </row>
    <row r="28" spans="1:16" ht="15.75" x14ac:dyDescent="0.25">
      <c r="A28" s="204">
        <f t="shared" si="0"/>
        <v>24</v>
      </c>
      <c r="B28" s="3" t="s">
        <v>593</v>
      </c>
      <c r="C28" s="2" t="s">
        <v>620</v>
      </c>
      <c r="D28" s="2" t="s">
        <v>621</v>
      </c>
      <c r="E28" s="2" t="s">
        <v>564</v>
      </c>
      <c r="F28" s="2" t="s">
        <v>564</v>
      </c>
      <c r="G28" s="2" t="s">
        <v>586</v>
      </c>
      <c r="H28" s="156">
        <v>0.77041874049415238</v>
      </c>
      <c r="I28" s="156">
        <v>0.2251965078456715</v>
      </c>
      <c r="J28" s="156">
        <v>3.8849543264113965E-3</v>
      </c>
      <c r="K28" s="156">
        <v>3.4040931597512755E-5</v>
      </c>
      <c r="L28" s="156">
        <v>4.657564021671479E-4</v>
      </c>
      <c r="M28" s="156">
        <v>0</v>
      </c>
      <c r="N28" s="156">
        <v>0</v>
      </c>
      <c r="O28" s="156">
        <v>0</v>
      </c>
      <c r="P28" s="18">
        <f>SUM(Table13[[#This Row],[Residential (16,23,53)]:[Contracts]])</f>
        <v>1</v>
      </c>
    </row>
    <row r="29" spans="1:16" ht="15.75" x14ac:dyDescent="0.25">
      <c r="A29" s="204">
        <f t="shared" si="0"/>
        <v>25</v>
      </c>
      <c r="B29" s="3" t="s">
        <v>615</v>
      </c>
      <c r="C29" s="2" t="s">
        <v>622</v>
      </c>
      <c r="D29" s="2" t="s">
        <v>623</v>
      </c>
      <c r="E29" s="2" t="s">
        <v>559</v>
      </c>
      <c r="F29" s="2" t="s">
        <v>559</v>
      </c>
      <c r="G29" s="2" t="s">
        <v>560</v>
      </c>
      <c r="H29" s="156">
        <v>4.5900924168264245E-3</v>
      </c>
      <c r="I29" s="156">
        <v>0.56029645489527991</v>
      </c>
      <c r="J29" s="156">
        <v>0.25236858900669856</v>
      </c>
      <c r="K29" s="156">
        <v>0.12468871664540424</v>
      </c>
      <c r="L29" s="156">
        <v>2.3621124437316003E-2</v>
      </c>
      <c r="M29" s="156">
        <v>3.143582942584329E-2</v>
      </c>
      <c r="N29" s="156">
        <v>1.4995965863158114E-3</v>
      </c>
      <c r="O29" s="156">
        <v>1.4995965863158114E-3</v>
      </c>
      <c r="P29" s="18">
        <f>SUM(Table13[[#This Row],[Residential (16,23,53)]:[Contracts]])</f>
        <v>1</v>
      </c>
    </row>
    <row r="30" spans="1:16" ht="15.75" x14ac:dyDescent="0.25">
      <c r="A30" s="204">
        <f t="shared" si="0"/>
        <v>26</v>
      </c>
      <c r="B30" s="3" t="s">
        <v>576</v>
      </c>
      <c r="C30" s="2" t="s">
        <v>624</v>
      </c>
      <c r="D30" s="2" t="s">
        <v>625</v>
      </c>
      <c r="E30" s="2" t="s">
        <v>559</v>
      </c>
      <c r="F30" s="2" t="s">
        <v>559</v>
      </c>
      <c r="G30" s="2" t="s">
        <v>560</v>
      </c>
      <c r="H30" s="156">
        <v>0.77041874049415238</v>
      </c>
      <c r="I30" s="156">
        <v>0.2251965078456715</v>
      </c>
      <c r="J30" s="156">
        <v>3.8849543264113965E-3</v>
      </c>
      <c r="K30" s="156">
        <v>3.4040931597512748E-5</v>
      </c>
      <c r="L30" s="156">
        <v>4.6575640216714784E-4</v>
      </c>
      <c r="M30" s="156">
        <v>0</v>
      </c>
      <c r="N30" s="156">
        <v>0</v>
      </c>
      <c r="O30" s="156">
        <v>0</v>
      </c>
      <c r="P30" s="18">
        <f>SUM(Table13[[#This Row],[Residential (16,23,53)]:[Contracts]])</f>
        <v>1</v>
      </c>
    </row>
    <row r="31" spans="1:16" ht="15.75" x14ac:dyDescent="0.25">
      <c r="A31" s="204">
        <f t="shared" si="0"/>
        <v>27</v>
      </c>
      <c r="B31" s="3" t="s">
        <v>576</v>
      </c>
      <c r="C31" s="2" t="s">
        <v>626</v>
      </c>
      <c r="D31" s="2" t="s">
        <v>627</v>
      </c>
      <c r="E31" s="2" t="s">
        <v>559</v>
      </c>
      <c r="F31" s="2" t="s">
        <v>559</v>
      </c>
      <c r="G31" s="2" t="s">
        <v>560</v>
      </c>
      <c r="H31" s="156">
        <v>0.92676821974544221</v>
      </c>
      <c r="I31" s="156">
        <v>7.2669181486638521E-2</v>
      </c>
      <c r="J31" s="156">
        <v>5.0414694787558935E-4</v>
      </c>
      <c r="K31" s="156">
        <v>4.1751300031104706E-6</v>
      </c>
      <c r="L31" s="156">
        <v>5.4276690040436121E-5</v>
      </c>
      <c r="M31" s="156">
        <v>0</v>
      </c>
      <c r="N31" s="156">
        <v>0</v>
      </c>
      <c r="O31" s="156">
        <v>0</v>
      </c>
      <c r="P31" s="18">
        <f>SUM(Table13[[#This Row],[Residential (16,23,53)]:[Contracts]])</f>
        <v>0.99999999999999978</v>
      </c>
    </row>
    <row r="32" spans="1:16" ht="15.75" x14ac:dyDescent="0.25">
      <c r="A32" s="204">
        <f t="shared" si="0"/>
        <v>28</v>
      </c>
      <c r="B32" s="3" t="s">
        <v>628</v>
      </c>
      <c r="C32" s="2" t="s">
        <v>629</v>
      </c>
      <c r="D32" s="2" t="s">
        <v>630</v>
      </c>
      <c r="E32" s="2" t="s">
        <v>564</v>
      </c>
      <c r="F32" s="2" t="s">
        <v>564</v>
      </c>
      <c r="G32" s="2" t="s">
        <v>586</v>
      </c>
      <c r="H32" s="156">
        <v>0.68209387176898195</v>
      </c>
      <c r="I32" s="156">
        <v>0.23617574587018006</v>
      </c>
      <c r="J32" s="156">
        <v>4.2396427652083707E-2</v>
      </c>
      <c r="K32" s="156">
        <v>1.8288215599729641E-2</v>
      </c>
      <c r="L32" s="156">
        <v>2.1796631963048882E-3</v>
      </c>
      <c r="M32" s="156">
        <v>1.6622208830290433E-2</v>
      </c>
      <c r="N32" s="156">
        <v>8.2996903801437058E-4</v>
      </c>
      <c r="O32" s="156">
        <v>1.4138980444150372E-3</v>
      </c>
      <c r="P32" s="18">
        <f>SUM(Table13[[#This Row],[Residential (16,23,53)]:[Contracts]])</f>
        <v>1</v>
      </c>
    </row>
    <row r="33" spans="1:16" ht="15.75" x14ac:dyDescent="0.25">
      <c r="A33" s="204">
        <f t="shared" si="0"/>
        <v>29</v>
      </c>
      <c r="B33" s="3" t="s">
        <v>628</v>
      </c>
      <c r="C33" s="2" t="s">
        <v>631</v>
      </c>
      <c r="D33" s="2" t="s">
        <v>632</v>
      </c>
      <c r="E33" s="2" t="s">
        <v>564</v>
      </c>
      <c r="F33" s="2" t="s">
        <v>564</v>
      </c>
      <c r="G33" s="2" t="s">
        <v>586</v>
      </c>
      <c r="H33" s="156">
        <v>0.67017764983871664</v>
      </c>
      <c r="I33" s="156">
        <v>0.22921407545608991</v>
      </c>
      <c r="J33" s="156">
        <v>5.2003344992674533E-2</v>
      </c>
      <c r="K33" s="156">
        <v>2.2698129856831048E-2</v>
      </c>
      <c r="L33" s="156">
        <v>2.5563654689810633E-3</v>
      </c>
      <c r="M33" s="156">
        <v>2.059806023370685E-2</v>
      </c>
      <c r="N33" s="156">
        <v>1.0644446211887724E-3</v>
      </c>
      <c r="O33" s="156">
        <v>1.6879295318109066E-3</v>
      </c>
      <c r="P33" s="18">
        <f>SUM(Table13[[#This Row],[Residential (16,23,53)]:[Contracts]])</f>
        <v>0.99999999999999978</v>
      </c>
    </row>
    <row r="34" spans="1:16" ht="15.75" x14ac:dyDescent="0.25">
      <c r="A34" s="204">
        <f t="shared" si="0"/>
        <v>30</v>
      </c>
      <c r="B34" s="3" t="s">
        <v>633</v>
      </c>
      <c r="C34" s="2" t="s">
        <v>634</v>
      </c>
      <c r="D34" s="2" t="s">
        <v>635</v>
      </c>
      <c r="E34" s="2" t="s">
        <v>568</v>
      </c>
      <c r="F34" s="2" t="s">
        <v>568</v>
      </c>
      <c r="G34" s="2" t="s">
        <v>560</v>
      </c>
      <c r="H34" s="156">
        <v>0.93459164967713448</v>
      </c>
      <c r="I34" s="156">
        <v>6.5035740638100512E-2</v>
      </c>
      <c r="J34" s="156">
        <v>3.296395449346213E-4</v>
      </c>
      <c r="K34" s="156">
        <v>2.8549503869581076E-5</v>
      </c>
      <c r="L34" s="156">
        <v>1.4420635960695397E-5</v>
      </c>
      <c r="M34" s="156">
        <v>0</v>
      </c>
      <c r="N34" s="156">
        <v>0</v>
      </c>
      <c r="O34" s="156">
        <v>0</v>
      </c>
      <c r="P34" s="18">
        <f>SUM(Table13[[#This Row],[Residential (16,23,53)]:[Contracts]])</f>
        <v>0.99999999999999978</v>
      </c>
    </row>
    <row r="35" spans="1:16" ht="15.75" x14ac:dyDescent="0.25">
      <c r="A35" s="204">
        <f t="shared" si="0"/>
        <v>31</v>
      </c>
      <c r="B35" s="3" t="s">
        <v>615</v>
      </c>
      <c r="C35" s="2" t="s">
        <v>636</v>
      </c>
      <c r="D35" s="2" t="s">
        <v>637</v>
      </c>
      <c r="E35" s="2"/>
      <c r="F35" s="2" t="s">
        <v>577</v>
      </c>
      <c r="G35" s="2" t="s">
        <v>560</v>
      </c>
      <c r="H35" s="156">
        <v>0.67522345610211465</v>
      </c>
      <c r="I35" s="156">
        <v>0.25594905955976094</v>
      </c>
      <c r="J35" s="156">
        <v>6.0205988229070889E-2</v>
      </c>
      <c r="K35" s="156">
        <v>6.1422269491593871E-3</v>
      </c>
      <c r="L35" s="156">
        <v>3.5425242147937277E-4</v>
      </c>
      <c r="M35" s="156">
        <v>2.1250167384149034E-3</v>
      </c>
      <c r="N35" s="156">
        <v>0</v>
      </c>
      <c r="O35" s="156">
        <v>0</v>
      </c>
      <c r="P35" s="18">
        <f>SUM(Table13[[#This Row],[Residential (16,23,53)]:[Contracts]])</f>
        <v>1</v>
      </c>
    </row>
    <row r="36" spans="1:16" ht="15.75" x14ac:dyDescent="0.25">
      <c r="A36" s="204">
        <f t="shared" si="0"/>
        <v>32</v>
      </c>
      <c r="B36" s="3" t="s">
        <v>638</v>
      </c>
      <c r="C36" s="2" t="s">
        <v>639</v>
      </c>
      <c r="D36" s="2" t="s">
        <v>640</v>
      </c>
      <c r="E36" s="2" t="s">
        <v>564</v>
      </c>
      <c r="F36" s="2" t="s">
        <v>564</v>
      </c>
      <c r="G36" s="2" t="s">
        <v>586</v>
      </c>
      <c r="H36" s="156">
        <v>0.60736835460413552</v>
      </c>
      <c r="I36" s="156">
        <v>0.3111982755930407</v>
      </c>
      <c r="J36" s="156">
        <v>4.2793327474972442E-2</v>
      </c>
      <c r="K36" s="156">
        <v>1.9239195428541415E-2</v>
      </c>
      <c r="L36" s="156">
        <v>1.909184507792754E-3</v>
      </c>
      <c r="M36" s="156">
        <v>1.5647439584298289E-2</v>
      </c>
      <c r="N36" s="156">
        <v>7.1022261315284994E-4</v>
      </c>
      <c r="O36" s="156">
        <v>1.1340001940660484E-3</v>
      </c>
      <c r="P36" s="18">
        <f>SUM(Table13[[#This Row],[Residential (16,23,53)]:[Contracts]])</f>
        <v>1</v>
      </c>
    </row>
    <row r="37" spans="1:16" ht="15.75" x14ac:dyDescent="0.25">
      <c r="A37" s="204">
        <f t="shared" si="0"/>
        <v>33</v>
      </c>
      <c r="B37" s="3" t="s">
        <v>581</v>
      </c>
      <c r="C37" s="2" t="s">
        <v>641</v>
      </c>
      <c r="D37" s="2" t="s">
        <v>642</v>
      </c>
      <c r="E37" s="2" t="s">
        <v>564</v>
      </c>
      <c r="F37" s="2" t="s">
        <v>564</v>
      </c>
      <c r="G37" s="2" t="s">
        <v>586</v>
      </c>
      <c r="H37" s="156">
        <v>0.60871404112627603</v>
      </c>
      <c r="I37" s="156">
        <v>0.3094417675357426</v>
      </c>
      <c r="J37" s="156">
        <v>4.2990651714895224E-2</v>
      </c>
      <c r="K37" s="156">
        <v>1.9313302953928108E-2</v>
      </c>
      <c r="L37" s="156">
        <v>1.92305033280487E-3</v>
      </c>
      <c r="M37" s="156">
        <v>1.5753506424552716E-2</v>
      </c>
      <c r="N37" s="156">
        <v>7.1781180485256887E-4</v>
      </c>
      <c r="O37" s="156">
        <v>1.1458681069480108E-3</v>
      </c>
      <c r="P37" s="18">
        <f>SUM(Table13[[#This Row],[Residential (16,23,53)]:[Contracts]])</f>
        <v>1</v>
      </c>
    </row>
    <row r="38" spans="1:16" ht="15.75" x14ac:dyDescent="0.25">
      <c r="A38" s="204">
        <f t="shared" si="0"/>
        <v>34</v>
      </c>
      <c r="B38" s="3" t="s">
        <v>643</v>
      </c>
      <c r="C38" s="2" t="s">
        <v>643</v>
      </c>
      <c r="D38" s="2" t="s">
        <v>644</v>
      </c>
      <c r="E38" s="2" t="s">
        <v>564</v>
      </c>
      <c r="F38" s="2" t="s">
        <v>564</v>
      </c>
      <c r="G38" s="2" t="s">
        <v>586</v>
      </c>
      <c r="H38" s="156">
        <v>0.68754812836898582</v>
      </c>
      <c r="I38" s="156">
        <v>0.23361635314472012</v>
      </c>
      <c r="J38" s="156">
        <v>4.9703479243547052E-2</v>
      </c>
      <c r="K38" s="156">
        <v>1.1790825357775045E-2</v>
      </c>
      <c r="L38" s="156">
        <v>5.8204074285199961E-3</v>
      </c>
      <c r="M38" s="156">
        <v>1.1520806456451952E-2</v>
      </c>
      <c r="N38" s="156">
        <v>0</v>
      </c>
      <c r="O38" s="156">
        <v>0</v>
      </c>
      <c r="P38" s="18">
        <f>SUM(Table13[[#This Row],[Residential (16,23,53)]:[Contracts]])</f>
        <v>0.99999999999999989</v>
      </c>
    </row>
    <row r="39" spans="1:16" ht="15.75" x14ac:dyDescent="0.25">
      <c r="A39" s="204">
        <f t="shared" si="0"/>
        <v>35</v>
      </c>
      <c r="B39" s="3" t="s">
        <v>645</v>
      </c>
      <c r="C39" s="2" t="s">
        <v>645</v>
      </c>
      <c r="D39" s="2" t="s">
        <v>646</v>
      </c>
      <c r="E39" s="2" t="s">
        <v>564</v>
      </c>
      <c r="F39" s="2" t="s">
        <v>564</v>
      </c>
      <c r="G39" s="2" t="s">
        <v>586</v>
      </c>
      <c r="H39" s="156">
        <v>0.62189800004380003</v>
      </c>
      <c r="I39" s="156">
        <v>0.29379598986069566</v>
      </c>
      <c r="J39" s="156">
        <v>4.4409754263408645E-2</v>
      </c>
      <c r="K39" s="156">
        <v>1.9614248791117832E-2</v>
      </c>
      <c r="L39" s="156">
        <v>1.958917036651635E-3</v>
      </c>
      <c r="M39" s="156">
        <v>1.6471138894383914E-2</v>
      </c>
      <c r="N39" s="156">
        <v>7.3790967010448148E-4</v>
      </c>
      <c r="O39" s="156">
        <v>1.1140414398379136E-3</v>
      </c>
      <c r="P39" s="18">
        <f>SUM(Table13[[#This Row],[Residential (16,23,53)]:[Contracts]])</f>
        <v>1</v>
      </c>
    </row>
    <row r="40" spans="1:16" ht="15.75" x14ac:dyDescent="0.25">
      <c r="A40" s="204">
        <f t="shared" si="0"/>
        <v>36</v>
      </c>
      <c r="B40" s="3" t="s">
        <v>565</v>
      </c>
      <c r="C40" s="2" t="s">
        <v>647</v>
      </c>
      <c r="D40" s="2" t="s">
        <v>648</v>
      </c>
      <c r="E40" s="2" t="s">
        <v>568</v>
      </c>
      <c r="F40" s="2" t="s">
        <v>568</v>
      </c>
      <c r="G40" s="2" t="s">
        <v>560</v>
      </c>
      <c r="H40" s="156">
        <v>1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156">
        <v>0</v>
      </c>
      <c r="P40" s="18">
        <f>SUM(Table13[[#This Row],[Residential (16,23,53)]:[Contracts]])</f>
        <v>1</v>
      </c>
    </row>
    <row r="41" spans="1:16" ht="15.75" x14ac:dyDescent="0.25">
      <c r="A41" s="204">
        <f t="shared" si="0"/>
        <v>37</v>
      </c>
      <c r="B41" s="3" t="s">
        <v>649</v>
      </c>
      <c r="C41" s="2" t="s">
        <v>650</v>
      </c>
      <c r="D41" s="2" t="s">
        <v>651</v>
      </c>
      <c r="E41" s="2" t="s">
        <v>564</v>
      </c>
      <c r="F41" s="2" t="s">
        <v>564</v>
      </c>
      <c r="G41" s="2" t="s">
        <v>586</v>
      </c>
      <c r="H41" s="156">
        <v>0.63382617625570792</v>
      </c>
      <c r="I41" s="156">
        <v>0.28145153775614534</v>
      </c>
      <c r="J41" s="156">
        <v>4.4368185581855325E-2</v>
      </c>
      <c r="K41" s="156">
        <v>1.9608267132719646E-2</v>
      </c>
      <c r="L41" s="156">
        <v>2.0542349433198348E-3</v>
      </c>
      <c r="M41" s="156">
        <v>1.6652991316095253E-2</v>
      </c>
      <c r="N41" s="156">
        <v>7.8527097336553013E-4</v>
      </c>
      <c r="O41" s="156">
        <v>1.253336040790722E-3</v>
      </c>
      <c r="P41" s="18">
        <f>SUM(Table13[[#This Row],[Residential (16,23,53)]:[Contracts]])</f>
        <v>0.99999999999999956</v>
      </c>
    </row>
    <row r="42" spans="1:16" ht="15.75" x14ac:dyDescent="0.25">
      <c r="A42" s="204">
        <f t="shared" si="0"/>
        <v>38</v>
      </c>
      <c r="B42" s="3" t="s">
        <v>615</v>
      </c>
      <c r="C42" s="2" t="s">
        <v>350</v>
      </c>
      <c r="D42" s="2" t="s">
        <v>652</v>
      </c>
      <c r="E42" s="2" t="s">
        <v>559</v>
      </c>
      <c r="F42" s="2" t="s">
        <v>559</v>
      </c>
      <c r="G42" s="2" t="s">
        <v>560</v>
      </c>
      <c r="H42" s="156">
        <v>0.50517514675810393</v>
      </c>
      <c r="I42" s="156">
        <v>0.48674169662837291</v>
      </c>
      <c r="J42" s="156">
        <v>7.4495589053119819E-3</v>
      </c>
      <c r="K42" s="156">
        <v>0</v>
      </c>
      <c r="L42" s="156">
        <v>6.3359770821111623E-4</v>
      </c>
      <c r="M42" s="156">
        <v>0</v>
      </c>
      <c r="N42" s="156">
        <v>0</v>
      </c>
      <c r="O42" s="156">
        <v>0</v>
      </c>
      <c r="P42" s="18">
        <f>SUM(Table13[[#This Row],[Residential (16,23,53)]:[Contracts]])</f>
        <v>1</v>
      </c>
    </row>
    <row r="43" spans="1:16" ht="31.5" x14ac:dyDescent="0.25">
      <c r="A43" s="204">
        <f t="shared" si="0"/>
        <v>39</v>
      </c>
      <c r="B43" s="3" t="s">
        <v>653</v>
      </c>
      <c r="C43" s="2" t="s">
        <v>654</v>
      </c>
      <c r="D43" s="2" t="s">
        <v>655</v>
      </c>
      <c r="E43" s="2" t="s">
        <v>564</v>
      </c>
      <c r="F43" s="2" t="s">
        <v>564</v>
      </c>
      <c r="G43" s="2" t="s">
        <v>586</v>
      </c>
      <c r="H43" s="156">
        <v>0.6666195046442287</v>
      </c>
      <c r="I43" s="156">
        <v>0.23027021224343008</v>
      </c>
      <c r="J43" s="156">
        <v>5.3026453302826806E-2</v>
      </c>
      <c r="K43" s="156">
        <v>1.8769610103320216E-2</v>
      </c>
      <c r="L43" s="156">
        <v>5.9412022817597965E-3</v>
      </c>
      <c r="M43" s="156">
        <v>2.0162045008973707E-2</v>
      </c>
      <c r="N43" s="156">
        <v>9.3031579380530255E-4</v>
      </c>
      <c r="O43" s="156">
        <v>4.2806566216553443E-3</v>
      </c>
      <c r="P43" s="18">
        <f>SUM(Table13[[#This Row],[Residential (16,23,53)]:[Contracts]])</f>
        <v>1</v>
      </c>
    </row>
    <row r="44" spans="1:16" ht="15.75" x14ac:dyDescent="0.25">
      <c r="A44" s="204">
        <f t="shared" si="0"/>
        <v>40</v>
      </c>
      <c r="B44" s="3" t="s">
        <v>656</v>
      </c>
      <c r="C44" s="2" t="s">
        <v>657</v>
      </c>
      <c r="D44" s="2" t="s">
        <v>658</v>
      </c>
      <c r="E44" s="2" t="s">
        <v>568</v>
      </c>
      <c r="F44" s="2" t="s">
        <v>568</v>
      </c>
      <c r="G44" s="2" t="s">
        <v>560</v>
      </c>
      <c r="H44" s="156">
        <v>0.69622377972184291</v>
      </c>
      <c r="I44" s="156">
        <v>0.229476394472101</v>
      </c>
      <c r="J44" s="156">
        <v>4.1826229076897099E-2</v>
      </c>
      <c r="K44" s="156">
        <v>1.6606452832411696E-2</v>
      </c>
      <c r="L44" s="156">
        <v>2.6877545787494209E-3</v>
      </c>
      <c r="M44" s="156">
        <v>9.4476032386481765E-3</v>
      </c>
      <c r="N44" s="156">
        <v>9.0372220522046836E-4</v>
      </c>
      <c r="O44" s="156">
        <v>2.8280638741292365E-3</v>
      </c>
      <c r="P44" s="18">
        <f>SUM(Table13[[#This Row],[Residential (16,23,53)]:[Contracts]])</f>
        <v>1</v>
      </c>
    </row>
    <row r="45" spans="1:16" ht="47.25" x14ac:dyDescent="0.25">
      <c r="A45" s="204">
        <f t="shared" si="0"/>
        <v>41</v>
      </c>
      <c r="B45" s="3" t="s">
        <v>659</v>
      </c>
      <c r="C45" s="2" t="s">
        <v>660</v>
      </c>
      <c r="D45" s="2" t="s">
        <v>661</v>
      </c>
      <c r="E45" s="2" t="s">
        <v>564</v>
      </c>
      <c r="F45" s="2" t="s">
        <v>564</v>
      </c>
      <c r="G45" s="2" t="s">
        <v>586</v>
      </c>
      <c r="H45" s="156">
        <v>0.61042242694742199</v>
      </c>
      <c r="I45" s="156">
        <v>0.30754891918168115</v>
      </c>
      <c r="J45" s="156">
        <v>4.3086646299730615E-2</v>
      </c>
      <c r="K45" s="156">
        <v>1.9328771507216572E-2</v>
      </c>
      <c r="L45" s="156">
        <v>1.9367439654300914E-3</v>
      </c>
      <c r="M45" s="156">
        <v>1.5803648208908252E-2</v>
      </c>
      <c r="N45" s="156">
        <v>7.2153040880589751E-4</v>
      </c>
      <c r="O45" s="156">
        <v>1.1513134808052734E-3</v>
      </c>
      <c r="P45" s="18">
        <f>SUM(Table13[[#This Row],[Residential (16,23,53)]:[Contracts]])</f>
        <v>0.99999999999999978</v>
      </c>
    </row>
    <row r="46" spans="1:16" ht="15.75" x14ac:dyDescent="0.25">
      <c r="A46" s="204">
        <f t="shared" si="0"/>
        <v>42</v>
      </c>
      <c r="B46" s="3" t="s">
        <v>633</v>
      </c>
      <c r="C46" s="2" t="s">
        <v>662</v>
      </c>
      <c r="D46" s="2" t="s">
        <v>663</v>
      </c>
      <c r="E46" s="2" t="s">
        <v>568</v>
      </c>
      <c r="F46" s="2" t="s">
        <v>568</v>
      </c>
      <c r="G46" s="2" t="s">
        <v>560</v>
      </c>
      <c r="H46" s="156">
        <v>0</v>
      </c>
      <c r="I46" s="156">
        <v>2.7244806380574482E-4</v>
      </c>
      <c r="J46" s="156">
        <v>0.26032196437746041</v>
      </c>
      <c r="K46" s="156">
        <v>0.37899872530647732</v>
      </c>
      <c r="L46" s="156">
        <v>1.9305102325717218E-2</v>
      </c>
      <c r="M46" s="156">
        <v>0.22372966487953941</v>
      </c>
      <c r="N46" s="156">
        <v>2.8423860937308868E-2</v>
      </c>
      <c r="O46" s="156">
        <v>8.8948234109690952E-2</v>
      </c>
      <c r="P46" s="18">
        <f>SUM(Table13[[#This Row],[Residential (16,23,53)]:[Contracts]])</f>
        <v>1</v>
      </c>
    </row>
    <row r="47" spans="1:16" ht="15.75" x14ac:dyDescent="0.25">
      <c r="A47" s="204">
        <f t="shared" si="0"/>
        <v>43</v>
      </c>
      <c r="B47" s="3" t="s">
        <v>556</v>
      </c>
      <c r="C47" s="2" t="s">
        <v>664</v>
      </c>
      <c r="D47" s="2" t="s">
        <v>665</v>
      </c>
      <c r="E47" s="2" t="s">
        <v>559</v>
      </c>
      <c r="F47" s="2" t="s">
        <v>559</v>
      </c>
      <c r="G47" s="2" t="s">
        <v>560</v>
      </c>
      <c r="H47" s="156">
        <v>0.80043746749914535</v>
      </c>
      <c r="I47" s="156">
        <v>0.20274029936617508</v>
      </c>
      <c r="J47" s="156">
        <v>-3.1777668653203586E-3</v>
      </c>
      <c r="K47" s="156">
        <v>0</v>
      </c>
      <c r="L47" s="156">
        <v>0</v>
      </c>
      <c r="M47" s="156">
        <v>0</v>
      </c>
      <c r="N47" s="156">
        <v>0</v>
      </c>
      <c r="O47" s="156">
        <v>0</v>
      </c>
      <c r="P47" s="18">
        <f>SUM(Table13[[#This Row],[Residential (16,23,53)]:[Contracts]])</f>
        <v>1</v>
      </c>
    </row>
    <row r="48" spans="1:16" ht="31.5" x14ac:dyDescent="0.25">
      <c r="A48" s="204">
        <f>A49+1</f>
        <v>45</v>
      </c>
      <c r="B48" s="3" t="s">
        <v>666</v>
      </c>
      <c r="C48" s="2" t="s">
        <v>667</v>
      </c>
      <c r="D48" s="2" t="s">
        <v>668</v>
      </c>
      <c r="E48" s="2" t="s">
        <v>572</v>
      </c>
      <c r="F48" s="2" t="s">
        <v>669</v>
      </c>
      <c r="G48" s="2" t="s">
        <v>560</v>
      </c>
      <c r="H48" s="156">
        <v>0.56369829687262651</v>
      </c>
      <c r="I48" s="156">
        <v>0.2138148128122988</v>
      </c>
      <c r="J48" s="156">
        <v>6.9367924585059665E-2</v>
      </c>
      <c r="K48" s="156">
        <v>5.308935153667043E-2</v>
      </c>
      <c r="L48" s="156">
        <v>6.5352381032996038E-3</v>
      </c>
      <c r="M48" s="156">
        <v>6.2657276428133499E-2</v>
      </c>
      <c r="N48" s="156">
        <v>5.5053526603802382E-3</v>
      </c>
      <c r="O48" s="156">
        <v>2.5331747001531135E-2</v>
      </c>
      <c r="P48" s="18">
        <f>SUM(Table13[[#This Row],[Residential (16,23,53)]:[Contracts]])</f>
        <v>0.99999999999999978</v>
      </c>
    </row>
    <row r="49" spans="1:16" ht="15.75" x14ac:dyDescent="0.25">
      <c r="A49" s="204">
        <f>A47+1</f>
        <v>44</v>
      </c>
      <c r="B49" s="3" t="s">
        <v>670</v>
      </c>
      <c r="C49" s="2" t="s">
        <v>671</v>
      </c>
      <c r="D49" s="2" t="s">
        <v>672</v>
      </c>
      <c r="E49" s="2" t="s">
        <v>564</v>
      </c>
      <c r="F49" s="2" t="s">
        <v>564</v>
      </c>
      <c r="G49" s="2" t="s">
        <v>560</v>
      </c>
      <c r="H49" s="156">
        <v>0.81401798482740428</v>
      </c>
      <c r="I49" s="156">
        <v>0.14792520873241144</v>
      </c>
      <c r="J49" s="156">
        <v>2.1675147737591442E-2</v>
      </c>
      <c r="K49" s="156">
        <v>8.3697580518314225E-3</v>
      </c>
      <c r="L49" s="156">
        <v>1.4086895144600697E-3</v>
      </c>
      <c r="M49" s="156">
        <v>4.7315867281589544E-3</v>
      </c>
      <c r="N49" s="156">
        <v>4.5243423945697279E-4</v>
      </c>
      <c r="O49" s="156">
        <v>1.4191901686852659E-3</v>
      </c>
      <c r="P49" s="18">
        <f>SUM(Table13[[#This Row],[Residential (16,23,53)]:[Contracts]])</f>
        <v>0.99999999999999989</v>
      </c>
    </row>
  </sheetData>
  <mergeCells count="1">
    <mergeCell ref="A1:B1"/>
  </mergeCells>
  <pageMargins left="0.7" right="0.7" top="0.75" bottom="0.75" header="0.3" footer="0.3"/>
  <pageSetup scale="55" orientation="landscape" horizontalDpi="1200" verticalDpi="1200" r:id="rId1"/>
  <headerFooter>
    <oddFooter>&amp;R&amp;A
 Page &amp;P of &amp;N</oddFooter>
  </headerFooter>
  <colBreaks count="1" manualBreakCount="1">
    <brk id="10" max="1048575" man="1"/>
  </colBreak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zoomScale="80" zoomScaleNormal="80" workbookViewId="0">
      <pane xSplit="2" ySplit="11" topLeftCell="C12" activePane="bottomRight" state="frozen"/>
      <selection activeCell="I38" sqref="I38"/>
      <selection pane="topRight" activeCell="I38" sqref="I38"/>
      <selection pane="bottomLeft" activeCell="I38" sqref="I38"/>
      <selection pane="bottomRight" activeCell="I38" sqref="I38"/>
    </sheetView>
  </sheetViews>
  <sheetFormatPr defaultColWidth="8.5703125" defaultRowHeight="15.75" outlineLevelRow="1" x14ac:dyDescent="0.25"/>
  <cols>
    <col min="1" max="1" width="8.5703125" style="2"/>
    <col min="2" max="2" width="8.5703125" style="2" bestFit="1" customWidth="1"/>
    <col min="3" max="3" width="9.5703125" style="2" bestFit="1" customWidth="1"/>
    <col min="4" max="4" width="22.5703125" style="2" bestFit="1" customWidth="1"/>
    <col min="5" max="5" width="45.5703125" style="2" bestFit="1" customWidth="1"/>
    <col min="6" max="6" width="17" style="2" customWidth="1"/>
    <col min="7" max="7" width="19.42578125" style="2" bestFit="1" customWidth="1"/>
    <col min="8" max="8" width="24.42578125" style="2" bestFit="1" customWidth="1"/>
    <col min="9" max="9" width="8.5703125" style="2"/>
    <col min="10" max="10" width="20.5703125" style="2" bestFit="1" customWidth="1"/>
    <col min="11" max="11" width="10.42578125" style="2" customWidth="1"/>
    <col min="12" max="12" width="19.42578125" style="35" customWidth="1"/>
    <col min="13" max="13" width="16.42578125" style="2" bestFit="1" customWidth="1"/>
    <col min="14" max="14" width="17.42578125" style="2" bestFit="1" customWidth="1"/>
    <col min="15" max="16384" width="8.5703125" style="2"/>
  </cols>
  <sheetData>
    <row r="1" spans="1:14" x14ac:dyDescent="0.25">
      <c r="A1" s="328" t="s">
        <v>14</v>
      </c>
      <c r="B1" s="328"/>
      <c r="C1" s="328"/>
      <c r="D1" s="328"/>
      <c r="E1" s="13" t="s">
        <v>15</v>
      </c>
    </row>
    <row r="2" spans="1:14" ht="26.25" x14ac:dyDescent="0.4">
      <c r="B2" s="329" t="s">
        <v>673</v>
      </c>
      <c r="C2" s="329"/>
      <c r="D2" s="329"/>
      <c r="E2" s="329"/>
      <c r="F2" s="329"/>
      <c r="G2" s="329"/>
      <c r="H2" s="329"/>
      <c r="L2" s="2"/>
    </row>
    <row r="3" spans="1:14" hidden="1" outlineLevel="1" x14ac:dyDescent="0.25">
      <c r="L3" s="2"/>
    </row>
    <row r="4" spans="1:14" hidden="1" outlineLevel="1" x14ac:dyDescent="0.25">
      <c r="C4" s="350" t="s">
        <v>674</v>
      </c>
      <c r="D4" s="350"/>
      <c r="E4" s="350"/>
      <c r="F4" s="350"/>
      <c r="G4" s="350"/>
      <c r="H4" s="350"/>
    </row>
    <row r="5" spans="1:14" hidden="1" outlineLevel="1" x14ac:dyDescent="0.25">
      <c r="C5" s="352" t="s">
        <v>675</v>
      </c>
      <c r="D5" s="352"/>
      <c r="E5" s="352"/>
      <c r="F5" s="352"/>
      <c r="G5" s="352"/>
      <c r="H5" s="352"/>
    </row>
    <row r="6" spans="1:14" hidden="1" outlineLevel="1" x14ac:dyDescent="0.25">
      <c r="C6" s="352" t="s">
        <v>676</v>
      </c>
      <c r="D6" s="352"/>
      <c r="E6" s="352"/>
      <c r="F6" s="352"/>
      <c r="G6" s="352"/>
      <c r="H6" s="352"/>
    </row>
    <row r="7" spans="1:14" hidden="1" outlineLevel="1" x14ac:dyDescent="0.25">
      <c r="C7" s="352" t="s">
        <v>677</v>
      </c>
      <c r="D7" s="352"/>
      <c r="E7" s="352" t="s">
        <v>678</v>
      </c>
      <c r="F7" s="352"/>
      <c r="G7" s="352"/>
      <c r="H7" s="352"/>
    </row>
    <row r="8" spans="1:14" hidden="1" outlineLevel="1" x14ac:dyDescent="0.25">
      <c r="C8" s="349" t="s">
        <v>679</v>
      </c>
      <c r="D8" s="349"/>
      <c r="E8" s="349"/>
      <c r="F8" s="349"/>
      <c r="G8" s="349"/>
      <c r="H8" s="349"/>
    </row>
    <row r="9" spans="1:14" collapsed="1" x14ac:dyDescent="0.25">
      <c r="C9" s="212"/>
      <c r="D9" s="212"/>
      <c r="E9" s="212"/>
      <c r="F9" s="212"/>
      <c r="G9" s="212"/>
      <c r="H9" s="212"/>
      <c r="L9" s="2"/>
    </row>
    <row r="10" spans="1:14" x14ac:dyDescent="0.25">
      <c r="B10" s="157" t="s">
        <v>19</v>
      </c>
      <c r="C10" s="213" t="s">
        <v>20</v>
      </c>
      <c r="D10" s="213" t="s">
        <v>21</v>
      </c>
      <c r="E10" s="213" t="s">
        <v>515</v>
      </c>
      <c r="F10" s="214" t="s">
        <v>516</v>
      </c>
      <c r="G10" s="214" t="s">
        <v>517</v>
      </c>
      <c r="H10" s="213" t="s">
        <v>518</v>
      </c>
      <c r="I10" s="157" t="s">
        <v>519</v>
      </c>
      <c r="J10" s="157" t="s">
        <v>520</v>
      </c>
    </row>
    <row r="11" spans="1:14" x14ac:dyDescent="0.25">
      <c r="C11" s="350" t="s">
        <v>680</v>
      </c>
      <c r="D11" s="350"/>
      <c r="E11" s="350"/>
      <c r="F11" s="350"/>
      <c r="G11" s="350"/>
      <c r="H11" s="350"/>
    </row>
    <row r="12" spans="1:14" x14ac:dyDescent="0.25">
      <c r="C12" s="198"/>
      <c r="D12" s="198"/>
      <c r="E12" s="198"/>
      <c r="F12" s="351" t="s">
        <v>681</v>
      </c>
      <c r="G12" s="351"/>
      <c r="H12" s="351"/>
      <c r="I12" s="351"/>
    </row>
    <row r="13" spans="1:14" x14ac:dyDescent="0.25">
      <c r="B13" s="215" t="s">
        <v>24</v>
      </c>
      <c r="C13" s="216" t="s">
        <v>682</v>
      </c>
      <c r="D13" s="216" t="s">
        <v>683</v>
      </c>
      <c r="E13" s="217" t="s">
        <v>684</v>
      </c>
      <c r="F13" s="218" t="s">
        <v>685</v>
      </c>
      <c r="G13" s="218" t="s">
        <v>686</v>
      </c>
      <c r="H13" s="218" t="s">
        <v>687</v>
      </c>
      <c r="I13" s="219" t="s">
        <v>513</v>
      </c>
      <c r="J13" s="219" t="s">
        <v>688</v>
      </c>
      <c r="L13" s="220"/>
      <c r="M13" s="221"/>
      <c r="N13" s="198"/>
    </row>
    <row r="14" spans="1:14" x14ac:dyDescent="0.25">
      <c r="B14" s="1">
        <v>1</v>
      </c>
      <c r="C14" s="35">
        <v>11.01</v>
      </c>
      <c r="D14" s="222" t="s">
        <v>689</v>
      </c>
      <c r="E14" s="223" t="s">
        <v>27</v>
      </c>
      <c r="F14" s="224">
        <v>32253615.866947755</v>
      </c>
      <c r="G14" s="228">
        <v>0</v>
      </c>
      <c r="H14" s="224">
        <f>-(F14-(G14*$I$14))/$J$14</f>
        <v>-42764598.153237551</v>
      </c>
      <c r="I14" s="156">
        <v>7.2399999999999992E-2</v>
      </c>
      <c r="J14" s="2">
        <v>0.75421300000000002</v>
      </c>
    </row>
    <row r="15" spans="1:14" x14ac:dyDescent="0.25">
      <c r="B15" s="1">
        <f>B14+1</f>
        <v>2</v>
      </c>
      <c r="C15" s="35">
        <v>11.02</v>
      </c>
      <c r="D15" s="222"/>
      <c r="E15" s="223" t="s">
        <v>28</v>
      </c>
      <c r="F15" s="225">
        <v>2084412.2876832485</v>
      </c>
      <c r="G15" s="229">
        <v>0</v>
      </c>
      <c r="H15" s="224">
        <f t="shared" ref="H15:H53" si="0">-(F15-(G15*$I$14))/$J$14</f>
        <v>-2763691.8054757058</v>
      </c>
    </row>
    <row r="16" spans="1:14" x14ac:dyDescent="0.25">
      <c r="B16" s="1">
        <f t="shared" ref="B16:B56" si="1">B15+1</f>
        <v>3</v>
      </c>
      <c r="C16" s="35">
        <v>11.03</v>
      </c>
      <c r="D16" s="222"/>
      <c r="E16" s="223" t="s">
        <v>29</v>
      </c>
      <c r="F16" s="225">
        <v>-68328.809286971111</v>
      </c>
      <c r="G16" s="230">
        <v>0</v>
      </c>
      <c r="H16" s="224">
        <f t="shared" si="0"/>
        <v>90596.170162767157</v>
      </c>
    </row>
    <row r="17" spans="2:8" x14ac:dyDescent="0.25">
      <c r="B17" s="1">
        <f t="shared" si="1"/>
        <v>4</v>
      </c>
      <c r="C17" s="35">
        <v>11.04</v>
      </c>
      <c r="D17" s="222"/>
      <c r="E17" s="223" t="s">
        <v>30</v>
      </c>
      <c r="F17" s="225">
        <v>-2391601.7753268979</v>
      </c>
      <c r="G17" s="226">
        <v>0</v>
      </c>
      <c r="H17" s="224">
        <f t="shared" si="0"/>
        <v>3170989.8600619426</v>
      </c>
    </row>
    <row r="18" spans="2:8" x14ac:dyDescent="0.25">
      <c r="B18" s="1">
        <f t="shared" si="1"/>
        <v>5</v>
      </c>
      <c r="C18" s="35">
        <v>11.049999999999999</v>
      </c>
      <c r="D18" s="222"/>
      <c r="E18" s="223" t="s">
        <v>31</v>
      </c>
      <c r="F18" s="225">
        <v>16074542.57656165</v>
      </c>
      <c r="G18" s="226">
        <v>0</v>
      </c>
      <c r="H18" s="224">
        <f t="shared" si="0"/>
        <v>-21313001.203322735</v>
      </c>
    </row>
    <row r="19" spans="2:8" x14ac:dyDescent="0.25">
      <c r="B19" s="1">
        <f t="shared" si="1"/>
        <v>6</v>
      </c>
      <c r="C19" s="35">
        <v>11.059999999999999</v>
      </c>
      <c r="D19" s="222"/>
      <c r="E19" s="223" t="s">
        <v>32</v>
      </c>
      <c r="F19" s="225">
        <v>213041.17074922178</v>
      </c>
      <c r="G19" s="230">
        <v>0</v>
      </c>
      <c r="H19" s="224">
        <f t="shared" si="0"/>
        <v>-282468.17642923386</v>
      </c>
    </row>
    <row r="20" spans="2:8" x14ac:dyDescent="0.25">
      <c r="B20" s="1">
        <f t="shared" si="1"/>
        <v>7</v>
      </c>
      <c r="C20" s="35">
        <v>11.069999999999999</v>
      </c>
      <c r="D20" s="222"/>
      <c r="E20" s="223" t="s">
        <v>33</v>
      </c>
      <c r="F20" s="225">
        <v>-183413.51902969996</v>
      </c>
      <c r="G20" s="225">
        <v>0</v>
      </c>
      <c r="H20" s="224">
        <f t="shared" si="0"/>
        <v>243185.30578192096</v>
      </c>
    </row>
    <row r="21" spans="2:8" x14ac:dyDescent="0.25">
      <c r="B21" s="1">
        <f t="shared" si="1"/>
        <v>8</v>
      </c>
      <c r="C21" s="35">
        <v>11.079999999999998</v>
      </c>
      <c r="D21" s="222"/>
      <c r="E21" s="223" t="s">
        <v>34</v>
      </c>
      <c r="F21" s="225">
        <v>-678.41161519914863</v>
      </c>
      <c r="G21" s="225">
        <v>0</v>
      </c>
      <c r="H21" s="224">
        <f t="shared" si="0"/>
        <v>899.49605111440485</v>
      </c>
    </row>
    <row r="22" spans="2:8" x14ac:dyDescent="0.25">
      <c r="B22" s="1">
        <f t="shared" si="1"/>
        <v>9</v>
      </c>
      <c r="C22" s="35">
        <v>11.089999999999998</v>
      </c>
      <c r="D22" s="222"/>
      <c r="E22" s="223" t="s">
        <v>35</v>
      </c>
      <c r="F22" s="225">
        <v>13658.449104713156</v>
      </c>
      <c r="G22" s="225">
        <v>0</v>
      </c>
      <c r="H22" s="224">
        <f t="shared" si="0"/>
        <v>-18109.53816059012</v>
      </c>
    </row>
    <row r="23" spans="2:8" x14ac:dyDescent="0.25">
      <c r="B23" s="1">
        <f t="shared" si="1"/>
        <v>10</v>
      </c>
      <c r="C23" s="35">
        <v>11.099999999999998</v>
      </c>
      <c r="D23" s="222"/>
      <c r="E23" s="223" t="s">
        <v>36</v>
      </c>
      <c r="F23" s="225">
        <v>18993.65433911428</v>
      </c>
      <c r="G23" s="225">
        <v>0</v>
      </c>
      <c r="H23" s="224">
        <f t="shared" si="0"/>
        <v>-25183.408850171345</v>
      </c>
    </row>
    <row r="24" spans="2:8" x14ac:dyDescent="0.25">
      <c r="B24" s="1">
        <f t="shared" si="1"/>
        <v>11</v>
      </c>
      <c r="C24" s="35">
        <v>11.109999999999998</v>
      </c>
      <c r="D24" s="222"/>
      <c r="E24" s="223" t="s">
        <v>37</v>
      </c>
      <c r="F24" s="226">
        <v>1105216.2454017457</v>
      </c>
      <c r="G24" s="225">
        <v>0</v>
      </c>
      <c r="H24" s="224">
        <f t="shared" si="0"/>
        <v>-1465390.0760153241</v>
      </c>
    </row>
    <row r="25" spans="2:8" x14ac:dyDescent="0.25">
      <c r="B25" s="1">
        <f t="shared" si="1"/>
        <v>12</v>
      </c>
      <c r="C25" s="35">
        <v>11.119999999999997</v>
      </c>
      <c r="D25" s="222"/>
      <c r="E25" s="223" t="s">
        <v>38</v>
      </c>
      <c r="F25" s="226">
        <v>-151116.36784572125</v>
      </c>
      <c r="G25" s="225">
        <v>0</v>
      </c>
      <c r="H25" s="224">
        <f t="shared" si="0"/>
        <v>200362.98478774729</v>
      </c>
    </row>
    <row r="26" spans="2:8" x14ac:dyDescent="0.25">
      <c r="B26" s="1">
        <f t="shared" si="1"/>
        <v>13</v>
      </c>
      <c r="C26" s="35">
        <v>11.129999999999997</v>
      </c>
      <c r="D26" s="222"/>
      <c r="E26" s="223" t="s">
        <v>39</v>
      </c>
      <c r="F26" s="226">
        <v>-30503.742766919091</v>
      </c>
      <c r="G26" s="225">
        <v>0</v>
      </c>
      <c r="H26" s="224">
        <f t="shared" si="0"/>
        <v>40444.466970098751</v>
      </c>
    </row>
    <row r="27" spans="2:8" x14ac:dyDescent="0.25">
      <c r="B27" s="1">
        <f t="shared" si="1"/>
        <v>14</v>
      </c>
      <c r="C27" s="35">
        <v>11.139999999999997</v>
      </c>
      <c r="D27" s="222"/>
      <c r="E27" s="223" t="s">
        <v>40</v>
      </c>
      <c r="F27" s="226">
        <v>-435005.0623120963</v>
      </c>
      <c r="G27" s="225">
        <v>0</v>
      </c>
      <c r="H27" s="224">
        <f t="shared" si="0"/>
        <v>576766.85805216338</v>
      </c>
    </row>
    <row r="28" spans="2:8" x14ac:dyDescent="0.25">
      <c r="B28" s="1">
        <f t="shared" si="1"/>
        <v>15</v>
      </c>
      <c r="C28" s="35">
        <v>11.149999999999997</v>
      </c>
      <c r="D28" s="222"/>
      <c r="E28" s="223" t="s">
        <v>41</v>
      </c>
      <c r="F28" s="226">
        <v>-778045.66996666696</v>
      </c>
      <c r="G28" s="225">
        <v>0</v>
      </c>
      <c r="H28" s="224">
        <f t="shared" si="0"/>
        <v>1031599.388987815</v>
      </c>
    </row>
    <row r="29" spans="2:8" x14ac:dyDescent="0.25">
      <c r="B29" s="1">
        <f t="shared" si="1"/>
        <v>16</v>
      </c>
      <c r="C29" s="35">
        <v>11.159999999999997</v>
      </c>
      <c r="D29" s="222"/>
      <c r="E29" s="223" t="s">
        <v>42</v>
      </c>
      <c r="F29" s="226">
        <v>13098.494505843493</v>
      </c>
      <c r="G29" s="225">
        <v>0</v>
      </c>
      <c r="H29" s="224">
        <f t="shared" si="0"/>
        <v>-17367.102537139366</v>
      </c>
    </row>
    <row r="30" spans="2:8" x14ac:dyDescent="0.25">
      <c r="B30" s="1">
        <f t="shared" si="1"/>
        <v>17</v>
      </c>
      <c r="C30" s="35">
        <v>11.169999999999996</v>
      </c>
      <c r="D30" s="222"/>
      <c r="E30" s="223" t="s">
        <v>43</v>
      </c>
      <c r="F30" s="226">
        <v>-1117190.4516966809</v>
      </c>
      <c r="G30" s="225">
        <v>0</v>
      </c>
      <c r="H30" s="224">
        <f t="shared" si="0"/>
        <v>1481266.5012359649</v>
      </c>
    </row>
    <row r="31" spans="2:8" x14ac:dyDescent="0.25">
      <c r="B31" s="1">
        <f t="shared" si="1"/>
        <v>18</v>
      </c>
      <c r="C31" s="35">
        <v>11.179999999999996</v>
      </c>
      <c r="D31" s="222"/>
      <c r="E31" s="223" t="s">
        <v>44</v>
      </c>
      <c r="F31" s="226">
        <v>-2924834.9278341187</v>
      </c>
      <c r="G31" s="225">
        <v>0</v>
      </c>
      <c r="H31" s="224">
        <f t="shared" si="0"/>
        <v>3877995.908097737</v>
      </c>
    </row>
    <row r="32" spans="2:8" x14ac:dyDescent="0.25">
      <c r="B32" s="1">
        <f t="shared" si="1"/>
        <v>19</v>
      </c>
      <c r="C32" s="35">
        <v>11.189999999999996</v>
      </c>
      <c r="D32" s="222"/>
      <c r="E32" s="223" t="s">
        <v>45</v>
      </c>
      <c r="F32" s="226">
        <v>0</v>
      </c>
      <c r="G32" s="225">
        <v>50455434.08197882</v>
      </c>
      <c r="H32" s="224">
        <f t="shared" si="0"/>
        <v>4843424.1090186276</v>
      </c>
    </row>
    <row r="33" spans="2:13" x14ac:dyDescent="0.25">
      <c r="B33" s="1">
        <f t="shared" si="1"/>
        <v>20</v>
      </c>
      <c r="C33" s="35">
        <v>11.199999999999996</v>
      </c>
      <c r="D33" s="222"/>
      <c r="E33" s="223" t="s">
        <v>46</v>
      </c>
      <c r="F33" s="226">
        <v>-6824350.6486590765</v>
      </c>
      <c r="G33" s="225">
        <v>-6824350.6486591194</v>
      </c>
      <c r="H33" s="224">
        <f t="shared" si="0"/>
        <v>8393209.4271726366</v>
      </c>
    </row>
    <row r="34" spans="2:13" x14ac:dyDescent="0.25">
      <c r="B34" s="1">
        <f t="shared" si="1"/>
        <v>21</v>
      </c>
      <c r="C34" s="35">
        <v>11.209999999999996</v>
      </c>
      <c r="D34" s="222"/>
      <c r="E34" s="223" t="s">
        <v>47</v>
      </c>
      <c r="F34" s="226">
        <v>14420.256752399737</v>
      </c>
      <c r="G34" s="225">
        <v>0</v>
      </c>
      <c r="H34" s="224">
        <f t="shared" si="0"/>
        <v>-19119.607793023639</v>
      </c>
    </row>
    <row r="35" spans="2:13" x14ac:dyDescent="0.25">
      <c r="B35" s="1">
        <f t="shared" si="1"/>
        <v>22</v>
      </c>
      <c r="C35" s="35">
        <v>11.219999999999995</v>
      </c>
      <c r="D35" s="222"/>
      <c r="E35" s="223" t="s">
        <v>48</v>
      </c>
      <c r="F35" s="226">
        <v>0</v>
      </c>
      <c r="G35" s="225">
        <v>0</v>
      </c>
      <c r="H35" s="224">
        <f t="shared" si="0"/>
        <v>0</v>
      </c>
    </row>
    <row r="36" spans="2:13" x14ac:dyDescent="0.25">
      <c r="B36" s="1">
        <f t="shared" si="1"/>
        <v>23</v>
      </c>
      <c r="C36" s="35">
        <v>11.229999999999995</v>
      </c>
      <c r="D36" s="222"/>
      <c r="E36" s="223" t="s">
        <v>49</v>
      </c>
      <c r="F36" s="226">
        <v>0</v>
      </c>
      <c r="G36" s="225">
        <v>0</v>
      </c>
      <c r="H36" s="224">
        <f t="shared" si="0"/>
        <v>0</v>
      </c>
    </row>
    <row r="37" spans="2:13" x14ac:dyDescent="0.25">
      <c r="B37" s="1">
        <f t="shared" si="1"/>
        <v>24</v>
      </c>
      <c r="C37" s="35">
        <v>11.239999999999995</v>
      </c>
      <c r="D37" s="222"/>
      <c r="E37" s="223" t="s">
        <v>50</v>
      </c>
      <c r="F37" s="226">
        <v>-2899321.94739606</v>
      </c>
      <c r="G37" s="225">
        <v>-57834387.276298791</v>
      </c>
      <c r="H37" s="224">
        <f t="shared" si="0"/>
        <v>-1707591.4780147942</v>
      </c>
    </row>
    <row r="38" spans="2:13" x14ac:dyDescent="0.25">
      <c r="B38" s="1">
        <f t="shared" si="1"/>
        <v>25</v>
      </c>
      <c r="C38" s="35">
        <v>11.249999999999995</v>
      </c>
      <c r="D38" s="222"/>
      <c r="E38" s="223" t="s">
        <v>51</v>
      </c>
      <c r="F38" s="226">
        <v>-267705.11489864736</v>
      </c>
      <c r="G38" s="225">
        <v>0</v>
      </c>
      <c r="H38" s="224">
        <f t="shared" si="0"/>
        <v>354946.30150719668</v>
      </c>
    </row>
    <row r="39" spans="2:13" x14ac:dyDescent="0.25">
      <c r="B39" s="1">
        <f t="shared" si="1"/>
        <v>26</v>
      </c>
      <c r="C39" s="35">
        <v>11.259999999999994</v>
      </c>
      <c r="D39" s="222"/>
      <c r="E39" s="223" t="s">
        <v>52</v>
      </c>
      <c r="F39" s="226">
        <v>0</v>
      </c>
      <c r="G39" s="225">
        <v>0</v>
      </c>
      <c r="H39" s="224">
        <f t="shared" si="0"/>
        <v>0</v>
      </c>
    </row>
    <row r="40" spans="2:13" x14ac:dyDescent="0.25">
      <c r="B40" s="1">
        <f t="shared" si="1"/>
        <v>27</v>
      </c>
      <c r="C40" s="35">
        <v>11.269999999999994</v>
      </c>
      <c r="D40" s="222"/>
      <c r="E40" s="223" t="s">
        <v>53</v>
      </c>
      <c r="F40" s="226">
        <v>0</v>
      </c>
      <c r="G40" s="225">
        <v>0</v>
      </c>
      <c r="H40" s="224">
        <f t="shared" si="0"/>
        <v>0</v>
      </c>
    </row>
    <row r="41" spans="2:13" x14ac:dyDescent="0.25">
      <c r="B41" s="1">
        <f t="shared" si="1"/>
        <v>28</v>
      </c>
      <c r="C41" s="35">
        <v>11.45</v>
      </c>
      <c r="D41" s="222"/>
      <c r="E41" s="223" t="s">
        <v>54</v>
      </c>
      <c r="F41" s="226">
        <v>0</v>
      </c>
      <c r="G41" s="225">
        <v>0</v>
      </c>
      <c r="H41" s="224">
        <f t="shared" si="0"/>
        <v>0</v>
      </c>
    </row>
    <row r="42" spans="2:13" x14ac:dyDescent="0.25">
      <c r="B42" s="1">
        <f t="shared" si="1"/>
        <v>29</v>
      </c>
      <c r="C42" s="35">
        <v>11.479999999999999</v>
      </c>
      <c r="D42" s="222"/>
      <c r="E42" s="223" t="s">
        <v>55</v>
      </c>
      <c r="F42" s="226">
        <v>0</v>
      </c>
      <c r="G42" s="225">
        <v>0</v>
      </c>
      <c r="H42" s="224">
        <f t="shared" si="0"/>
        <v>0</v>
      </c>
    </row>
    <row r="43" spans="2:13" x14ac:dyDescent="0.25">
      <c r="B43" s="1">
        <f t="shared" si="1"/>
        <v>30</v>
      </c>
      <c r="C43" s="35">
        <v>11.489999999999998</v>
      </c>
      <c r="D43" s="222"/>
      <c r="E43" s="223" t="s">
        <v>56</v>
      </c>
      <c r="F43" s="226">
        <v>0</v>
      </c>
      <c r="G43" s="225">
        <v>0</v>
      </c>
      <c r="H43" s="224">
        <f t="shared" si="0"/>
        <v>0</v>
      </c>
    </row>
    <row r="44" spans="2:13" x14ac:dyDescent="0.25">
      <c r="B44" s="1">
        <f t="shared" si="1"/>
        <v>31</v>
      </c>
      <c r="C44" s="35">
        <v>11.499999999999998</v>
      </c>
      <c r="D44" s="222"/>
      <c r="E44" s="223" t="s">
        <v>57</v>
      </c>
      <c r="F44" s="226">
        <v>0</v>
      </c>
      <c r="G44" s="225">
        <v>0</v>
      </c>
      <c r="H44" s="224">
        <f t="shared" si="0"/>
        <v>0</v>
      </c>
    </row>
    <row r="45" spans="2:13" x14ac:dyDescent="0.25">
      <c r="B45" s="1">
        <f t="shared" si="1"/>
        <v>32</v>
      </c>
      <c r="C45" s="231"/>
      <c r="D45" s="231"/>
      <c r="E45" s="223" t="s">
        <v>68</v>
      </c>
      <c r="F45" s="227">
        <v>0</v>
      </c>
      <c r="G45" s="227">
        <v>0</v>
      </c>
      <c r="H45" s="224">
        <f t="shared" si="0"/>
        <v>0</v>
      </c>
      <c r="L45" s="2"/>
    </row>
    <row r="46" spans="2:13" x14ac:dyDescent="0.25">
      <c r="B46" s="1">
        <f t="shared" si="1"/>
        <v>33</v>
      </c>
      <c r="C46" s="231"/>
      <c r="D46" s="231"/>
      <c r="E46" s="223" t="s">
        <v>58</v>
      </c>
      <c r="F46" s="226">
        <v>-1702914.1352699972</v>
      </c>
      <c r="G46" s="227">
        <v>0</v>
      </c>
      <c r="H46" s="224">
        <f t="shared" si="0"/>
        <v>2257868.9776893225</v>
      </c>
      <c r="K46" s="232"/>
      <c r="L46" s="233"/>
      <c r="M46" s="234"/>
    </row>
    <row r="47" spans="2:13" x14ac:dyDescent="0.25">
      <c r="B47" s="1">
        <f t="shared" si="1"/>
        <v>34</v>
      </c>
      <c r="C47" s="231"/>
      <c r="D47" s="231"/>
      <c r="E47" s="223" t="s">
        <v>59</v>
      </c>
      <c r="F47" s="226">
        <v>-1275792.7171000002</v>
      </c>
      <c r="G47" s="227">
        <v>0</v>
      </c>
      <c r="H47" s="224">
        <f t="shared" si="0"/>
        <v>1691554.9282497123</v>
      </c>
      <c r="K47" s="232"/>
      <c r="L47" s="233"/>
      <c r="M47" s="234"/>
    </row>
    <row r="48" spans="2:13" x14ac:dyDescent="0.25">
      <c r="B48" s="1">
        <f t="shared" si="1"/>
        <v>35</v>
      </c>
      <c r="C48" s="231"/>
      <c r="D48" s="231"/>
      <c r="E48" s="223" t="s">
        <v>60</v>
      </c>
      <c r="F48" s="226">
        <v>69091.03</v>
      </c>
      <c r="G48" s="227">
        <v>0</v>
      </c>
      <c r="H48" s="224">
        <f t="shared" si="0"/>
        <v>-91606.787472504453</v>
      </c>
      <c r="K48" s="232"/>
      <c r="L48" s="233"/>
      <c r="M48" s="234"/>
    </row>
    <row r="49" spans="2:13" x14ac:dyDescent="0.25">
      <c r="B49" s="1">
        <f t="shared" si="1"/>
        <v>36</v>
      </c>
      <c r="C49" s="231"/>
      <c r="D49" s="231"/>
      <c r="E49" s="223" t="s">
        <v>690</v>
      </c>
      <c r="F49" s="226">
        <v>0</v>
      </c>
      <c r="G49" s="227">
        <v>0</v>
      </c>
      <c r="H49" s="224">
        <f t="shared" si="0"/>
        <v>0</v>
      </c>
      <c r="K49" s="232"/>
      <c r="L49" s="233"/>
      <c r="M49" s="234"/>
    </row>
    <row r="50" spans="2:13" x14ac:dyDescent="0.25">
      <c r="B50" s="1">
        <f t="shared" si="1"/>
        <v>37</v>
      </c>
      <c r="C50" s="231"/>
      <c r="D50" s="231"/>
      <c r="E50" s="223" t="s">
        <v>61</v>
      </c>
      <c r="F50" s="226">
        <v>0</v>
      </c>
      <c r="G50" s="227">
        <v>0</v>
      </c>
      <c r="H50" s="224">
        <f t="shared" si="0"/>
        <v>0</v>
      </c>
      <c r="K50" s="232"/>
      <c r="L50" s="233"/>
      <c r="M50" s="234"/>
    </row>
    <row r="51" spans="2:13" x14ac:dyDescent="0.25">
      <c r="B51" s="1">
        <f t="shared" si="1"/>
        <v>38</v>
      </c>
      <c r="C51" s="231"/>
      <c r="D51" s="231"/>
      <c r="E51" s="223" t="s">
        <v>62</v>
      </c>
      <c r="F51" s="226">
        <v>0</v>
      </c>
      <c r="G51" s="227">
        <v>0</v>
      </c>
      <c r="H51" s="224">
        <f t="shared" si="0"/>
        <v>0</v>
      </c>
      <c r="K51" s="232"/>
      <c r="L51" s="233"/>
      <c r="M51" s="234"/>
    </row>
    <row r="52" spans="2:13" x14ac:dyDescent="0.25">
      <c r="B52" s="1">
        <f t="shared" si="1"/>
        <v>39</v>
      </c>
      <c r="C52" s="231"/>
      <c r="D52" s="231"/>
      <c r="E52" s="223" t="s">
        <v>63</v>
      </c>
      <c r="F52" s="226">
        <v>0</v>
      </c>
      <c r="G52" s="227">
        <v>0</v>
      </c>
      <c r="H52" s="224">
        <f t="shared" si="0"/>
        <v>0</v>
      </c>
      <c r="K52" s="232"/>
      <c r="L52" s="233"/>
      <c r="M52" s="234"/>
    </row>
    <row r="53" spans="2:13" x14ac:dyDescent="0.25">
      <c r="B53" s="1">
        <f t="shared" si="1"/>
        <v>40</v>
      </c>
      <c r="C53" s="231"/>
      <c r="D53" s="231"/>
      <c r="E53" s="223" t="s">
        <v>64</v>
      </c>
      <c r="F53" s="226">
        <v>662617.10414054128</v>
      </c>
      <c r="G53" s="227">
        <v>-24218047.431628965</v>
      </c>
      <c r="H53" s="224">
        <f t="shared" si="0"/>
        <v>-3203344.0661861808</v>
      </c>
      <c r="K53" s="232" t="s">
        <v>691</v>
      </c>
      <c r="L53" s="233">
        <v>31471903.925181746</v>
      </c>
      <c r="M53" s="234">
        <f>+L53-F56</f>
        <v>9.0000253170728683E-2</v>
      </c>
    </row>
    <row r="54" spans="2:13" x14ac:dyDescent="0.25">
      <c r="B54" s="1">
        <f t="shared" si="1"/>
        <v>41</v>
      </c>
      <c r="C54" s="231"/>
      <c r="D54" s="231"/>
      <c r="E54" s="235"/>
      <c r="F54" s="227"/>
      <c r="G54" s="227"/>
      <c r="H54" s="236"/>
      <c r="K54" s="232"/>
      <c r="L54" s="233"/>
      <c r="M54" s="234"/>
    </row>
    <row r="55" spans="2:13" x14ac:dyDescent="0.25">
      <c r="B55" s="1">
        <f t="shared" si="1"/>
        <v>42</v>
      </c>
      <c r="C55" s="231"/>
      <c r="D55" s="231"/>
      <c r="E55" s="235"/>
      <c r="F55" s="227"/>
      <c r="G55" s="227"/>
      <c r="H55" s="236"/>
      <c r="K55" s="232"/>
      <c r="L55" s="233"/>
      <c r="M55" s="234"/>
    </row>
    <row r="56" spans="2:13" ht="16.5" thickBot="1" x14ac:dyDescent="0.3">
      <c r="B56" s="1">
        <f t="shared" si="1"/>
        <v>43</v>
      </c>
      <c r="C56" s="221"/>
      <c r="D56" s="221"/>
      <c r="E56" s="198" t="s">
        <v>692</v>
      </c>
      <c r="F56" s="237">
        <f>SUM(F14:F53)</f>
        <v>31471903.835181493</v>
      </c>
      <c r="G56" s="237">
        <f>SUM(G14:G53)</f>
        <v>-38421351.274608053</v>
      </c>
      <c r="H56" s="237">
        <f>SUM(H14:H53)</f>
        <v>-45416360.719668172</v>
      </c>
      <c r="I56" s="238"/>
      <c r="K56" s="232" t="s">
        <v>691</v>
      </c>
      <c r="L56" s="233">
        <v>-38421351.274605609</v>
      </c>
      <c r="M56" s="234">
        <f>+L56-G56</f>
        <v>2.4437904357910156E-6</v>
      </c>
    </row>
    <row r="57" spans="2:13" ht="16.5" thickTop="1" x14ac:dyDescent="0.25">
      <c r="C57" s="221"/>
      <c r="D57" s="221"/>
      <c r="E57" s="198"/>
      <c r="F57" s="239"/>
      <c r="G57" s="239"/>
      <c r="H57" s="240"/>
      <c r="K57" s="232"/>
      <c r="L57" s="233"/>
      <c r="M57" s="234"/>
    </row>
    <row r="58" spans="2:13" x14ac:dyDescent="0.25">
      <c r="C58" s="221"/>
      <c r="D58" s="221"/>
      <c r="E58" s="198"/>
      <c r="F58" s="239"/>
      <c r="G58" s="239"/>
      <c r="H58" s="240"/>
    </row>
    <row r="59" spans="2:13" x14ac:dyDescent="0.25">
      <c r="C59" s="350" t="s">
        <v>693</v>
      </c>
      <c r="D59" s="350"/>
      <c r="E59" s="350"/>
      <c r="F59" s="350"/>
      <c r="G59" s="350"/>
      <c r="H59" s="350"/>
    </row>
    <row r="60" spans="2:13" x14ac:dyDescent="0.25">
      <c r="C60" s="198"/>
      <c r="D60" s="198"/>
      <c r="E60" s="198"/>
      <c r="F60" s="351" t="s">
        <v>681</v>
      </c>
      <c r="G60" s="351"/>
      <c r="H60" s="351"/>
      <c r="I60" s="351"/>
    </row>
    <row r="61" spans="2:13" x14ac:dyDescent="0.25">
      <c r="B61" s="215" t="s">
        <v>24</v>
      </c>
      <c r="C61" s="216" t="s">
        <v>682</v>
      </c>
      <c r="D61" s="216" t="s">
        <v>683</v>
      </c>
      <c r="E61" s="217" t="s">
        <v>684</v>
      </c>
      <c r="F61" s="218" t="s">
        <v>685</v>
      </c>
      <c r="G61" s="218" t="s">
        <v>686</v>
      </c>
      <c r="H61" s="218" t="s">
        <v>687</v>
      </c>
      <c r="I61" s="219" t="s">
        <v>513</v>
      </c>
      <c r="J61" s="219" t="s">
        <v>688</v>
      </c>
    </row>
    <row r="62" spans="2:13" x14ac:dyDescent="0.25">
      <c r="B62" s="1">
        <f>B56+1</f>
        <v>44</v>
      </c>
      <c r="C62" s="35">
        <v>11.01</v>
      </c>
      <c r="D62" s="222" t="s">
        <v>694</v>
      </c>
      <c r="E62" s="223" t="s">
        <v>27</v>
      </c>
      <c r="F62" s="224">
        <v>-44024033.448781371</v>
      </c>
      <c r="G62" s="224">
        <v>0</v>
      </c>
      <c r="H62" s="224">
        <f>-(F62-(G62*$I$62))/$J$62</f>
        <v>58370822.895894624</v>
      </c>
      <c r="I62" s="156">
        <v>7.2399999999999992E-2</v>
      </c>
      <c r="J62" s="2">
        <v>0.75421300000000002</v>
      </c>
    </row>
    <row r="63" spans="2:13" x14ac:dyDescent="0.25">
      <c r="B63" s="1">
        <f>B62+1</f>
        <v>45</v>
      </c>
      <c r="C63" s="35">
        <v>11.02</v>
      </c>
      <c r="D63" s="222"/>
      <c r="E63" s="223" t="s">
        <v>28</v>
      </c>
      <c r="F63" s="224">
        <v>0</v>
      </c>
      <c r="G63" s="224">
        <v>0</v>
      </c>
      <c r="H63" s="224">
        <f t="shared" ref="H63:H99" si="2">-(F63-(G63*$I$62))/$J$62</f>
        <v>0</v>
      </c>
      <c r="L63" s="242"/>
    </row>
    <row r="64" spans="2:13" x14ac:dyDescent="0.25">
      <c r="B64" s="1">
        <f t="shared" ref="B64:B107" si="3">B63+1</f>
        <v>46</v>
      </c>
      <c r="C64" s="35">
        <v>11.03</v>
      </c>
      <c r="D64" s="222"/>
      <c r="E64" s="223" t="s">
        <v>29</v>
      </c>
      <c r="F64" s="224">
        <v>-17690711.461626638</v>
      </c>
      <c r="G64" s="224">
        <v>0</v>
      </c>
      <c r="H64" s="224">
        <f t="shared" si="2"/>
        <v>23455855.920842834</v>
      </c>
    </row>
    <row r="65" spans="2:8" x14ac:dyDescent="0.25">
      <c r="B65" s="1">
        <f t="shared" si="3"/>
        <v>47</v>
      </c>
      <c r="C65" s="35">
        <v>11.04</v>
      </c>
      <c r="D65" s="222"/>
      <c r="E65" s="223" t="s">
        <v>30</v>
      </c>
      <c r="F65" s="224">
        <v>133104.75165847223</v>
      </c>
      <c r="G65" s="224">
        <v>0</v>
      </c>
      <c r="H65" s="224">
        <f t="shared" si="2"/>
        <v>-176481.64597861908</v>
      </c>
    </row>
    <row r="66" spans="2:8" x14ac:dyDescent="0.25">
      <c r="B66" s="1">
        <f t="shared" si="3"/>
        <v>48</v>
      </c>
      <c r="C66" s="35">
        <v>11.049999999999999</v>
      </c>
      <c r="D66" s="222"/>
      <c r="E66" s="223" t="s">
        <v>31</v>
      </c>
      <c r="F66" s="224">
        <v>-596614.66645446536</v>
      </c>
      <c r="G66" s="224">
        <v>0</v>
      </c>
      <c r="H66" s="224">
        <f t="shared" si="2"/>
        <v>791042.67157217569</v>
      </c>
    </row>
    <row r="67" spans="2:8" x14ac:dyDescent="0.25">
      <c r="B67" s="1">
        <f t="shared" si="3"/>
        <v>49</v>
      </c>
      <c r="C67" s="35">
        <v>11.059999999999999</v>
      </c>
      <c r="D67" s="222"/>
      <c r="E67" s="223" t="s">
        <v>32</v>
      </c>
      <c r="F67" s="241">
        <v>0</v>
      </c>
      <c r="G67" s="241">
        <v>0</v>
      </c>
      <c r="H67" s="224">
        <f t="shared" si="2"/>
        <v>0</v>
      </c>
    </row>
    <row r="68" spans="2:8" x14ac:dyDescent="0.25">
      <c r="B68" s="1">
        <f t="shared" si="3"/>
        <v>50</v>
      </c>
      <c r="C68" s="35">
        <v>11.069999999999999</v>
      </c>
      <c r="D68" s="222"/>
      <c r="E68" s="223" t="s">
        <v>33</v>
      </c>
      <c r="F68" s="224">
        <v>0</v>
      </c>
      <c r="G68" s="224">
        <v>0</v>
      </c>
      <c r="H68" s="224">
        <f t="shared" si="2"/>
        <v>0</v>
      </c>
    </row>
    <row r="69" spans="2:8" x14ac:dyDescent="0.25">
      <c r="B69" s="1">
        <f t="shared" si="3"/>
        <v>51</v>
      </c>
      <c r="C69" s="35">
        <v>11.079999999999998</v>
      </c>
      <c r="D69" s="222"/>
      <c r="E69" s="223" t="s">
        <v>34</v>
      </c>
      <c r="F69" s="224">
        <v>0</v>
      </c>
      <c r="G69" s="224">
        <v>0</v>
      </c>
      <c r="H69" s="224">
        <f t="shared" si="2"/>
        <v>0</v>
      </c>
    </row>
    <row r="70" spans="2:8" x14ac:dyDescent="0.25">
      <c r="B70" s="1">
        <f t="shared" si="3"/>
        <v>52</v>
      </c>
      <c r="C70" s="35">
        <v>11.089999999999998</v>
      </c>
      <c r="D70" s="222"/>
      <c r="E70" s="223" t="s">
        <v>35</v>
      </c>
      <c r="F70" s="224">
        <v>-203582.65075738163</v>
      </c>
      <c r="G70" s="224">
        <v>0</v>
      </c>
      <c r="H70" s="224">
        <f t="shared" si="2"/>
        <v>269927.26293153479</v>
      </c>
    </row>
    <row r="71" spans="2:8" x14ac:dyDescent="0.25">
      <c r="B71" s="1">
        <f t="shared" si="3"/>
        <v>53</v>
      </c>
      <c r="C71" s="35">
        <v>11.1</v>
      </c>
      <c r="D71" s="222"/>
      <c r="E71" s="223" t="s">
        <v>36</v>
      </c>
      <c r="F71" s="224">
        <v>0</v>
      </c>
      <c r="G71" s="224">
        <v>0</v>
      </c>
      <c r="H71" s="224">
        <f t="shared" si="2"/>
        <v>0</v>
      </c>
    </row>
    <row r="72" spans="2:8" x14ac:dyDescent="0.25">
      <c r="B72" s="1">
        <f t="shared" si="3"/>
        <v>54</v>
      </c>
      <c r="C72" s="35">
        <v>11.109999999999998</v>
      </c>
      <c r="D72" s="222"/>
      <c r="E72" s="223" t="s">
        <v>37</v>
      </c>
      <c r="F72" s="224">
        <v>-185023.06626937975</v>
      </c>
      <c r="G72" s="224">
        <v>0</v>
      </c>
      <c r="H72" s="224">
        <f t="shared" si="2"/>
        <v>245319.38095654643</v>
      </c>
    </row>
    <row r="73" spans="2:8" x14ac:dyDescent="0.25">
      <c r="B73" s="1">
        <f t="shared" si="3"/>
        <v>55</v>
      </c>
      <c r="C73" s="35">
        <v>11.119999999999997</v>
      </c>
      <c r="D73" s="222"/>
      <c r="E73" s="223" t="s">
        <v>38</v>
      </c>
      <c r="F73" s="224">
        <v>0</v>
      </c>
      <c r="G73" s="224">
        <v>0</v>
      </c>
      <c r="H73" s="224">
        <f t="shared" si="2"/>
        <v>0</v>
      </c>
    </row>
    <row r="74" spans="2:8" x14ac:dyDescent="0.25">
      <c r="B74" s="1">
        <f t="shared" si="3"/>
        <v>56</v>
      </c>
      <c r="C74" s="35">
        <v>11.129999999999997</v>
      </c>
      <c r="D74" s="222"/>
      <c r="E74" s="223" t="s">
        <v>39</v>
      </c>
      <c r="F74" s="224">
        <v>0</v>
      </c>
      <c r="G74" s="224">
        <v>0</v>
      </c>
      <c r="H74" s="224">
        <f t="shared" si="2"/>
        <v>0</v>
      </c>
    </row>
    <row r="75" spans="2:8" x14ac:dyDescent="0.25">
      <c r="B75" s="1">
        <f t="shared" si="3"/>
        <v>57</v>
      </c>
      <c r="C75" s="35">
        <v>11.139999999999997</v>
      </c>
      <c r="D75" s="222"/>
      <c r="E75" s="223" t="s">
        <v>40</v>
      </c>
      <c r="F75" s="224">
        <v>0</v>
      </c>
      <c r="G75" s="224">
        <v>0</v>
      </c>
      <c r="H75" s="224">
        <f t="shared" si="2"/>
        <v>0</v>
      </c>
    </row>
    <row r="76" spans="2:8" x14ac:dyDescent="0.25">
      <c r="B76" s="1">
        <f t="shared" si="3"/>
        <v>58</v>
      </c>
      <c r="C76" s="35">
        <v>11.149999999999997</v>
      </c>
      <c r="D76" s="222"/>
      <c r="E76" s="223" t="s">
        <v>41</v>
      </c>
      <c r="F76" s="224">
        <v>0</v>
      </c>
      <c r="G76" s="224">
        <v>0</v>
      </c>
      <c r="H76" s="224">
        <f t="shared" si="2"/>
        <v>0</v>
      </c>
    </row>
    <row r="77" spans="2:8" x14ac:dyDescent="0.25">
      <c r="B77" s="1">
        <f t="shared" si="3"/>
        <v>59</v>
      </c>
      <c r="C77" s="35">
        <v>11.159999999999997</v>
      </c>
      <c r="D77" s="222"/>
      <c r="E77" s="223" t="s">
        <v>42</v>
      </c>
      <c r="F77" s="224">
        <v>0</v>
      </c>
      <c r="G77" s="224">
        <v>0</v>
      </c>
      <c r="H77" s="224">
        <f t="shared" si="2"/>
        <v>0</v>
      </c>
    </row>
    <row r="78" spans="2:8" x14ac:dyDescent="0.25">
      <c r="B78" s="1">
        <f t="shared" si="3"/>
        <v>60</v>
      </c>
      <c r="C78" s="35">
        <v>11.169999999999996</v>
      </c>
      <c r="D78" s="222"/>
      <c r="E78" s="223" t="s">
        <v>43</v>
      </c>
      <c r="F78" s="224">
        <v>0</v>
      </c>
      <c r="G78" s="224">
        <v>0</v>
      </c>
      <c r="H78" s="224">
        <f t="shared" si="2"/>
        <v>0</v>
      </c>
    </row>
    <row r="79" spans="2:8" x14ac:dyDescent="0.25">
      <c r="B79" s="1">
        <f t="shared" si="3"/>
        <v>61</v>
      </c>
      <c r="C79" s="35">
        <v>11.179999999999996</v>
      </c>
      <c r="D79" s="222"/>
      <c r="E79" s="223" t="s">
        <v>44</v>
      </c>
      <c r="F79" s="224">
        <v>0</v>
      </c>
      <c r="G79" s="224">
        <v>0</v>
      </c>
      <c r="H79" s="224">
        <f t="shared" si="2"/>
        <v>0</v>
      </c>
    </row>
    <row r="80" spans="2:8" x14ac:dyDescent="0.25">
      <c r="B80" s="1">
        <f t="shared" si="3"/>
        <v>62</v>
      </c>
      <c r="C80" s="35">
        <v>11.189999999999996</v>
      </c>
      <c r="D80" s="222"/>
      <c r="E80" s="223" t="s">
        <v>45</v>
      </c>
      <c r="F80" s="224">
        <v>0</v>
      </c>
      <c r="G80" s="224">
        <v>0</v>
      </c>
      <c r="H80" s="224">
        <f t="shared" si="2"/>
        <v>0</v>
      </c>
    </row>
    <row r="81" spans="2:8" x14ac:dyDescent="0.25">
      <c r="B81" s="1">
        <f t="shared" si="3"/>
        <v>63</v>
      </c>
      <c r="C81" s="35">
        <v>11.199999999999996</v>
      </c>
      <c r="D81" s="222"/>
      <c r="E81" s="223" t="s">
        <v>46</v>
      </c>
      <c r="F81" s="224">
        <v>0</v>
      </c>
      <c r="G81" s="224">
        <v>0</v>
      </c>
      <c r="H81" s="224">
        <f t="shared" si="2"/>
        <v>0</v>
      </c>
    </row>
    <row r="82" spans="2:8" x14ac:dyDescent="0.25">
      <c r="B82" s="1">
        <f t="shared" si="3"/>
        <v>64</v>
      </c>
      <c r="C82" s="35">
        <v>11.209999999999996</v>
      </c>
      <c r="D82" s="222"/>
      <c r="E82" s="223" t="s">
        <v>47</v>
      </c>
      <c r="F82" s="224">
        <v>0</v>
      </c>
      <c r="G82" s="224">
        <v>0</v>
      </c>
      <c r="H82" s="224">
        <f t="shared" si="2"/>
        <v>0</v>
      </c>
    </row>
    <row r="83" spans="2:8" x14ac:dyDescent="0.25">
      <c r="B83" s="1">
        <f t="shared" si="3"/>
        <v>65</v>
      </c>
      <c r="C83" s="35">
        <v>11.219999999999995</v>
      </c>
      <c r="D83" s="222"/>
      <c r="E83" s="223" t="s">
        <v>48</v>
      </c>
      <c r="F83" s="224">
        <v>0</v>
      </c>
      <c r="G83" s="224">
        <v>0</v>
      </c>
      <c r="H83" s="224">
        <f t="shared" si="2"/>
        <v>0</v>
      </c>
    </row>
    <row r="84" spans="2:8" x14ac:dyDescent="0.25">
      <c r="B84" s="1">
        <f t="shared" si="3"/>
        <v>66</v>
      </c>
      <c r="C84" s="35">
        <v>11.229999999999995</v>
      </c>
      <c r="D84" s="222"/>
      <c r="E84" s="223" t="s">
        <v>49</v>
      </c>
      <c r="F84" s="224">
        <v>2295831.8296000003</v>
      </c>
      <c r="G84" s="224">
        <v>-28019480.875479184</v>
      </c>
      <c r="H84" s="224">
        <f t="shared" si="2"/>
        <v>-5733714.806009301</v>
      </c>
    </row>
    <row r="85" spans="2:8" x14ac:dyDescent="0.25">
      <c r="B85" s="1">
        <f t="shared" si="3"/>
        <v>67</v>
      </c>
      <c r="C85" s="35">
        <v>11.239999999999995</v>
      </c>
      <c r="D85" s="222"/>
      <c r="E85" s="223" t="s">
        <v>50</v>
      </c>
      <c r="F85" s="224">
        <v>0</v>
      </c>
      <c r="G85" s="224">
        <v>57834387.276298791</v>
      </c>
      <c r="H85" s="224">
        <f t="shared" si="2"/>
        <v>5551760.0980147943</v>
      </c>
    </row>
    <row r="86" spans="2:8" x14ac:dyDescent="0.25">
      <c r="B86" s="1">
        <f t="shared" si="3"/>
        <v>68</v>
      </c>
      <c r="C86" s="35">
        <v>11.249999999999995</v>
      </c>
      <c r="D86" s="222"/>
      <c r="E86" s="223" t="s">
        <v>51</v>
      </c>
      <c r="F86" s="224">
        <v>8365.7662636469395</v>
      </c>
      <c r="G86" s="224">
        <v>0</v>
      </c>
      <c r="H86" s="224">
        <f t="shared" si="2"/>
        <v>-11092.047291212084</v>
      </c>
    </row>
    <row r="87" spans="2:8" x14ac:dyDescent="0.25">
      <c r="B87" s="1">
        <f t="shared" si="3"/>
        <v>69</v>
      </c>
      <c r="C87" s="35">
        <v>11.259999999999994</v>
      </c>
      <c r="D87" s="222"/>
      <c r="E87" s="223" t="s">
        <v>52</v>
      </c>
      <c r="F87" s="224">
        <v>0</v>
      </c>
      <c r="G87" s="224">
        <v>0</v>
      </c>
      <c r="H87" s="224">
        <f t="shared" si="2"/>
        <v>0</v>
      </c>
    </row>
    <row r="88" spans="2:8" x14ac:dyDescent="0.25">
      <c r="B88" s="1">
        <f t="shared" si="3"/>
        <v>70</v>
      </c>
      <c r="C88" s="35">
        <v>11.269999999999994</v>
      </c>
      <c r="D88" s="222"/>
      <c r="E88" s="223" t="s">
        <v>53</v>
      </c>
      <c r="F88" s="224">
        <v>-298420.97900049301</v>
      </c>
      <c r="G88" s="224">
        <v>-81821842.066694215</v>
      </c>
      <c r="H88" s="224">
        <f t="shared" si="2"/>
        <v>-7458742.2739042789</v>
      </c>
    </row>
    <row r="89" spans="2:8" x14ac:dyDescent="0.25">
      <c r="B89" s="1">
        <f t="shared" si="3"/>
        <v>71</v>
      </c>
      <c r="C89" s="35">
        <v>11.279999999999994</v>
      </c>
      <c r="D89" s="222"/>
      <c r="E89" s="223" t="s">
        <v>54</v>
      </c>
      <c r="F89" s="224">
        <v>33679.343200000003</v>
      </c>
      <c r="G89" s="224">
        <v>42632.08</v>
      </c>
      <c r="H89" s="224">
        <f t="shared" si="2"/>
        <v>-40562.520943022733</v>
      </c>
    </row>
    <row r="90" spans="2:8" x14ac:dyDescent="0.25">
      <c r="B90" s="1">
        <f t="shared" si="3"/>
        <v>72</v>
      </c>
      <c r="C90" s="35">
        <v>11.289999999999994</v>
      </c>
      <c r="D90" s="222"/>
      <c r="E90" s="223" t="s">
        <v>55</v>
      </c>
      <c r="F90" s="224">
        <v>-482904.13487989997</v>
      </c>
      <c r="G90" s="224">
        <v>63796583.976750001</v>
      </c>
      <c r="H90" s="224">
        <f t="shared" si="2"/>
        <v>6764371.3576888749</v>
      </c>
    </row>
    <row r="91" spans="2:8" x14ac:dyDescent="0.25">
      <c r="B91" s="1">
        <f t="shared" si="3"/>
        <v>73</v>
      </c>
      <c r="C91" s="35">
        <v>11.299999999999994</v>
      </c>
      <c r="D91" s="222"/>
      <c r="E91" s="223" t="s">
        <v>56</v>
      </c>
      <c r="F91" s="224">
        <v>-318963.84300000005</v>
      </c>
      <c r="G91" s="224">
        <v>52899028.379999995</v>
      </c>
      <c r="H91" s="224">
        <f t="shared" si="2"/>
        <v>5500904.2508044802</v>
      </c>
    </row>
    <row r="92" spans="2:8" x14ac:dyDescent="0.25">
      <c r="B92" s="1">
        <f t="shared" si="3"/>
        <v>74</v>
      </c>
      <c r="C92" s="35">
        <v>11.309999999999993</v>
      </c>
      <c r="D92" s="222"/>
      <c r="E92" s="223" t="s">
        <v>57</v>
      </c>
      <c r="F92" s="224">
        <v>-488.0462</v>
      </c>
      <c r="G92" s="224">
        <v>57980.340000000004</v>
      </c>
      <c r="H92" s="224">
        <f t="shared" si="2"/>
        <v>6212.8640264752794</v>
      </c>
    </row>
    <row r="93" spans="2:8" x14ac:dyDescent="0.25">
      <c r="B93" s="1">
        <f t="shared" si="3"/>
        <v>75</v>
      </c>
      <c r="C93" s="35">
        <v>11.319999999999993</v>
      </c>
      <c r="D93" s="222"/>
      <c r="E93" s="223" t="s">
        <v>68</v>
      </c>
      <c r="F93" s="224">
        <v>-300603.53971829993</v>
      </c>
      <c r="G93" s="224">
        <v>46959913.41071</v>
      </c>
      <c r="H93" s="224">
        <f t="shared" si="2"/>
        <v>4906440.581975786</v>
      </c>
    </row>
    <row r="94" spans="2:8" x14ac:dyDescent="0.25">
      <c r="B94" s="1">
        <f t="shared" si="3"/>
        <v>76</v>
      </c>
      <c r="C94" s="35">
        <v>11.329999999999993</v>
      </c>
      <c r="D94" s="222"/>
      <c r="E94" s="223" t="s">
        <v>58</v>
      </c>
      <c r="F94" s="224">
        <v>0</v>
      </c>
      <c r="G94" s="224">
        <v>0</v>
      </c>
      <c r="H94" s="224">
        <f t="shared" si="2"/>
        <v>0</v>
      </c>
    </row>
    <row r="95" spans="2:8" x14ac:dyDescent="0.25">
      <c r="B95" s="1">
        <f t="shared" si="3"/>
        <v>77</v>
      </c>
      <c r="C95" s="35">
        <v>11.339999999999993</v>
      </c>
      <c r="D95" s="222"/>
      <c r="E95" s="223" t="s">
        <v>59</v>
      </c>
      <c r="F95" s="224">
        <v>0</v>
      </c>
      <c r="G95" s="224">
        <v>0</v>
      </c>
      <c r="H95" s="224">
        <f t="shared" si="2"/>
        <v>0</v>
      </c>
    </row>
    <row r="96" spans="2:8" x14ac:dyDescent="0.25">
      <c r="B96" s="1">
        <f t="shared" si="3"/>
        <v>78</v>
      </c>
      <c r="C96" s="35">
        <v>11.45</v>
      </c>
      <c r="D96" s="222"/>
      <c r="E96" s="223" t="s">
        <v>60</v>
      </c>
      <c r="F96" s="224">
        <v>0</v>
      </c>
      <c r="G96" s="224">
        <v>0</v>
      </c>
      <c r="H96" s="224">
        <f t="shared" si="2"/>
        <v>0</v>
      </c>
    </row>
    <row r="97" spans="1:14" x14ac:dyDescent="0.25">
      <c r="B97" s="1">
        <f t="shared" si="3"/>
        <v>79</v>
      </c>
      <c r="C97" s="35">
        <v>11.479999999999999</v>
      </c>
      <c r="D97" s="222"/>
      <c r="E97" s="223" t="s">
        <v>690</v>
      </c>
      <c r="F97" s="224">
        <v>0</v>
      </c>
      <c r="G97" s="224">
        <v>0</v>
      </c>
      <c r="H97" s="224">
        <f t="shared" si="2"/>
        <v>0</v>
      </c>
    </row>
    <row r="98" spans="1:14" x14ac:dyDescent="0.25">
      <c r="B98" s="1">
        <f t="shared" si="3"/>
        <v>80</v>
      </c>
      <c r="C98" s="35">
        <v>11.489999999999998</v>
      </c>
      <c r="D98" s="222"/>
      <c r="E98" s="223" t="s">
        <v>61</v>
      </c>
      <c r="F98" s="224">
        <v>0</v>
      </c>
      <c r="G98" s="224">
        <v>0</v>
      </c>
      <c r="H98" s="224">
        <f t="shared" si="2"/>
        <v>0</v>
      </c>
    </row>
    <row r="99" spans="1:14" x14ac:dyDescent="0.25">
      <c r="B99" s="1">
        <f t="shared" si="3"/>
        <v>81</v>
      </c>
      <c r="C99" s="35">
        <v>11.499999999999998</v>
      </c>
      <c r="D99" s="222"/>
      <c r="E99" s="223" t="s">
        <v>62</v>
      </c>
      <c r="F99" s="224">
        <v>-15145433.094316639</v>
      </c>
      <c r="G99" s="224">
        <v>-244980891.52502242</v>
      </c>
      <c r="H99" s="224">
        <f t="shared" si="2"/>
        <v>-3435612.2900228226</v>
      </c>
    </row>
    <row r="100" spans="1:14" x14ac:dyDescent="0.25">
      <c r="B100" s="1">
        <f t="shared" si="3"/>
        <v>82</v>
      </c>
      <c r="C100" s="243"/>
      <c r="D100" s="222"/>
      <c r="E100" s="223" t="s">
        <v>63</v>
      </c>
      <c r="F100" s="224">
        <v>-2374790.7095624562</v>
      </c>
      <c r="G100" s="224">
        <v>24719599.411719467</v>
      </c>
      <c r="H100" s="236"/>
      <c r="K100" s="232" t="s">
        <v>691</v>
      </c>
      <c r="L100" s="233">
        <v>-78820148.294894114</v>
      </c>
      <c r="M100" s="234">
        <f>+L100-F104</f>
        <v>-0.34786899387836456</v>
      </c>
    </row>
    <row r="101" spans="1:14" x14ac:dyDescent="0.25">
      <c r="B101" s="1">
        <f t="shared" si="3"/>
        <v>83</v>
      </c>
      <c r="C101" s="243"/>
      <c r="D101" s="222"/>
      <c r="E101" s="223" t="s">
        <v>64</v>
      </c>
      <c r="F101" s="224">
        <v>330440.00281978119</v>
      </c>
      <c r="G101" s="224">
        <v>488404.91943644878</v>
      </c>
      <c r="H101" s="236"/>
      <c r="K101" s="232"/>
      <c r="L101" s="233"/>
      <c r="M101" s="234"/>
    </row>
    <row r="102" spans="1:14" x14ac:dyDescent="0.25">
      <c r="B102" s="1">
        <f t="shared" si="3"/>
        <v>84</v>
      </c>
      <c r="C102" s="243"/>
      <c r="D102" s="222"/>
      <c r="E102" s="244"/>
      <c r="F102" s="224"/>
      <c r="G102" s="224"/>
      <c r="H102" s="236"/>
      <c r="K102" s="232"/>
      <c r="L102" s="233"/>
      <c r="M102" s="234"/>
    </row>
    <row r="103" spans="1:14" x14ac:dyDescent="0.25">
      <c r="B103" s="1">
        <f t="shared" si="3"/>
        <v>85</v>
      </c>
      <c r="C103" s="243"/>
      <c r="D103" s="222"/>
      <c r="E103" s="244"/>
      <c r="F103" s="224"/>
      <c r="G103" s="224"/>
      <c r="H103" s="236"/>
      <c r="K103" s="232"/>
      <c r="L103" s="233"/>
      <c r="M103" s="234"/>
    </row>
    <row r="104" spans="1:14" ht="16.5" thickBot="1" x14ac:dyDescent="0.3">
      <c r="B104" s="1">
        <f t="shared" si="3"/>
        <v>86</v>
      </c>
      <c r="C104" s="221"/>
      <c r="D104" s="221"/>
      <c r="E104" s="236" t="s">
        <v>695</v>
      </c>
      <c r="F104" s="237">
        <f>SUM(F62:F101)</f>
        <v>-78820147.94702512</v>
      </c>
      <c r="G104" s="237">
        <f>SUM(G62:G101)</f>
        <v>-108023684.6722811</v>
      </c>
      <c r="H104" s="237">
        <f>SUM(H62:H101)</f>
        <v>89006451.700558871</v>
      </c>
      <c r="I104" s="237"/>
      <c r="K104" s="232" t="s">
        <v>691</v>
      </c>
      <c r="L104" s="233">
        <v>-108023658.60120685</v>
      </c>
      <c r="M104" s="234">
        <f>+L104-G104</f>
        <v>26.071074247360229</v>
      </c>
    </row>
    <row r="105" spans="1:14" ht="16.5" thickTop="1" x14ac:dyDescent="0.25">
      <c r="B105" s="1">
        <f t="shared" si="3"/>
        <v>87</v>
      </c>
      <c r="C105" s="243"/>
      <c r="D105" s="222"/>
      <c r="E105" s="244"/>
      <c r="F105" s="224"/>
      <c r="G105" s="224"/>
      <c r="H105" s="236"/>
      <c r="K105" s="232"/>
      <c r="L105" s="233"/>
      <c r="M105" s="234"/>
    </row>
    <row r="106" spans="1:14" x14ac:dyDescent="0.25">
      <c r="B106" s="1">
        <f t="shared" si="3"/>
        <v>88</v>
      </c>
      <c r="F106" s="245"/>
      <c r="G106" s="245"/>
      <c r="H106" s="240"/>
    </row>
    <row r="107" spans="1:14" ht="16.5" thickBot="1" x14ac:dyDescent="0.3">
      <c r="B107" s="1">
        <f t="shared" si="3"/>
        <v>89</v>
      </c>
      <c r="E107" s="4" t="s">
        <v>696</v>
      </c>
      <c r="F107" s="246">
        <f>F56+F104</f>
        <v>-47348244.111843631</v>
      </c>
      <c r="G107" s="246">
        <f>G56+G104</f>
        <v>-146445035.94688916</v>
      </c>
      <c r="H107" s="246">
        <f>H56+H104</f>
        <v>43590090.980890699</v>
      </c>
      <c r="I107" s="246"/>
      <c r="L107" s="232"/>
      <c r="M107" s="233"/>
      <c r="N107" s="234"/>
    </row>
    <row r="108" spans="1:14" x14ac:dyDescent="0.25">
      <c r="B108" s="1"/>
      <c r="E108" s="4"/>
      <c r="F108" s="245"/>
      <c r="G108" s="245"/>
      <c r="H108" s="245"/>
      <c r="I108" s="245"/>
    </row>
    <row r="109" spans="1:14" x14ac:dyDescent="0.25">
      <c r="B109" s="1"/>
      <c r="E109" s="4"/>
      <c r="F109" s="245"/>
      <c r="G109" s="245"/>
      <c r="H109" s="245"/>
      <c r="I109" s="245"/>
    </row>
    <row r="110" spans="1:14" x14ac:dyDescent="0.25">
      <c r="B110" s="1"/>
      <c r="D110" s="244"/>
      <c r="E110" s="244"/>
      <c r="F110" s="224"/>
      <c r="G110" s="224"/>
      <c r="H110" s="236"/>
      <c r="K110" s="232"/>
      <c r="L110" s="233"/>
      <c r="M110" s="234"/>
    </row>
    <row r="111" spans="1:14" x14ac:dyDescent="0.25">
      <c r="A111"/>
      <c r="B111"/>
      <c r="C111"/>
      <c r="D111"/>
      <c r="E111"/>
      <c r="F111"/>
      <c r="G111"/>
      <c r="H111"/>
      <c r="I111"/>
    </row>
    <row r="112" spans="1:14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</sheetData>
  <mergeCells count="11">
    <mergeCell ref="C7:H7"/>
    <mergeCell ref="A1:D1"/>
    <mergeCell ref="B2:H2"/>
    <mergeCell ref="C4:H4"/>
    <mergeCell ref="C5:H5"/>
    <mergeCell ref="C6:H6"/>
    <mergeCell ref="C8:H8"/>
    <mergeCell ref="C11:H11"/>
    <mergeCell ref="F12:I12"/>
    <mergeCell ref="C59:H59"/>
    <mergeCell ref="F60:I60"/>
  </mergeCells>
  <pageMargins left="0.7" right="0.7" top="0.75" bottom="0.75" header="0.3" footer="0.3"/>
  <pageSetup scale="59" fitToHeight="5" orientation="landscape" r:id="rId1"/>
  <headerFooter>
    <oddFooter>&amp;R&amp;A
 Page &amp;P of &amp;N</oddFooter>
  </headerFooter>
  <rowBreaks count="1" manualBreakCount="1">
    <brk id="58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80" zoomScaleNormal="80" workbookViewId="0">
      <selection activeCell="I38" sqref="I38"/>
    </sheetView>
  </sheetViews>
  <sheetFormatPr defaultColWidth="8.5703125" defaultRowHeight="15.75" x14ac:dyDescent="0.25"/>
  <cols>
    <col min="1" max="2" width="8.5703125" style="2"/>
    <col min="3" max="3" width="51.140625" style="2" bestFit="1" customWidth="1"/>
    <col min="4" max="4" width="18" style="2" customWidth="1"/>
    <col min="5" max="5" width="17.85546875" style="2" customWidth="1"/>
    <col min="6" max="6" width="17.42578125" style="2" customWidth="1"/>
    <col min="7" max="11" width="18.140625" style="2" customWidth="1"/>
    <col min="12" max="12" width="19.5703125" style="2" bestFit="1" customWidth="1"/>
    <col min="13" max="16384" width="8.5703125" style="2"/>
  </cols>
  <sheetData>
    <row r="1" spans="1:12" x14ac:dyDescent="0.25">
      <c r="A1" s="328" t="s">
        <v>14</v>
      </c>
      <c r="B1" s="328"/>
      <c r="C1" s="328"/>
      <c r="D1" s="13" t="s">
        <v>15</v>
      </c>
    </row>
    <row r="2" spans="1:12" ht="26.25" x14ac:dyDescent="0.4">
      <c r="B2" s="329" t="s">
        <v>697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4" spans="1:12" x14ac:dyDescent="0.25">
      <c r="C4" s="350" t="s">
        <v>698</v>
      </c>
      <c r="D4" s="350"/>
      <c r="E4" s="350"/>
      <c r="F4" s="350"/>
      <c r="G4" s="350"/>
      <c r="H4" s="350"/>
      <c r="I4" s="350"/>
      <c r="J4" s="350"/>
      <c r="K4" s="350"/>
      <c r="L4" s="350"/>
    </row>
    <row r="5" spans="1:12" x14ac:dyDescent="0.25">
      <c r="C5" s="352" t="s">
        <v>699</v>
      </c>
      <c r="D5" s="352"/>
      <c r="E5" s="352"/>
      <c r="F5" s="352"/>
      <c r="G5" s="352"/>
      <c r="H5" s="352"/>
      <c r="I5" s="352"/>
      <c r="J5" s="352"/>
      <c r="K5" s="352"/>
      <c r="L5" s="352"/>
    </row>
    <row r="6" spans="1:12" x14ac:dyDescent="0.25">
      <c r="C6" s="352" t="s">
        <v>676</v>
      </c>
      <c r="D6" s="352"/>
      <c r="E6" s="352"/>
      <c r="F6" s="352"/>
      <c r="G6" s="352"/>
      <c r="H6" s="352"/>
      <c r="I6" s="352"/>
      <c r="J6" s="352"/>
      <c r="K6" s="352"/>
      <c r="L6" s="352"/>
    </row>
    <row r="7" spans="1:12" x14ac:dyDescent="0.25">
      <c r="C7" s="352" t="s">
        <v>677</v>
      </c>
      <c r="D7" s="352"/>
      <c r="E7" s="352" t="s">
        <v>678</v>
      </c>
      <c r="F7" s="352"/>
      <c r="G7" s="352"/>
      <c r="H7" s="352"/>
      <c r="I7" s="352"/>
      <c r="J7" s="352"/>
      <c r="K7" s="352"/>
      <c r="L7" s="352"/>
    </row>
    <row r="8" spans="1:12" x14ac:dyDescent="0.25">
      <c r="C8" s="349" t="s">
        <v>700</v>
      </c>
      <c r="D8" s="349"/>
      <c r="E8" s="349"/>
      <c r="F8" s="349"/>
      <c r="G8" s="349"/>
      <c r="H8" s="349"/>
      <c r="I8" s="349"/>
      <c r="J8" s="349"/>
      <c r="K8" s="349"/>
      <c r="L8" s="349"/>
    </row>
    <row r="9" spans="1:12" x14ac:dyDescent="0.25"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0" spans="1:12" ht="16.5" thickBot="1" x14ac:dyDescent="0.3">
      <c r="B10" s="157" t="s">
        <v>19</v>
      </c>
      <c r="C10" s="247" t="s">
        <v>20</v>
      </c>
      <c r="D10" s="157" t="s">
        <v>21</v>
      </c>
      <c r="E10" s="157" t="s">
        <v>515</v>
      </c>
      <c r="F10" s="157" t="s">
        <v>516</v>
      </c>
      <c r="G10" s="157" t="s">
        <v>517</v>
      </c>
      <c r="H10" s="157" t="s">
        <v>518</v>
      </c>
      <c r="I10" s="157" t="s">
        <v>519</v>
      </c>
      <c r="J10" s="157" t="s">
        <v>520</v>
      </c>
      <c r="K10" s="157" t="s">
        <v>521</v>
      </c>
      <c r="L10" s="157" t="s">
        <v>522</v>
      </c>
    </row>
    <row r="11" spans="1:12" ht="48" thickBot="1" x14ac:dyDescent="0.3">
      <c r="B11" s="2" t="s">
        <v>24</v>
      </c>
      <c r="C11" s="248"/>
      <c r="D11" s="249" t="s">
        <v>547</v>
      </c>
      <c r="E11" s="249" t="s">
        <v>548</v>
      </c>
      <c r="F11" s="249" t="s">
        <v>549</v>
      </c>
      <c r="G11" s="249" t="s">
        <v>550</v>
      </c>
      <c r="H11" s="249" t="s">
        <v>551</v>
      </c>
      <c r="I11" s="249" t="s">
        <v>552</v>
      </c>
      <c r="J11" s="249" t="s">
        <v>553</v>
      </c>
      <c r="K11" s="249" t="s">
        <v>554</v>
      </c>
      <c r="L11" s="250" t="s">
        <v>523</v>
      </c>
    </row>
    <row r="12" spans="1:12" x14ac:dyDescent="0.25">
      <c r="B12" s="1">
        <v>1</v>
      </c>
      <c r="C12" s="2" t="s">
        <v>686</v>
      </c>
      <c r="D12" s="251">
        <v>1742721140.4273095</v>
      </c>
      <c r="E12" s="251">
        <v>823475501.66205859</v>
      </c>
      <c r="F12" s="251">
        <v>124453879.03620265</v>
      </c>
      <c r="G12" s="251">
        <v>54972777.585696019</v>
      </c>
      <c r="H12" s="251">
        <v>5492666.7662190115</v>
      </c>
      <c r="I12" s="251">
        <v>46143898.539022788</v>
      </c>
      <c r="J12" s="251">
        <v>2067477.0332530737</v>
      </c>
      <c r="K12" s="251">
        <v>3122036.0486706616</v>
      </c>
      <c r="L12" s="251">
        <f>SUM(D12:K12)</f>
        <v>2802449377.0984325</v>
      </c>
    </row>
    <row r="13" spans="1:12" x14ac:dyDescent="0.25">
      <c r="B13" s="1">
        <f>B12+1</f>
        <v>2</v>
      </c>
      <c r="C13" s="2" t="s">
        <v>701</v>
      </c>
      <c r="D13" s="252">
        <v>7.6499999999999999E-2</v>
      </c>
      <c r="E13" s="252">
        <v>7.6499999999999999E-2</v>
      </c>
      <c r="F13" s="252">
        <v>7.6499999999999999E-2</v>
      </c>
      <c r="G13" s="252">
        <v>7.6499999999999999E-2</v>
      </c>
      <c r="H13" s="252">
        <v>7.6499999999999999E-2</v>
      </c>
      <c r="I13" s="252">
        <v>7.6499999999999999E-2</v>
      </c>
      <c r="J13" s="252">
        <v>7.6499999999999999E-2</v>
      </c>
      <c r="K13" s="252">
        <v>7.6499999999999999E-2</v>
      </c>
      <c r="L13" s="252">
        <v>7.6499999999999999E-2</v>
      </c>
    </row>
    <row r="14" spans="1:12" x14ac:dyDescent="0.25">
      <c r="B14" s="1">
        <f t="shared" ref="B14:B32" si="0">B13+1</f>
        <v>3</v>
      </c>
      <c r="C14" s="2" t="s">
        <v>702</v>
      </c>
      <c r="D14" s="251">
        <f>D12*D13</f>
        <v>133318167.24268918</v>
      </c>
      <c r="E14" s="251">
        <f t="shared" ref="E14:K14" si="1">E12*E13</f>
        <v>62995875.877147481</v>
      </c>
      <c r="F14" s="251">
        <f t="shared" si="1"/>
        <v>9520721.7462695036</v>
      </c>
      <c r="G14" s="251">
        <f t="shared" si="1"/>
        <v>4205417.4853057452</v>
      </c>
      <c r="H14" s="251">
        <f t="shared" si="1"/>
        <v>420189.00761575438</v>
      </c>
      <c r="I14" s="251">
        <f t="shared" si="1"/>
        <v>3530008.2382352431</v>
      </c>
      <c r="J14" s="251">
        <f t="shared" si="1"/>
        <v>158161.99304386013</v>
      </c>
      <c r="K14" s="251">
        <f t="shared" si="1"/>
        <v>238835.75772330561</v>
      </c>
      <c r="L14" s="251">
        <f>SUM(D14:K14)</f>
        <v>214387377.34803006</v>
      </c>
    </row>
    <row r="15" spans="1:12" x14ac:dyDescent="0.25">
      <c r="B15" s="1">
        <f t="shared" si="0"/>
        <v>4</v>
      </c>
      <c r="C15" s="2" t="s">
        <v>703</v>
      </c>
      <c r="D15" s="251">
        <v>268178390.56012145</v>
      </c>
      <c r="E15" s="251">
        <v>115616058.49925518</v>
      </c>
      <c r="F15" s="251">
        <v>18619562.493806601</v>
      </c>
      <c r="G15" s="251">
        <v>8236507.2503941329</v>
      </c>
      <c r="H15" s="251">
        <v>885507.11321619223</v>
      </c>
      <c r="I15" s="251">
        <v>7018282.2708050795</v>
      </c>
      <c r="J15" s="251">
        <v>339485.22787433863</v>
      </c>
      <c r="K15" s="251">
        <v>556141.09087582421</v>
      </c>
      <c r="L15" s="251">
        <f t="shared" ref="L15:L21" si="2">SUM(D15:K15)</f>
        <v>419449934.50634873</v>
      </c>
    </row>
    <row r="16" spans="1:12" x14ac:dyDescent="0.25">
      <c r="B16" s="1">
        <f t="shared" si="0"/>
        <v>5</v>
      </c>
      <c r="C16" s="6" t="s">
        <v>704</v>
      </c>
      <c r="D16" s="251">
        <v>385830437.44933146</v>
      </c>
      <c r="E16" s="251">
        <v>127170286.68403058</v>
      </c>
      <c r="F16" s="251">
        <v>23179088.0053574</v>
      </c>
      <c r="G16" s="251">
        <v>9202895.8898401111</v>
      </c>
      <c r="H16" s="251">
        <v>1489488.8038579274</v>
      </c>
      <c r="I16" s="251">
        <v>5235633.9966895068</v>
      </c>
      <c r="J16" s="251">
        <v>500821.06346926955</v>
      </c>
      <c r="K16" s="251">
        <v>1567244.8334440324</v>
      </c>
      <c r="L16" s="251">
        <f t="shared" si="2"/>
        <v>554175896.72602034</v>
      </c>
    </row>
    <row r="17" spans="2:12" x14ac:dyDescent="0.25">
      <c r="B17" s="1">
        <f t="shared" si="0"/>
        <v>6</v>
      </c>
      <c r="C17" s="2" t="s">
        <v>705</v>
      </c>
      <c r="D17" s="251">
        <f>D16-D15</f>
        <v>117652046.88921002</v>
      </c>
      <c r="E17" s="251">
        <f t="shared" ref="E17:K17" si="3">E16-E15</f>
        <v>11554228.184775397</v>
      </c>
      <c r="F17" s="251">
        <f t="shared" si="3"/>
        <v>4559525.511550799</v>
      </c>
      <c r="G17" s="251">
        <f t="shared" si="3"/>
        <v>966388.63944597822</v>
      </c>
      <c r="H17" s="251">
        <f t="shared" si="3"/>
        <v>603981.69064173521</v>
      </c>
      <c r="I17" s="251">
        <f t="shared" si="3"/>
        <v>-1782648.2741155727</v>
      </c>
      <c r="J17" s="251">
        <f t="shared" si="3"/>
        <v>161335.83559493092</v>
      </c>
      <c r="K17" s="251">
        <f t="shared" si="3"/>
        <v>1011103.7425682081</v>
      </c>
      <c r="L17" s="251">
        <f t="shared" si="2"/>
        <v>134725962.21967149</v>
      </c>
    </row>
    <row r="18" spans="2:12" x14ac:dyDescent="0.25">
      <c r="B18" s="1">
        <f t="shared" si="0"/>
        <v>7</v>
      </c>
      <c r="C18" s="2" t="s">
        <v>706</v>
      </c>
      <c r="D18" s="251">
        <f>D14-D17</f>
        <v>15666120.353479162</v>
      </c>
      <c r="E18" s="251">
        <f t="shared" ref="E18:K18" si="4">E14-E17</f>
        <v>51441647.692372084</v>
      </c>
      <c r="F18" s="251">
        <f t="shared" si="4"/>
        <v>4961196.2347187046</v>
      </c>
      <c r="G18" s="251">
        <f t="shared" si="4"/>
        <v>3239028.8458597669</v>
      </c>
      <c r="H18" s="251">
        <f t="shared" si="4"/>
        <v>-183792.68302598083</v>
      </c>
      <c r="I18" s="251">
        <f t="shared" si="4"/>
        <v>5312656.5123508163</v>
      </c>
      <c r="J18" s="251">
        <f t="shared" si="4"/>
        <v>-3173.8425510707893</v>
      </c>
      <c r="K18" s="251">
        <f t="shared" si="4"/>
        <v>-772267.98484490253</v>
      </c>
      <c r="L18" s="251">
        <f t="shared" si="2"/>
        <v>79661415.128358573</v>
      </c>
    </row>
    <row r="19" spans="2:12" x14ac:dyDescent="0.25">
      <c r="B19" s="1">
        <f t="shared" si="0"/>
        <v>8</v>
      </c>
      <c r="C19" s="2" t="s">
        <v>707</v>
      </c>
      <c r="D19" s="251">
        <v>3082756.6000933037</v>
      </c>
      <c r="E19" s="251">
        <v>1323457.8466864794</v>
      </c>
      <c r="F19" s="251">
        <v>197754.35187808413</v>
      </c>
      <c r="G19" s="251">
        <v>87863.632890003879</v>
      </c>
      <c r="H19" s="251">
        <v>9220.725535503947</v>
      </c>
      <c r="I19" s="251">
        <v>74490.854725775644</v>
      </c>
      <c r="J19" s="251">
        <v>3514.3274934777619</v>
      </c>
      <c r="K19" s="251">
        <v>5614.0351234560367</v>
      </c>
      <c r="L19" s="251">
        <f t="shared" si="2"/>
        <v>4784672.3744260836</v>
      </c>
    </row>
    <row r="20" spans="2:12" x14ac:dyDescent="0.25">
      <c r="B20" s="1">
        <f t="shared" si="0"/>
        <v>9</v>
      </c>
      <c r="C20" s="2" t="s">
        <v>708</v>
      </c>
      <c r="D20" s="251">
        <v>13168319.152977414</v>
      </c>
      <c r="E20" s="251">
        <v>6222331.2548359297</v>
      </c>
      <c r="F20" s="251">
        <v>940396.23492082127</v>
      </c>
      <c r="G20" s="251">
        <v>415384.34530988173</v>
      </c>
      <c r="H20" s="251">
        <v>41503.593030833043</v>
      </c>
      <c r="I20" s="251">
        <v>348671.7231050916</v>
      </c>
      <c r="J20" s="251">
        <v>15622.233978668464</v>
      </c>
      <c r="K20" s="251">
        <v>23590.674458631558</v>
      </c>
      <c r="L20" s="253">
        <f t="shared" si="2"/>
        <v>21175819.212617274</v>
      </c>
    </row>
    <row r="21" spans="2:12" x14ac:dyDescent="0.25">
      <c r="B21" s="1">
        <f t="shared" si="0"/>
        <v>10</v>
      </c>
      <c r="C21" s="2" t="s">
        <v>709</v>
      </c>
      <c r="D21" s="254">
        <f>ROUND(D15+D19+D20+D14,0)</f>
        <v>417747634</v>
      </c>
      <c r="E21" s="254">
        <f t="shared" ref="E21:K21" si="5">ROUND(E15+E19+E20+E14,0)</f>
        <v>186157723</v>
      </c>
      <c r="F21" s="254">
        <f t="shared" si="5"/>
        <v>29278435</v>
      </c>
      <c r="G21" s="254">
        <f t="shared" si="5"/>
        <v>12945173</v>
      </c>
      <c r="H21" s="254">
        <f t="shared" si="5"/>
        <v>1356420</v>
      </c>
      <c r="I21" s="254">
        <f t="shared" si="5"/>
        <v>10971453</v>
      </c>
      <c r="J21" s="254">
        <f t="shared" si="5"/>
        <v>516784</v>
      </c>
      <c r="K21" s="254">
        <f t="shared" si="5"/>
        <v>824182</v>
      </c>
      <c r="L21" s="251">
        <f t="shared" si="2"/>
        <v>659797804</v>
      </c>
    </row>
    <row r="22" spans="2:12" x14ac:dyDescent="0.25">
      <c r="B22" s="1"/>
    </row>
    <row r="23" spans="2:12" x14ac:dyDescent="0.25">
      <c r="B23" s="1">
        <f>B21+1</f>
        <v>11</v>
      </c>
      <c r="C23" s="2" t="s">
        <v>710</v>
      </c>
      <c r="D23" s="255">
        <f>D16/D21</f>
        <v>0.92359694238108236</v>
      </c>
      <c r="E23" s="255">
        <f t="shared" ref="E23:K23" si="6">E16/E21</f>
        <v>0.68313194120896381</v>
      </c>
      <c r="F23" s="255">
        <f t="shared" si="6"/>
        <v>0.79167783405627379</v>
      </c>
      <c r="G23" s="255">
        <f t="shared" si="6"/>
        <v>0.71091331802519064</v>
      </c>
      <c r="H23" s="255">
        <f t="shared" si="6"/>
        <v>1.098102950308848</v>
      </c>
      <c r="I23" s="255">
        <f t="shared" si="6"/>
        <v>0.47720516112947908</v>
      </c>
      <c r="J23" s="255">
        <f t="shared" si="6"/>
        <v>0.96911100860179411</v>
      </c>
      <c r="K23" s="255">
        <f t="shared" si="6"/>
        <v>1.9015761487681511</v>
      </c>
      <c r="L23" s="255">
        <f>L16/L21</f>
        <v>0.83991776475512536</v>
      </c>
    </row>
    <row r="24" spans="2:12" x14ac:dyDescent="0.25">
      <c r="B24" s="1">
        <f t="shared" si="0"/>
        <v>12</v>
      </c>
      <c r="C24" s="2" t="s">
        <v>711</v>
      </c>
      <c r="D24" s="255">
        <f t="shared" ref="D24:L24" si="7">D23/$L23</f>
        <v>1.0996278220765499</v>
      </c>
      <c r="E24" s="255">
        <f t="shared" si="7"/>
        <v>0.81333193542837867</v>
      </c>
      <c r="F24" s="255">
        <f t="shared" si="7"/>
        <v>0.94256588832489363</v>
      </c>
      <c r="G24" s="255">
        <f t="shared" si="7"/>
        <v>0.84640824120734548</v>
      </c>
      <c r="H24" s="255">
        <f t="shared" si="7"/>
        <v>1.3073934096738571</v>
      </c>
      <c r="I24" s="255">
        <f t="shared" si="7"/>
        <v>0.56815700435697569</v>
      </c>
      <c r="J24" s="255">
        <f t="shared" si="7"/>
        <v>1.1538165392707636</v>
      </c>
      <c r="K24" s="255">
        <f t="shared" si="7"/>
        <v>2.264002773322157</v>
      </c>
      <c r="L24" s="255">
        <f t="shared" si="7"/>
        <v>1</v>
      </c>
    </row>
    <row r="25" spans="2:12" x14ac:dyDescent="0.25">
      <c r="B25" s="1"/>
    </row>
    <row r="26" spans="2:12" x14ac:dyDescent="0.25">
      <c r="B26" s="1">
        <f>B24+1</f>
        <v>13</v>
      </c>
      <c r="C26" s="2" t="s">
        <v>712</v>
      </c>
      <c r="D26" s="256">
        <v>65753959.414754592</v>
      </c>
      <c r="E26" s="256">
        <v>30949285.10619618</v>
      </c>
      <c r="F26" s="256">
        <v>4881490.9037264697</v>
      </c>
      <c r="G26" s="256">
        <v>2199428.8317380496</v>
      </c>
      <c r="H26" s="256">
        <v>174136.43319546001</v>
      </c>
      <c r="I26" s="256">
        <v>1524401.7692604531</v>
      </c>
      <c r="J26" s="256">
        <v>15962.936530730454</v>
      </c>
      <c r="K26" s="256">
        <v>123241.32000000037</v>
      </c>
      <c r="L26" s="256">
        <f>SUM(D26:K26)</f>
        <v>105621906.71540193</v>
      </c>
    </row>
    <row r="27" spans="2:12" x14ac:dyDescent="0.25">
      <c r="B27" s="1"/>
    </row>
    <row r="28" spans="2:12" x14ac:dyDescent="0.25">
      <c r="B28" s="1">
        <f>B26+1</f>
        <v>14</v>
      </c>
      <c r="C28" s="2" t="s">
        <v>713</v>
      </c>
      <c r="D28" s="256">
        <f>D16+D26</f>
        <v>451584396.86408603</v>
      </c>
      <c r="E28" s="256">
        <f t="shared" ref="E28:K28" si="8">E16+E26</f>
        <v>158119571.79022676</v>
      </c>
      <c r="F28" s="256">
        <f t="shared" si="8"/>
        <v>28060578.909083869</v>
      </c>
      <c r="G28" s="256">
        <f t="shared" si="8"/>
        <v>11402324.72157816</v>
      </c>
      <c r="H28" s="256">
        <f t="shared" si="8"/>
        <v>1663625.2370533873</v>
      </c>
      <c r="I28" s="256">
        <f t="shared" si="8"/>
        <v>6760035.7659499599</v>
      </c>
      <c r="J28" s="256">
        <f t="shared" si="8"/>
        <v>516784</v>
      </c>
      <c r="K28" s="256">
        <f t="shared" si="8"/>
        <v>1690486.1534440327</v>
      </c>
      <c r="L28" s="256">
        <f>SUM(D28:K28)</f>
        <v>659797803.44142222</v>
      </c>
    </row>
    <row r="29" spans="2:12" x14ac:dyDescent="0.25">
      <c r="B29" s="1">
        <f t="shared" si="0"/>
        <v>15</v>
      </c>
      <c r="C29" s="2" t="s">
        <v>714</v>
      </c>
      <c r="D29" s="256">
        <f>D28-D21</f>
        <v>33836762.864086032</v>
      </c>
      <c r="E29" s="256">
        <f t="shared" ref="E29:K29" si="9">E28-E21</f>
        <v>-28038151.209773242</v>
      </c>
      <c r="F29" s="256">
        <f t="shared" si="9"/>
        <v>-1217856.0909161307</v>
      </c>
      <c r="G29" s="256">
        <f t="shared" si="9"/>
        <v>-1542848.2784218397</v>
      </c>
      <c r="H29" s="256">
        <f t="shared" si="9"/>
        <v>307205.23705338733</v>
      </c>
      <c r="I29" s="256">
        <f t="shared" si="9"/>
        <v>-4211417.2340500401</v>
      </c>
      <c r="J29" s="256">
        <f t="shared" si="9"/>
        <v>0</v>
      </c>
      <c r="K29" s="256">
        <f t="shared" si="9"/>
        <v>866304.15344403265</v>
      </c>
      <c r="L29" s="256">
        <f>SUM(D29:K29)</f>
        <v>-0.55857780110090971</v>
      </c>
    </row>
    <row r="30" spans="2:12" x14ac:dyDescent="0.25">
      <c r="B30" s="1"/>
    </row>
    <row r="31" spans="2:12" x14ac:dyDescent="0.25">
      <c r="B31" s="1">
        <f>B29+1</f>
        <v>16</v>
      </c>
      <c r="C31" s="2" t="s">
        <v>715</v>
      </c>
      <c r="D31" s="18">
        <f>D28/D21</f>
        <v>1.0809980957644061</v>
      </c>
      <c r="E31" s="18">
        <f t="shared" ref="E31:L31" si="10">E28/E21</f>
        <v>0.84938496905780669</v>
      </c>
      <c r="F31" s="18">
        <f t="shared" si="10"/>
        <v>0.95840433100621225</v>
      </c>
      <c r="G31" s="18">
        <f t="shared" si="10"/>
        <v>0.88081671226627567</v>
      </c>
      <c r="H31" s="18">
        <f t="shared" si="10"/>
        <v>1.2264823852887656</v>
      </c>
      <c r="I31" s="18">
        <f t="shared" si="10"/>
        <v>0.61614772135923657</v>
      </c>
      <c r="J31" s="18">
        <f t="shared" si="10"/>
        <v>1</v>
      </c>
      <c r="K31" s="18">
        <f t="shared" si="10"/>
        <v>2.051107829877421</v>
      </c>
      <c r="L31" s="18">
        <f t="shared" si="10"/>
        <v>0.99999999915341065</v>
      </c>
    </row>
    <row r="32" spans="2:12" x14ac:dyDescent="0.25">
      <c r="B32" s="1">
        <f t="shared" si="0"/>
        <v>17</v>
      </c>
      <c r="C32" s="2" t="s">
        <v>716</v>
      </c>
      <c r="D32" s="18">
        <f>D31/$L31</f>
        <v>1.0809980966795676</v>
      </c>
      <c r="E32" s="18">
        <f t="shared" ref="E32:L32" si="11">E31/$L31</f>
        <v>0.84938496977688693</v>
      </c>
      <c r="F32" s="18">
        <f t="shared" si="11"/>
        <v>0.95840433181758711</v>
      </c>
      <c r="G32" s="18">
        <f t="shared" si="11"/>
        <v>0.88081671301196574</v>
      </c>
      <c r="H32" s="18">
        <f t="shared" si="11"/>
        <v>1.2264823863270926</v>
      </c>
      <c r="I32" s="18">
        <f t="shared" si="11"/>
        <v>0.61614772188086064</v>
      </c>
      <c r="J32" s="18">
        <f t="shared" si="11"/>
        <v>1.0000000008465895</v>
      </c>
      <c r="K32" s="18">
        <f t="shared" si="11"/>
        <v>2.0511078316138671</v>
      </c>
      <c r="L32" s="18">
        <f t="shared" si="11"/>
        <v>1</v>
      </c>
    </row>
    <row r="34" spans="3:3" x14ac:dyDescent="0.25">
      <c r="C34" s="2" t="s">
        <v>717</v>
      </c>
    </row>
  </sheetData>
  <mergeCells count="7">
    <mergeCell ref="C8:L8"/>
    <mergeCell ref="A1:C1"/>
    <mergeCell ref="B2:L2"/>
    <mergeCell ref="C4:L4"/>
    <mergeCell ref="C5:L5"/>
    <mergeCell ref="C6:L6"/>
    <mergeCell ref="C7:L7"/>
  </mergeCells>
  <pageMargins left="0.45" right="0.45" top="0.75" bottom="0.75" header="0.3" footer="0.3"/>
  <pageSetup scale="56" orientation="landscape" horizontalDpi="300" verticalDpi="300" r:id="rId1"/>
  <headerFooter>
    <oddFooter>&amp;R&amp;A
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80" zoomScaleNormal="80" workbookViewId="0">
      <selection activeCell="I38" sqref="I38"/>
    </sheetView>
  </sheetViews>
  <sheetFormatPr defaultColWidth="8.5703125" defaultRowHeight="15.75" x14ac:dyDescent="0.25"/>
  <cols>
    <col min="1" max="2" width="8.5703125" style="2"/>
    <col min="3" max="3" width="51.140625" style="2" bestFit="1" customWidth="1"/>
    <col min="4" max="4" width="18" style="2" customWidth="1"/>
    <col min="5" max="5" width="17.85546875" style="2" customWidth="1"/>
    <col min="6" max="6" width="17.42578125" style="2" customWidth="1"/>
    <col min="7" max="11" width="18.140625" style="2" customWidth="1"/>
    <col min="12" max="12" width="19.5703125" style="2" bestFit="1" customWidth="1"/>
    <col min="13" max="16384" width="8.5703125" style="2"/>
  </cols>
  <sheetData>
    <row r="1" spans="1:12" x14ac:dyDescent="0.25">
      <c r="A1" s="328" t="s">
        <v>14</v>
      </c>
      <c r="B1" s="328"/>
      <c r="C1" s="328"/>
      <c r="D1" s="13" t="s">
        <v>15</v>
      </c>
    </row>
    <row r="2" spans="1:12" ht="26.25" x14ac:dyDescent="0.4">
      <c r="B2" s="329" t="s">
        <v>697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</row>
    <row r="4" spans="1:12" x14ac:dyDescent="0.25">
      <c r="C4" s="350" t="s">
        <v>698</v>
      </c>
      <c r="D4" s="350"/>
      <c r="E4" s="350"/>
      <c r="F4" s="350"/>
      <c r="G4" s="350"/>
      <c r="H4" s="350"/>
      <c r="I4" s="350"/>
      <c r="J4" s="350"/>
      <c r="K4" s="350"/>
      <c r="L4" s="350"/>
    </row>
    <row r="5" spans="1:12" x14ac:dyDescent="0.25">
      <c r="C5" s="352" t="s">
        <v>699</v>
      </c>
      <c r="D5" s="352"/>
      <c r="E5" s="352"/>
      <c r="F5" s="352"/>
      <c r="G5" s="352"/>
      <c r="H5" s="352"/>
      <c r="I5" s="352"/>
      <c r="J5" s="352"/>
      <c r="K5" s="352"/>
      <c r="L5" s="352"/>
    </row>
    <row r="6" spans="1:12" x14ac:dyDescent="0.25">
      <c r="C6" s="352" t="s">
        <v>676</v>
      </c>
      <c r="D6" s="352"/>
      <c r="E6" s="352"/>
      <c r="F6" s="352"/>
      <c r="G6" s="352"/>
      <c r="H6" s="352"/>
      <c r="I6" s="352"/>
      <c r="J6" s="352"/>
      <c r="K6" s="352"/>
      <c r="L6" s="352"/>
    </row>
    <row r="7" spans="1:12" x14ac:dyDescent="0.25">
      <c r="C7" s="352" t="s">
        <v>677</v>
      </c>
      <c r="D7" s="352"/>
      <c r="E7" s="352" t="s">
        <v>678</v>
      </c>
      <c r="F7" s="352"/>
      <c r="G7" s="352"/>
      <c r="H7" s="352"/>
      <c r="I7" s="352"/>
      <c r="J7" s="352"/>
      <c r="K7" s="352"/>
      <c r="L7" s="352"/>
    </row>
    <row r="8" spans="1:12" x14ac:dyDescent="0.25">
      <c r="C8" s="349" t="s">
        <v>700</v>
      </c>
      <c r="D8" s="349"/>
      <c r="E8" s="349"/>
      <c r="F8" s="349"/>
      <c r="G8" s="349"/>
      <c r="H8" s="349"/>
      <c r="I8" s="349"/>
      <c r="J8" s="349"/>
      <c r="K8" s="349"/>
      <c r="L8" s="349"/>
    </row>
    <row r="9" spans="1:12" x14ac:dyDescent="0.25"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10" spans="1:12" ht="16.5" thickBot="1" x14ac:dyDescent="0.3">
      <c r="B10" s="157" t="s">
        <v>19</v>
      </c>
      <c r="C10" s="247" t="s">
        <v>20</v>
      </c>
      <c r="D10" s="157" t="s">
        <v>21</v>
      </c>
      <c r="E10" s="157" t="s">
        <v>515</v>
      </c>
      <c r="F10" s="157" t="s">
        <v>516</v>
      </c>
      <c r="G10" s="157" t="s">
        <v>517</v>
      </c>
      <c r="H10" s="157" t="s">
        <v>518</v>
      </c>
      <c r="I10" s="157" t="s">
        <v>519</v>
      </c>
      <c r="J10" s="157" t="s">
        <v>520</v>
      </c>
      <c r="K10" s="157" t="s">
        <v>521</v>
      </c>
      <c r="L10" s="157" t="s">
        <v>522</v>
      </c>
    </row>
    <row r="11" spans="1:12" ht="48" thickBot="1" x14ac:dyDescent="0.3">
      <c r="B11" s="2" t="s">
        <v>24</v>
      </c>
      <c r="C11" s="248"/>
      <c r="D11" s="249" t="s">
        <v>547</v>
      </c>
      <c r="E11" s="249" t="s">
        <v>548</v>
      </c>
      <c r="F11" s="249" t="s">
        <v>549</v>
      </c>
      <c r="G11" s="249" t="s">
        <v>550</v>
      </c>
      <c r="H11" s="249" t="s">
        <v>551</v>
      </c>
      <c r="I11" s="249" t="s">
        <v>552</v>
      </c>
      <c r="J11" s="249" t="s">
        <v>553</v>
      </c>
      <c r="K11" s="249" t="s">
        <v>554</v>
      </c>
      <c r="L11" s="250" t="s">
        <v>523</v>
      </c>
    </row>
    <row r="12" spans="1:12" x14ac:dyDescent="0.25">
      <c r="B12" s="1">
        <v>1</v>
      </c>
      <c r="C12" s="2" t="s">
        <v>686</v>
      </c>
      <c r="D12" s="251">
        <v>1742837662.8415082</v>
      </c>
      <c r="E12" s="251">
        <v>823348388.77912414</v>
      </c>
      <c r="F12" s="251">
        <v>124456088.17258395</v>
      </c>
      <c r="G12" s="251">
        <v>54967939.30692184</v>
      </c>
      <c r="H12" s="251">
        <v>5489765.8291518856</v>
      </c>
      <c r="I12" s="251">
        <v>46159532.934667975</v>
      </c>
      <c r="J12" s="251">
        <v>2067954.4953392139</v>
      </c>
      <c r="K12" s="251">
        <v>3122044.7391356025</v>
      </c>
      <c r="L12" s="251">
        <f>SUM(D12:K12)</f>
        <v>2802449377.0984335</v>
      </c>
    </row>
    <row r="13" spans="1:12" x14ac:dyDescent="0.25">
      <c r="B13" s="1">
        <f>B12+1</f>
        <v>2</v>
      </c>
      <c r="C13" s="2" t="s">
        <v>701</v>
      </c>
      <c r="D13" s="252">
        <v>7.6499999999999999E-2</v>
      </c>
      <c r="E13" s="252">
        <v>7.6499999999999999E-2</v>
      </c>
      <c r="F13" s="252">
        <v>7.6499999999999999E-2</v>
      </c>
      <c r="G13" s="252">
        <v>7.6499999999999999E-2</v>
      </c>
      <c r="H13" s="252">
        <v>7.6499999999999999E-2</v>
      </c>
      <c r="I13" s="252">
        <v>7.6499999999999999E-2</v>
      </c>
      <c r="J13" s="252">
        <v>7.6499999999999999E-2</v>
      </c>
      <c r="K13" s="252">
        <v>7.6499999999999999E-2</v>
      </c>
      <c r="L13" s="252">
        <v>7.6499999999999999E-2</v>
      </c>
    </row>
    <row r="14" spans="1:12" x14ac:dyDescent="0.25">
      <c r="B14" s="1">
        <f t="shared" ref="B14:B32" si="0">B13+1</f>
        <v>3</v>
      </c>
      <c r="C14" s="2" t="s">
        <v>702</v>
      </c>
      <c r="D14" s="251">
        <f>D12*D13</f>
        <v>133327081.20737538</v>
      </c>
      <c r="E14" s="251">
        <f t="shared" ref="E14:K14" si="1">E12*E13</f>
        <v>62986151.741602995</v>
      </c>
      <c r="F14" s="251">
        <f t="shared" si="1"/>
        <v>9520890.7452026717</v>
      </c>
      <c r="G14" s="251">
        <f t="shared" si="1"/>
        <v>4205047.356979521</v>
      </c>
      <c r="H14" s="251">
        <f t="shared" si="1"/>
        <v>419967.08593011921</v>
      </c>
      <c r="I14" s="251">
        <f t="shared" si="1"/>
        <v>3531204.2695021001</v>
      </c>
      <c r="J14" s="251">
        <f t="shared" si="1"/>
        <v>158198.51889344986</v>
      </c>
      <c r="K14" s="251">
        <f t="shared" si="1"/>
        <v>238836.42254387357</v>
      </c>
      <c r="L14" s="251">
        <f>SUM(D14:K14)</f>
        <v>214387377.34803009</v>
      </c>
    </row>
    <row r="15" spans="1:12" x14ac:dyDescent="0.25">
      <c r="B15" s="1">
        <f t="shared" si="0"/>
        <v>4</v>
      </c>
      <c r="C15" s="2" t="s">
        <v>703</v>
      </c>
      <c r="D15" s="251">
        <v>268278406.74908614</v>
      </c>
      <c r="E15" s="251">
        <v>115506952.05645697</v>
      </c>
      <c r="F15" s="251">
        <v>18621458.690373406</v>
      </c>
      <c r="G15" s="251">
        <v>8232354.348075103</v>
      </c>
      <c r="H15" s="251">
        <v>883017.1144303116</v>
      </c>
      <c r="I15" s="251">
        <v>7031701.9435775811</v>
      </c>
      <c r="J15" s="251">
        <v>339895.05407438375</v>
      </c>
      <c r="K15" s="251">
        <v>556148.55027485592</v>
      </c>
      <c r="L15" s="251">
        <f t="shared" ref="L15:L21" si="2">SUM(D15:K15)</f>
        <v>419449934.50634879</v>
      </c>
    </row>
    <row r="16" spans="1:12" x14ac:dyDescent="0.25">
      <c r="B16" s="1">
        <f t="shared" si="0"/>
        <v>5</v>
      </c>
      <c r="C16" s="6" t="s">
        <v>704</v>
      </c>
      <c r="D16" s="251">
        <v>385830437.44933146</v>
      </c>
      <c r="E16" s="251">
        <v>127170286.68403058</v>
      </c>
      <c r="F16" s="251">
        <v>23179088.0053574</v>
      </c>
      <c r="G16" s="251">
        <v>9202895.8898401111</v>
      </c>
      <c r="H16" s="251">
        <v>1489488.8038579274</v>
      </c>
      <c r="I16" s="251">
        <v>5235633.9966895068</v>
      </c>
      <c r="J16" s="251">
        <v>500821.06346926955</v>
      </c>
      <c r="K16" s="251">
        <v>1567244.8334440324</v>
      </c>
      <c r="L16" s="251">
        <f t="shared" si="2"/>
        <v>554175896.72602034</v>
      </c>
    </row>
    <row r="17" spans="2:12" x14ac:dyDescent="0.25">
      <c r="B17" s="1">
        <f t="shared" si="0"/>
        <v>6</v>
      </c>
      <c r="C17" s="2" t="s">
        <v>705</v>
      </c>
      <c r="D17" s="251">
        <f>D16-D15</f>
        <v>117552030.70024532</v>
      </c>
      <c r="E17" s="251">
        <f t="shared" ref="E17:K17" si="3">E16-E15</f>
        <v>11663334.627573609</v>
      </c>
      <c r="F17" s="251">
        <f t="shared" si="3"/>
        <v>4557629.3149839938</v>
      </c>
      <c r="G17" s="251">
        <f t="shared" si="3"/>
        <v>970541.54176500812</v>
      </c>
      <c r="H17" s="251">
        <f t="shared" si="3"/>
        <v>606471.68942761584</v>
      </c>
      <c r="I17" s="251">
        <f t="shared" si="3"/>
        <v>-1796067.9468880743</v>
      </c>
      <c r="J17" s="251">
        <f t="shared" si="3"/>
        <v>160926.0093948858</v>
      </c>
      <c r="K17" s="251">
        <f t="shared" si="3"/>
        <v>1011096.2831691764</v>
      </c>
      <c r="L17" s="251">
        <f t="shared" si="2"/>
        <v>134725962.21967152</v>
      </c>
    </row>
    <row r="18" spans="2:12" x14ac:dyDescent="0.25">
      <c r="B18" s="1">
        <f t="shared" si="0"/>
        <v>7</v>
      </c>
      <c r="C18" s="2" t="s">
        <v>706</v>
      </c>
      <c r="D18" s="251">
        <f>D14-D17</f>
        <v>15775050.507130057</v>
      </c>
      <c r="E18" s="251">
        <f t="shared" ref="E18:K18" si="4">E14-E17</f>
        <v>51322817.114029385</v>
      </c>
      <c r="F18" s="251">
        <f t="shared" si="4"/>
        <v>4963261.430218678</v>
      </c>
      <c r="G18" s="251">
        <f t="shared" si="4"/>
        <v>3234505.8152145129</v>
      </c>
      <c r="H18" s="251">
        <f t="shared" si="4"/>
        <v>-186504.60349749663</v>
      </c>
      <c r="I18" s="251">
        <f t="shared" si="4"/>
        <v>5327272.2163901739</v>
      </c>
      <c r="J18" s="251">
        <f t="shared" si="4"/>
        <v>-2727.4905014359392</v>
      </c>
      <c r="K18" s="251">
        <f t="shared" si="4"/>
        <v>-772259.86062530288</v>
      </c>
      <c r="L18" s="251">
        <f t="shared" si="2"/>
        <v>79661415.128358588</v>
      </c>
    </row>
    <row r="19" spans="2:12" x14ac:dyDescent="0.25">
      <c r="B19" s="1">
        <f t="shared" si="0"/>
        <v>8</v>
      </c>
      <c r="C19" s="2" t="s">
        <v>707</v>
      </c>
      <c r="D19" s="251">
        <v>3083525.8420589692</v>
      </c>
      <c r="E19" s="251">
        <v>1322618.6899920104</v>
      </c>
      <c r="F19" s="251">
        <v>197768.93585683231</v>
      </c>
      <c r="G19" s="251">
        <v>87831.692193440758</v>
      </c>
      <c r="H19" s="251">
        <v>9201.5745202494581</v>
      </c>
      <c r="I19" s="251">
        <v>74594.067771273287</v>
      </c>
      <c r="J19" s="251">
        <v>3517.4795383113765</v>
      </c>
      <c r="K19" s="251">
        <v>5614.0924949959135</v>
      </c>
      <c r="L19" s="251">
        <f t="shared" si="2"/>
        <v>4784672.3744260836</v>
      </c>
    </row>
    <row r="20" spans="2:12" x14ac:dyDescent="0.25">
      <c r="B20" s="1">
        <f t="shared" si="0"/>
        <v>9</v>
      </c>
      <c r="C20" s="2" t="s">
        <v>708</v>
      </c>
      <c r="D20" s="251">
        <v>13169199.617615752</v>
      </c>
      <c r="E20" s="251">
        <v>6221370.7666820269</v>
      </c>
      <c r="F20" s="251">
        <v>940412.92755869997</v>
      </c>
      <c r="G20" s="251">
        <v>415347.78639200795</v>
      </c>
      <c r="H20" s="251">
        <v>41481.67302065096</v>
      </c>
      <c r="I20" s="251">
        <v>348789.85945338244</v>
      </c>
      <c r="J20" s="251">
        <v>15625.841769374543</v>
      </c>
      <c r="K20" s="251">
        <v>23590.740125371492</v>
      </c>
      <c r="L20" s="253">
        <f t="shared" si="2"/>
        <v>21175819.212617271</v>
      </c>
    </row>
    <row r="21" spans="2:12" x14ac:dyDescent="0.25">
      <c r="B21" s="1">
        <f t="shared" si="0"/>
        <v>10</v>
      </c>
      <c r="C21" s="2" t="s">
        <v>709</v>
      </c>
      <c r="D21" s="254">
        <f>ROUND(D15+D19+D20+D14,0)</f>
        <v>417858213</v>
      </c>
      <c r="E21" s="254">
        <f t="shared" ref="E21:K21" si="5">ROUND(E15+E19+E20+E14,0)</f>
        <v>186037093</v>
      </c>
      <c r="F21" s="254">
        <f t="shared" si="5"/>
        <v>29280531</v>
      </c>
      <c r="G21" s="254">
        <f t="shared" si="5"/>
        <v>12940581</v>
      </c>
      <c r="H21" s="254">
        <f t="shared" si="5"/>
        <v>1353667</v>
      </c>
      <c r="I21" s="254">
        <f t="shared" si="5"/>
        <v>10986290</v>
      </c>
      <c r="J21" s="254">
        <f t="shared" si="5"/>
        <v>517237</v>
      </c>
      <c r="K21" s="254">
        <f t="shared" si="5"/>
        <v>824190</v>
      </c>
      <c r="L21" s="251">
        <f t="shared" si="2"/>
        <v>659797802</v>
      </c>
    </row>
    <row r="22" spans="2:12" x14ac:dyDescent="0.25">
      <c r="B22" s="1"/>
    </row>
    <row r="23" spans="2:12" x14ac:dyDescent="0.25">
      <c r="B23" s="1">
        <f>B21+1</f>
        <v>11</v>
      </c>
      <c r="C23" s="2" t="s">
        <v>710</v>
      </c>
      <c r="D23" s="255">
        <f>D16/D21</f>
        <v>0.92335252831163439</v>
      </c>
      <c r="E23" s="255">
        <f t="shared" ref="E23:K23" si="6">E16/E21</f>
        <v>0.68357489699127139</v>
      </c>
      <c r="F23" s="255">
        <f t="shared" si="6"/>
        <v>0.79162116306420127</v>
      </c>
      <c r="G23" s="255">
        <f t="shared" si="6"/>
        <v>0.71116558752965664</v>
      </c>
      <c r="H23" s="255">
        <f t="shared" si="6"/>
        <v>1.1003362007479887</v>
      </c>
      <c r="I23" s="255">
        <f t="shared" si="6"/>
        <v>0.47656069489240743</v>
      </c>
      <c r="J23" s="255">
        <f t="shared" si="6"/>
        <v>0.9682622539943383</v>
      </c>
      <c r="K23" s="255">
        <f t="shared" si="6"/>
        <v>1.9015576911198053</v>
      </c>
      <c r="L23" s="255">
        <f>L16/L21</f>
        <v>0.83991776730111078</v>
      </c>
    </row>
    <row r="24" spans="2:12" x14ac:dyDescent="0.25">
      <c r="B24" s="1">
        <f t="shared" si="0"/>
        <v>12</v>
      </c>
      <c r="C24" s="2" t="s">
        <v>711</v>
      </c>
      <c r="D24" s="255">
        <f t="shared" ref="D24:L24" si="7">D23/$L23</f>
        <v>1.0993368211255046</v>
      </c>
      <c r="E24" s="255">
        <f t="shared" si="7"/>
        <v>0.81385931290367564</v>
      </c>
      <c r="F24" s="255">
        <f t="shared" si="7"/>
        <v>0.94249841339575424</v>
      </c>
      <c r="G24" s="255">
        <f t="shared" si="7"/>
        <v>0.84670858888344425</v>
      </c>
      <c r="H24" s="255">
        <f t="shared" si="7"/>
        <v>1.3100522974810673</v>
      </c>
      <c r="I24" s="255">
        <f t="shared" si="7"/>
        <v>0.5673897058086167</v>
      </c>
      <c r="J24" s="255">
        <f t="shared" si="7"/>
        <v>1.1528060146955028</v>
      </c>
      <c r="K24" s="255">
        <f t="shared" si="7"/>
        <v>2.2639807909172331</v>
      </c>
      <c r="L24" s="255">
        <f t="shared" si="7"/>
        <v>1</v>
      </c>
    </row>
    <row r="25" spans="2:12" x14ac:dyDescent="0.25">
      <c r="B25" s="1"/>
    </row>
    <row r="26" spans="2:12" x14ac:dyDescent="0.25">
      <c r="B26" s="1">
        <f>B24+1</f>
        <v>13</v>
      </c>
      <c r="C26" s="2" t="s">
        <v>712</v>
      </c>
      <c r="D26" s="256">
        <v>65753677.031549387</v>
      </c>
      <c r="E26" s="256">
        <v>30949152.193160906</v>
      </c>
      <c r="F26" s="256">
        <v>4881469.9399539484</v>
      </c>
      <c r="G26" s="256">
        <v>2199419.3861963875</v>
      </c>
      <c r="H26" s="256">
        <v>174135.68535906225</v>
      </c>
      <c r="I26" s="256">
        <v>1524395.2226515273</v>
      </c>
      <c r="J26" s="256">
        <v>16415.936530730454</v>
      </c>
      <c r="K26" s="256">
        <v>123241.32000000037</v>
      </c>
      <c r="L26" s="256">
        <f>SUM(D26:K26)</f>
        <v>105621906.71540195</v>
      </c>
    </row>
    <row r="27" spans="2:12" x14ac:dyDescent="0.25">
      <c r="B27" s="1"/>
    </row>
    <row r="28" spans="2:12" x14ac:dyDescent="0.25">
      <c r="B28" s="1">
        <f>B26+1</f>
        <v>14</v>
      </c>
      <c r="C28" s="2" t="s">
        <v>713</v>
      </c>
      <c r="D28" s="256">
        <f>D16+D26</f>
        <v>451584114.48088086</v>
      </c>
      <c r="E28" s="256">
        <f t="shared" ref="E28:K28" si="8">E16+E26</f>
        <v>158119438.87719148</v>
      </c>
      <c r="F28" s="256">
        <f t="shared" si="8"/>
        <v>28060557.945311349</v>
      </c>
      <c r="G28" s="256">
        <f t="shared" si="8"/>
        <v>11402315.276036499</v>
      </c>
      <c r="H28" s="256">
        <f t="shared" si="8"/>
        <v>1663624.4892169896</v>
      </c>
      <c r="I28" s="256">
        <f t="shared" si="8"/>
        <v>6760029.2193410341</v>
      </c>
      <c r="J28" s="256">
        <f t="shared" si="8"/>
        <v>517237</v>
      </c>
      <c r="K28" s="256">
        <f t="shared" si="8"/>
        <v>1690486.1534440327</v>
      </c>
      <c r="L28" s="256">
        <f>SUM(D28:K28)</f>
        <v>659797803.44142222</v>
      </c>
    </row>
    <row r="29" spans="2:12" x14ac:dyDescent="0.25">
      <c r="B29" s="1">
        <f t="shared" si="0"/>
        <v>15</v>
      </c>
      <c r="C29" s="2" t="s">
        <v>714</v>
      </c>
      <c r="D29" s="256">
        <f>D28-D21</f>
        <v>33725901.480880857</v>
      </c>
      <c r="E29" s="256">
        <f t="shared" ref="E29:K29" si="9">E28-E21</f>
        <v>-27917654.122808516</v>
      </c>
      <c r="F29" s="256">
        <f t="shared" si="9"/>
        <v>-1219973.0546886511</v>
      </c>
      <c r="G29" s="256">
        <f t="shared" si="9"/>
        <v>-1538265.7239635009</v>
      </c>
      <c r="H29" s="256">
        <f t="shared" si="9"/>
        <v>309957.4892169896</v>
      </c>
      <c r="I29" s="256">
        <f t="shared" si="9"/>
        <v>-4226260.7806589659</v>
      </c>
      <c r="J29" s="256">
        <f t="shared" si="9"/>
        <v>0</v>
      </c>
      <c r="K29" s="256">
        <f t="shared" si="9"/>
        <v>866296.15344403265</v>
      </c>
      <c r="L29" s="256">
        <f>SUM(D29:K29)</f>
        <v>1.4414222449995577</v>
      </c>
    </row>
    <row r="30" spans="2:12" x14ac:dyDescent="0.25">
      <c r="B30" s="1"/>
    </row>
    <row r="31" spans="2:12" x14ac:dyDescent="0.25">
      <c r="B31" s="1">
        <f>B29+1</f>
        <v>16</v>
      </c>
      <c r="C31" s="2" t="s">
        <v>715</v>
      </c>
      <c r="D31" s="18">
        <f>D28/D21</f>
        <v>1.0807113523957008</v>
      </c>
      <c r="E31" s="18">
        <f t="shared" ref="E31:L31" si="10">E28/E21</f>
        <v>0.8499350120311302</v>
      </c>
      <c r="F31" s="18">
        <f t="shared" si="10"/>
        <v>0.95833500920155268</v>
      </c>
      <c r="G31" s="18">
        <f t="shared" si="10"/>
        <v>0.88112854253116601</v>
      </c>
      <c r="H31" s="18">
        <f t="shared" si="10"/>
        <v>1.2289761730299915</v>
      </c>
      <c r="I31" s="18">
        <f t="shared" si="10"/>
        <v>0.61531501711142111</v>
      </c>
      <c r="J31" s="18">
        <f t="shared" si="10"/>
        <v>1</v>
      </c>
      <c r="K31" s="18">
        <f t="shared" si="10"/>
        <v>2.0510879207998554</v>
      </c>
      <c r="L31" s="18">
        <f t="shared" si="10"/>
        <v>1.0000000021846422</v>
      </c>
    </row>
    <row r="32" spans="2:12" x14ac:dyDescent="0.25">
      <c r="B32" s="1">
        <f t="shared" si="0"/>
        <v>17</v>
      </c>
      <c r="C32" s="2" t="s">
        <v>716</v>
      </c>
      <c r="D32" s="18">
        <f>D31/$L31</f>
        <v>1.0807113500347332</v>
      </c>
      <c r="E32" s="18">
        <f t="shared" ref="E32:L32" si="11">E31/$L31</f>
        <v>0.84993501017432627</v>
      </c>
      <c r="F32" s="18">
        <f t="shared" si="11"/>
        <v>0.95833500710793351</v>
      </c>
      <c r="G32" s="18">
        <f t="shared" si="11"/>
        <v>0.88112854060621537</v>
      </c>
      <c r="H32" s="18">
        <f t="shared" si="11"/>
        <v>1.2289761703451183</v>
      </c>
      <c r="I32" s="18">
        <f t="shared" si="11"/>
        <v>0.61531501576717795</v>
      </c>
      <c r="J32" s="18">
        <f t="shared" si="11"/>
        <v>0.99999999781535776</v>
      </c>
      <c r="K32" s="18">
        <f t="shared" si="11"/>
        <v>2.0510879163189619</v>
      </c>
      <c r="L32" s="18">
        <f t="shared" si="11"/>
        <v>1</v>
      </c>
    </row>
    <row r="34" spans="3:3" x14ac:dyDescent="0.25">
      <c r="C34" s="2" t="s">
        <v>717</v>
      </c>
    </row>
  </sheetData>
  <mergeCells count="7">
    <mergeCell ref="C8:L8"/>
    <mergeCell ref="A1:C1"/>
    <mergeCell ref="B2:L2"/>
    <mergeCell ref="C4:L4"/>
    <mergeCell ref="C5:L5"/>
    <mergeCell ref="C6:L6"/>
    <mergeCell ref="C7:L7"/>
  </mergeCells>
  <pageMargins left="0.45" right="0.45" top="0.75" bottom="0.75" header="0.3" footer="0.3"/>
  <pageSetup scale="56" orientation="landscape" horizontalDpi="300" verticalDpi="300" r:id="rId1"/>
  <headerFooter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6473208-E18E-474C-82B6-5D03E517056E}"/>
</file>

<file path=customXml/itemProps2.xml><?xml version="1.0" encoding="utf-8"?>
<ds:datastoreItem xmlns:ds="http://schemas.openxmlformats.org/officeDocument/2006/customXml" ds:itemID="{47B85185-B8EE-4198-B12C-B6D9448A9429}"/>
</file>

<file path=customXml/itemProps3.xml><?xml version="1.0" encoding="utf-8"?>
<ds:datastoreItem xmlns:ds="http://schemas.openxmlformats.org/officeDocument/2006/customXml" ds:itemID="{7390F2E5-0AC7-40BB-8AB8-8A30A068A6DC}"/>
</file>

<file path=customXml/itemProps4.xml><?xml version="1.0" encoding="utf-8"?>
<ds:datastoreItem xmlns:ds="http://schemas.openxmlformats.org/officeDocument/2006/customXml" ds:itemID="{56E2DD45-9552-4A64-9964-1362503DBB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Cover</vt:lpstr>
      <vt:lpstr>A-RR Cross-Reference </vt:lpstr>
      <vt:lpstr>B - COS Results (PSE)</vt:lpstr>
      <vt:lpstr>B - COS Results (WAC)</vt:lpstr>
      <vt:lpstr>C-COS Allocation Factors (PSE)</vt:lpstr>
      <vt:lpstr>C-COS Allocation Factors (WAC)</vt:lpstr>
      <vt:lpstr>D-Summary of Adjustments</vt:lpstr>
      <vt:lpstr>E-Summary of Results (PSE)</vt:lpstr>
      <vt:lpstr>E-Summary of Results (WAC)</vt:lpstr>
      <vt:lpstr>'A-RR Cross-Reference '!Print_Area</vt:lpstr>
      <vt:lpstr>'B - COS Results (PSE)'!Print_Area</vt:lpstr>
      <vt:lpstr>'B - COS Results (WAC)'!Print_Area</vt:lpstr>
      <vt:lpstr>Cover!Print_Area</vt:lpstr>
      <vt:lpstr>'D-Summary of Adjustments'!Print_Area</vt:lpstr>
      <vt:lpstr>'E-Summary of Results (PSE)'!Print_Area</vt:lpstr>
      <vt:lpstr>'A-RR Cross-Reference '!Print_Titles</vt:lpstr>
      <vt:lpstr>'B - COS Results (PSE)'!Print_Titles</vt:lpstr>
      <vt:lpstr>'B - COS Results (WAC)'!Print_Titles</vt:lpstr>
      <vt:lpstr>'C-COS Allocation Factors (PSE)'!Print_Titles</vt:lpstr>
      <vt:lpstr>'C-COS Allocation Factors (WAC)'!Print_Titles</vt:lpstr>
      <vt:lpstr>'D-Summary of Adjustments'!Print_Titles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cp:lastPrinted>2024-02-08T02:49:56Z</cp:lastPrinted>
  <dcterms:created xsi:type="dcterms:W3CDTF">2024-02-08T02:45:47Z</dcterms:created>
  <dcterms:modified xsi:type="dcterms:W3CDTF">2024-02-12T23:56:28Z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