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8_{00164926-2FF2-4391-A95F-80485C817954}" xr6:coauthVersionLast="47" xr6:coauthVersionMax="47" xr10:uidLastSave="{00000000-0000-0000-0000-000000000000}"/>
  <bookViews>
    <workbookView xWindow="-120" yWindow="-120" windowWidth="24240" windowHeight="13140" tabRatio="857" xr2:uid="{74BC0162-BA99-4C92-8E25-70DCE9F5C08B}"/>
  </bookViews>
  <sheets>
    <sheet name="2022" sheetId="7" r:id="rId1"/>
    <sheet name="2021" sheetId="9" r:id="rId2"/>
    <sheet name="2020" sheetId="4" r:id="rId3"/>
    <sheet name="2019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7" l="1"/>
  <c r="E3" i="5"/>
  <c r="E4" i="5"/>
  <c r="E11" i="7" l="1"/>
  <c r="E10" i="7"/>
  <c r="E9" i="7"/>
  <c r="E8" i="7"/>
  <c r="E7" i="7"/>
  <c r="E6" i="7"/>
  <c r="E5" i="7"/>
  <c r="E4" i="7"/>
  <c r="E3" i="7"/>
  <c r="E12" i="7"/>
  <c r="E12" i="5"/>
  <c r="E12" i="4"/>
  <c r="E12" i="9"/>
  <c r="E16" i="7" l="1"/>
  <c r="E16" i="9"/>
  <c r="E16" i="4"/>
  <c r="E16" i="5"/>
  <c r="E17" i="9"/>
  <c r="E17" i="4"/>
  <c r="E17" i="5"/>
  <c r="E17" i="7"/>
  <c r="E14" i="5"/>
  <c r="E15" i="5"/>
  <c r="E15" i="4"/>
  <c r="E15" i="9"/>
  <c r="E15" i="7"/>
  <c r="E11" i="5" l="1"/>
  <c r="E10" i="5"/>
  <c r="E9" i="5"/>
  <c r="E8" i="5"/>
  <c r="E7" i="5"/>
  <c r="E6" i="5"/>
  <c r="E5" i="5"/>
  <c r="E11" i="4"/>
  <c r="E10" i="4"/>
  <c r="E9" i="4"/>
  <c r="E8" i="4"/>
  <c r="E7" i="4"/>
  <c r="E6" i="4"/>
  <c r="E5" i="4"/>
  <c r="E4" i="4"/>
  <c r="E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tc={CF0DDB6E-39F3-402F-9AB0-4E2200282F06}</author>
  </authors>
  <commentList>
    <comment ref="D2" authorId="0" shapeId="0" xr:uid="{CF0DDB6E-39F3-402F-9AB0-4E2200282F06}">
      <text>
        <t>[Threaded comment]
Your version of Excel allows you to read this threaded comment; however, any edits to it will get removed if the file is opened in a newer version of Excel. Learn more: https://go.microsoft.com/fwlink/?linkid=870924
Comment:
    Yellow cells indicate data not given in report assumed the same as 2020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tc={2577D60D-D781-4870-9F0E-C68B1D46E6CD}</author>
  </authors>
  <commentList>
    <comment ref="D2" authorId="0" shapeId="0" xr:uid="{2577D60D-D781-4870-9F0E-C68B1D46E6CD}">
      <text>
        <t>[Threaded comment]
Your version of Excel allows you to read this threaded comment; however, any edits to it will get removed if the file is opened in a newer version of Excel. Learn more: https://go.microsoft.com/fwlink/?linkid=870924
Comment:
    Yellow cells indicate data not given in report assumed the same as 2020</t>
      </text>
    </comment>
  </commentList>
</comments>
</file>

<file path=xl/sharedStrings.xml><?xml version="1.0" encoding="utf-8"?>
<sst xmlns="http://schemas.openxmlformats.org/spreadsheetml/2006/main" count="98" uniqueCount="32">
  <si>
    <t>Port Everglades</t>
  </si>
  <si>
    <t>Time on Task</t>
  </si>
  <si>
    <t>Key West</t>
  </si>
  <si>
    <t>Miami</t>
  </si>
  <si>
    <t>Palm Beach</t>
  </si>
  <si>
    <t>Panama City</t>
  </si>
  <si>
    <t>Pensacola</t>
  </si>
  <si>
    <t>Tampa</t>
  </si>
  <si>
    <t>Florida</t>
  </si>
  <si>
    <t>#pilots</t>
  </si>
  <si>
    <t>Port Canaveral</t>
  </si>
  <si>
    <t>Avg handle time</t>
  </si>
  <si>
    <t>http://www.myfloridalicense.com/dbpr/pro/pilotc/documents/Investigative%20Report%20-%202022%20Port%20Canaveral%20Pilotage%20Rate%20Change.pdf</t>
  </si>
  <si>
    <t>http://www.myfloridalicense.com/dbpr/pro/pilotc/documents/Final%20Report%20-%20Analysis%20of%20Palm%20Beach%20Application%20-%202021.pdf</t>
  </si>
  <si>
    <t>Source:</t>
  </si>
  <si>
    <t>Tables 4-5 page 15</t>
  </si>
  <si>
    <t>Jax/Fern</t>
  </si>
  <si>
    <t>Tables 6-7 page 19</t>
  </si>
  <si>
    <t>Note:FY 2020 – July 1, 2019 through June 30, 2020 (this incorporates four months (March 2020 – June 2020) when pandemic restrictions cancelled most cruise ship calls in all Florida Ports.</t>
  </si>
  <si>
    <t>Source: Data from FY 2019 (July 2018-June 2019)</t>
  </si>
  <si>
    <t>Crescent River</t>
  </si>
  <si>
    <t>#handles*</t>
  </si>
  <si>
    <t>* Some groups call them handles, others call them turns and others, like puget sound, call them assignments.</t>
  </si>
  <si>
    <t>1623*</t>
  </si>
  <si>
    <t>Data from Tampa Bay Investigative Committee Report 2/17/23</t>
  </si>
  <si>
    <t>Puget Sound</t>
  </si>
  <si>
    <t>Columbia River</t>
  </si>
  <si>
    <t>Columbia River Bar</t>
  </si>
  <si>
    <t xml:space="preserve">Grays Harbor </t>
  </si>
  <si>
    <t>BC Coast Pilots**</t>
  </si>
  <si>
    <t>** BC pilots time on task includes time away from home in outports.</t>
  </si>
  <si>
    <t>Exh. IC-14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</si>
</sst>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1" fontId="0" fillId="0" borderId="0" xfId="0" applyNumberFormat="1"/>
    <xf numFmtId="3" fontId="0" fillId="0" borderId="0" xfId="0" applyNumberFormat="1"/>
    <xf numFmtId="0" fontId="0" fillId="2" borderId="0" xfId="0" applyFill="1"/>
    <xf numFmtId="165" fontId="0" fillId="0" borderId="0" xfId="0" applyNumberFormat="1"/>
    <xf numFmtId="4" fontId="0" fillId="0" borderId="0" xfId="0" applyNumberFormat="1"/>
    <xf numFmtId="166" fontId="0" fillId="0" borderId="0" xfId="2" applyNumberFormat="1" applyFont="1"/>
    <xf numFmtId="39" fontId="0" fillId="0" borderId="0" xfId="2" applyNumberFormat="1" applyFont="1"/>
    <xf numFmtId="0" fontId="0" fillId="0" borderId="0" xfId="0" applyFill="1"/>
    <xf numFmtId="3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165" fontId="0" fillId="0" borderId="0" xfId="0" applyNumberFormat="1" applyFill="1"/>
    <xf numFmtId="0" fontId="2" fillId="0" borderId="0" xfId="0" applyFont="1" applyFill="1" applyAlignment="1">
      <alignment horizontal="center"/>
    </xf>
    <xf numFmtId="166" fontId="0" fillId="0" borderId="0" xfId="2" applyNumberFormat="1" applyFont="1" applyFill="1"/>
    <xf numFmtId="4" fontId="0" fillId="0" borderId="0" xfId="0" applyNumberFormat="1" applyFill="1"/>
    <xf numFmtId="39" fontId="0" fillId="0" borderId="0" xfId="2" applyNumberFormat="1" applyFont="1" applyFill="1"/>
    <xf numFmtId="43" fontId="0" fillId="0" borderId="0" xfId="2" applyFont="1" applyFill="1"/>
    <xf numFmtId="43" fontId="0" fillId="0" borderId="0" xfId="0" applyNumberFormat="1" applyFill="1"/>
    <xf numFmtId="2" fontId="0" fillId="0" borderId="0" xfId="0" applyNumberFormat="1" applyFill="1"/>
    <xf numFmtId="0" fontId="1" fillId="0" borderId="0" xfId="1" applyFill="1"/>
    <xf numFmtId="1" fontId="0" fillId="0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86772"/>
      <color rgb="FFAAE024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3-03-01T02:48:14.23" personId="{00000000-0000-0000-0000-000000000000}" id="{CF0DDB6E-39F3-402F-9AB0-4E2200282F06}">
    <text>Yellow cells indicate data not given in report assumed the same as 2020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" dT="2023-03-01T02:48:14.23" personId="{00000000-0000-0000-0000-000000000000}" id="{2577D60D-D781-4870-9F0E-C68B1D46E6CD}">
    <text>Yellow cells indicate data not given in report assumed the same as 2020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about:blan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about:blank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6EAE-6314-4614-BD44-AC9B36C4AC07}">
  <dimension ref="A1:H23"/>
  <sheetViews>
    <sheetView tabSelected="1" workbookViewId="0">
      <selection activeCell="G1" sqref="G1:H1"/>
    </sheetView>
  </sheetViews>
  <sheetFormatPr defaultColWidth="8.7109375" defaultRowHeight="15" x14ac:dyDescent="0.25"/>
  <cols>
    <col min="1" max="1" width="25.5703125" customWidth="1"/>
    <col min="3" max="3" width="13.42578125" bestFit="1" customWidth="1"/>
    <col min="4" max="4" width="6.5703125" bestFit="1" customWidth="1"/>
    <col min="5" max="5" width="11" style="1" bestFit="1" customWidth="1"/>
    <col min="6" max="9" width="8.7109375" customWidth="1"/>
    <col min="10" max="10" width="11.7109375" bestFit="1" customWidth="1"/>
    <col min="11" max="11" width="8.7109375" customWidth="1"/>
    <col min="15" max="20" width="8.7109375" customWidth="1"/>
  </cols>
  <sheetData>
    <row r="1" spans="1:8" ht="18.75" x14ac:dyDescent="0.3">
      <c r="G1" s="23" t="s">
        <v>31</v>
      </c>
      <c r="H1" s="22"/>
    </row>
    <row r="2" spans="1:8" x14ac:dyDescent="0.25">
      <c r="A2" t="s">
        <v>8</v>
      </c>
      <c r="B2" t="s">
        <v>21</v>
      </c>
      <c r="C2" t="s">
        <v>11</v>
      </c>
      <c r="D2" t="s">
        <v>9</v>
      </c>
      <c r="E2" s="1" t="s">
        <v>1</v>
      </c>
    </row>
    <row r="3" spans="1:8" x14ac:dyDescent="0.25">
      <c r="A3" s="8" t="s">
        <v>16</v>
      </c>
      <c r="B3" s="9">
        <v>3661</v>
      </c>
      <c r="C3" s="10">
        <v>4</v>
      </c>
      <c r="D3" s="8">
        <v>13</v>
      </c>
      <c r="E3" s="11">
        <f>SUM(B3*C3)/D3</f>
        <v>1126.4615384615386</v>
      </c>
      <c r="F3" s="8"/>
    </row>
    <row r="4" spans="1:8" x14ac:dyDescent="0.25">
      <c r="A4" s="8" t="s">
        <v>10</v>
      </c>
      <c r="B4" s="9">
        <v>2919</v>
      </c>
      <c r="C4" s="10">
        <v>3.4</v>
      </c>
      <c r="D4" s="8">
        <v>6.5</v>
      </c>
      <c r="E4" s="11">
        <f t="shared" ref="E4:E11" si="0">SUM(B4*C4)/D4</f>
        <v>1526.8615384615384</v>
      </c>
      <c r="F4" s="8"/>
      <c r="H4" s="3"/>
    </row>
    <row r="5" spans="1:8" x14ac:dyDescent="0.25">
      <c r="A5" s="8" t="s">
        <v>4</v>
      </c>
      <c r="B5" s="9">
        <v>2046</v>
      </c>
      <c r="C5" s="10">
        <v>1.5</v>
      </c>
      <c r="D5" s="8">
        <v>3</v>
      </c>
      <c r="E5" s="11">
        <f t="shared" si="0"/>
        <v>1023</v>
      </c>
      <c r="F5" s="8"/>
    </row>
    <row r="6" spans="1:8" x14ac:dyDescent="0.25">
      <c r="A6" s="8" t="s">
        <v>0</v>
      </c>
      <c r="B6" s="9">
        <v>7607</v>
      </c>
      <c r="C6" s="10">
        <v>2</v>
      </c>
      <c r="D6" s="8">
        <v>19</v>
      </c>
      <c r="E6" s="11">
        <f t="shared" si="0"/>
        <v>800.73684210526312</v>
      </c>
      <c r="F6" s="8"/>
    </row>
    <row r="7" spans="1:8" x14ac:dyDescent="0.25">
      <c r="A7" s="8" t="s">
        <v>3</v>
      </c>
      <c r="B7" s="9">
        <v>4731</v>
      </c>
      <c r="C7" s="10">
        <v>3</v>
      </c>
      <c r="D7" s="8">
        <v>19</v>
      </c>
      <c r="E7" s="11">
        <f t="shared" si="0"/>
        <v>747</v>
      </c>
      <c r="F7" s="8"/>
    </row>
    <row r="8" spans="1:8" x14ac:dyDescent="0.25">
      <c r="A8" s="8" t="s">
        <v>2</v>
      </c>
      <c r="B8" s="9">
        <v>305</v>
      </c>
      <c r="C8" s="10">
        <v>2.5</v>
      </c>
      <c r="D8" s="8">
        <v>4</v>
      </c>
      <c r="E8" s="11">
        <f t="shared" si="0"/>
        <v>190.625</v>
      </c>
      <c r="F8" s="8"/>
    </row>
    <row r="9" spans="1:8" x14ac:dyDescent="0.25">
      <c r="A9" s="8" t="s">
        <v>7</v>
      </c>
      <c r="B9" s="9">
        <v>4480</v>
      </c>
      <c r="C9" s="10">
        <v>7.5</v>
      </c>
      <c r="D9" s="8">
        <v>18</v>
      </c>
      <c r="E9" s="11">
        <f t="shared" si="0"/>
        <v>1866.6666666666667</v>
      </c>
      <c r="F9" s="8"/>
    </row>
    <row r="10" spans="1:8" x14ac:dyDescent="0.25">
      <c r="A10" s="8" t="s">
        <v>5</v>
      </c>
      <c r="B10" s="9">
        <v>584</v>
      </c>
      <c r="C10" s="10">
        <v>2.5</v>
      </c>
      <c r="D10" s="8">
        <v>2</v>
      </c>
      <c r="E10" s="11">
        <f t="shared" si="0"/>
        <v>730</v>
      </c>
      <c r="F10" s="8"/>
    </row>
    <row r="11" spans="1:8" x14ac:dyDescent="0.25">
      <c r="A11" s="8" t="s">
        <v>6</v>
      </c>
      <c r="B11" s="9">
        <v>93</v>
      </c>
      <c r="C11" s="10">
        <v>2.5</v>
      </c>
      <c r="D11" s="8">
        <v>1</v>
      </c>
      <c r="E11" s="11">
        <f t="shared" si="0"/>
        <v>232.5</v>
      </c>
      <c r="F11" s="8"/>
    </row>
    <row r="12" spans="1:8" x14ac:dyDescent="0.25">
      <c r="A12" t="s">
        <v>20</v>
      </c>
      <c r="B12" s="6">
        <v>15377</v>
      </c>
      <c r="C12" s="7">
        <v>6.45</v>
      </c>
      <c r="D12" s="4">
        <v>117.5</v>
      </c>
      <c r="E12" s="2">
        <f t="shared" ref="E12" si="1">SUM(B12*C12)/D12</f>
        <v>844.09914893617031</v>
      </c>
    </row>
    <row r="13" spans="1:8" x14ac:dyDescent="0.25">
      <c r="A13" t="s">
        <v>29</v>
      </c>
      <c r="B13" s="2">
        <v>12624</v>
      </c>
      <c r="C13" s="4">
        <v>12</v>
      </c>
      <c r="D13" s="5">
        <v>103.96</v>
      </c>
      <c r="E13" s="2">
        <v>1458</v>
      </c>
    </row>
    <row r="14" spans="1:8" x14ac:dyDescent="0.25">
      <c r="A14" t="s">
        <v>26</v>
      </c>
      <c r="B14" s="2">
        <v>4585</v>
      </c>
      <c r="C14">
        <v>9.2899999999999991</v>
      </c>
      <c r="D14">
        <v>42.26</v>
      </c>
      <c r="E14" s="1">
        <f>SUM(B14/D14)*C14</f>
        <v>1007.9188357785139</v>
      </c>
    </row>
    <row r="15" spans="1:8" x14ac:dyDescent="0.25">
      <c r="A15" t="s">
        <v>27</v>
      </c>
      <c r="B15" s="2">
        <v>3056</v>
      </c>
      <c r="C15">
        <v>3.51</v>
      </c>
      <c r="D15">
        <v>15.45</v>
      </c>
      <c r="E15" s="1">
        <f>SUM(B15/D15)*C15</f>
        <v>694.27572815533983</v>
      </c>
    </row>
    <row r="16" spans="1:8" x14ac:dyDescent="0.25">
      <c r="A16" t="s">
        <v>28</v>
      </c>
      <c r="B16" s="2">
        <v>173</v>
      </c>
      <c r="C16">
        <v>4.87</v>
      </c>
      <c r="D16">
        <v>1.08</v>
      </c>
      <c r="E16" s="1">
        <f>SUM(B16/D16)*C16</f>
        <v>780.10185185185173</v>
      </c>
    </row>
    <row r="17" spans="1:5" x14ac:dyDescent="0.25">
      <c r="A17" t="s">
        <v>25</v>
      </c>
      <c r="B17" s="2">
        <v>7482</v>
      </c>
      <c r="C17">
        <v>9.6300000000000008</v>
      </c>
      <c r="D17">
        <v>48.5</v>
      </c>
      <c r="E17" s="2">
        <f>SUM(B17/D17)*C17</f>
        <v>1485.6012371134022</v>
      </c>
    </row>
    <row r="18" spans="1:5" x14ac:dyDescent="0.25">
      <c r="E18"/>
    </row>
    <row r="19" spans="1:5" x14ac:dyDescent="0.25">
      <c r="A19" t="s">
        <v>22</v>
      </c>
      <c r="E19"/>
    </row>
    <row r="20" spans="1:5" x14ac:dyDescent="0.25">
      <c r="A20" t="s">
        <v>30</v>
      </c>
      <c r="E20"/>
    </row>
    <row r="21" spans="1:5" x14ac:dyDescent="0.25">
      <c r="E21"/>
    </row>
    <row r="22" spans="1:5" x14ac:dyDescent="0.25">
      <c r="E22"/>
    </row>
    <row r="23" spans="1:5" x14ac:dyDescent="0.25">
      <c r="E23"/>
    </row>
  </sheetData>
  <mergeCells count="1">
    <mergeCell ref="G1:H1"/>
  </mergeCells>
  <printOptions gridLines="1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69A4-602E-4A65-A358-9A8A1193D56C}">
  <dimension ref="A2:R22"/>
  <sheetViews>
    <sheetView workbookViewId="0">
      <selection activeCell="E10" sqref="E10"/>
    </sheetView>
  </sheetViews>
  <sheetFormatPr defaultRowHeight="15" x14ac:dyDescent="0.25"/>
  <cols>
    <col min="1" max="1" width="24.5703125" customWidth="1"/>
    <col min="3" max="3" width="13.42578125" bestFit="1" customWidth="1"/>
    <col min="4" max="4" width="7" bestFit="1" customWidth="1"/>
    <col min="5" max="5" width="11" style="1" bestFit="1" customWidth="1"/>
  </cols>
  <sheetData>
    <row r="2" spans="1:18" x14ac:dyDescent="0.25">
      <c r="A2" t="s">
        <v>8</v>
      </c>
      <c r="B2" t="s">
        <v>21</v>
      </c>
      <c r="C2" t="s">
        <v>11</v>
      </c>
      <c r="D2" t="s">
        <v>9</v>
      </c>
      <c r="E2" s="1" t="s">
        <v>1</v>
      </c>
    </row>
    <row r="3" spans="1:18" s="8" customFormat="1" x14ac:dyDescent="0.25">
      <c r="A3" s="8" t="s">
        <v>16</v>
      </c>
      <c r="B3" s="9"/>
      <c r="C3" s="9"/>
      <c r="D3" s="9"/>
      <c r="E3" s="9"/>
    </row>
    <row r="4" spans="1:18" s="8" customFormat="1" x14ac:dyDescent="0.25">
      <c r="A4" s="8" t="s">
        <v>10</v>
      </c>
      <c r="B4" s="9"/>
      <c r="C4" s="9"/>
      <c r="D4" s="9"/>
      <c r="E4" s="9"/>
    </row>
    <row r="5" spans="1:18" s="8" customFormat="1" x14ac:dyDescent="0.25">
      <c r="A5" s="8" t="s">
        <v>4</v>
      </c>
      <c r="B5" s="9"/>
      <c r="C5" s="9"/>
      <c r="D5" s="9"/>
      <c r="E5" s="9"/>
    </row>
    <row r="6" spans="1:18" s="8" customFormat="1" x14ac:dyDescent="0.25">
      <c r="A6" s="8" t="s">
        <v>0</v>
      </c>
      <c r="B6" s="9"/>
      <c r="C6" s="9"/>
      <c r="D6" s="9"/>
      <c r="E6" s="9"/>
    </row>
    <row r="7" spans="1:18" s="8" customFormat="1" x14ac:dyDescent="0.25">
      <c r="A7" s="8" t="s">
        <v>3</v>
      </c>
      <c r="B7" s="9"/>
      <c r="C7" s="9"/>
      <c r="D7" s="9"/>
      <c r="E7" s="9"/>
    </row>
    <row r="8" spans="1:18" s="8" customFormat="1" x14ac:dyDescent="0.25">
      <c r="A8" s="8" t="s">
        <v>2</v>
      </c>
      <c r="B8" s="9"/>
      <c r="C8" s="9"/>
      <c r="D8" s="9"/>
      <c r="E8" s="9"/>
    </row>
    <row r="9" spans="1:18" s="8" customFormat="1" x14ac:dyDescent="0.25">
      <c r="A9" s="8" t="s">
        <v>7</v>
      </c>
      <c r="B9" s="9">
        <v>4214</v>
      </c>
      <c r="C9" s="9">
        <v>7.5</v>
      </c>
      <c r="D9" s="12">
        <v>18.5</v>
      </c>
      <c r="E9" s="9">
        <v>1709</v>
      </c>
      <c r="M9" s="13"/>
      <c r="N9" s="13"/>
      <c r="O9" s="13"/>
      <c r="P9" s="13"/>
      <c r="Q9" s="13"/>
      <c r="R9" s="13"/>
    </row>
    <row r="10" spans="1:18" s="8" customFormat="1" x14ac:dyDescent="0.25">
      <c r="A10" s="8" t="s">
        <v>5</v>
      </c>
      <c r="B10" s="9"/>
      <c r="C10" s="9"/>
      <c r="D10" s="9"/>
      <c r="E10" s="9"/>
    </row>
    <row r="11" spans="1:18" s="8" customFormat="1" x14ac:dyDescent="0.25">
      <c r="A11" s="8" t="s">
        <v>6</v>
      </c>
      <c r="B11" s="9"/>
      <c r="C11" s="9"/>
      <c r="D11" s="9"/>
      <c r="E11" s="9"/>
      <c r="M11" s="14"/>
      <c r="N11" s="14"/>
      <c r="O11" s="14"/>
      <c r="P11" s="14"/>
      <c r="Q11" s="14"/>
      <c r="R11" s="14"/>
    </row>
    <row r="12" spans="1:18" s="8" customFormat="1" x14ac:dyDescent="0.25">
      <c r="A12" s="8" t="s">
        <v>20</v>
      </c>
      <c r="B12" s="14">
        <v>14953</v>
      </c>
      <c r="C12" s="10">
        <v>6.33</v>
      </c>
      <c r="D12" s="9">
        <v>117</v>
      </c>
      <c r="E12" s="9">
        <f>SUM(B12/D12)*C12</f>
        <v>808.99564102564102</v>
      </c>
      <c r="M12" s="14"/>
      <c r="N12" s="14"/>
      <c r="O12" s="14"/>
      <c r="P12" s="14"/>
      <c r="Q12" s="14"/>
      <c r="R12" s="14"/>
    </row>
    <row r="13" spans="1:18" s="8" customFormat="1" x14ac:dyDescent="0.25">
      <c r="A13" s="8" t="s">
        <v>29</v>
      </c>
      <c r="B13" s="9">
        <v>11424</v>
      </c>
      <c r="C13" s="15">
        <v>10.38</v>
      </c>
      <c r="D13" s="15">
        <v>101.24</v>
      </c>
      <c r="E13" s="9">
        <v>1171</v>
      </c>
      <c r="M13" s="16"/>
      <c r="N13" s="16"/>
      <c r="O13" s="16"/>
      <c r="P13" s="16"/>
      <c r="Q13" s="16"/>
      <c r="R13" s="16"/>
    </row>
    <row r="14" spans="1:18" s="8" customFormat="1" x14ac:dyDescent="0.25">
      <c r="A14" s="8" t="s">
        <v>26</v>
      </c>
      <c r="B14" s="9"/>
      <c r="C14" s="9"/>
      <c r="D14" s="9"/>
      <c r="E14" s="9"/>
      <c r="M14" s="17"/>
      <c r="N14" s="17"/>
      <c r="O14" s="17"/>
      <c r="P14" s="17"/>
      <c r="Q14" s="17"/>
      <c r="R14" s="17"/>
    </row>
    <row r="15" spans="1:18" s="8" customFormat="1" x14ac:dyDescent="0.25">
      <c r="A15" s="8" t="s">
        <v>27</v>
      </c>
      <c r="B15" s="9">
        <v>3170</v>
      </c>
      <c r="C15" s="8">
        <v>3.51</v>
      </c>
      <c r="D15" s="15">
        <v>15.75</v>
      </c>
      <c r="E15" s="9">
        <f>SUM(B15*C15)/D15</f>
        <v>706.4571428571428</v>
      </c>
      <c r="M15" s="18"/>
      <c r="O15" s="18"/>
      <c r="R15" s="18"/>
    </row>
    <row r="16" spans="1:18" s="8" customFormat="1" x14ac:dyDescent="0.25">
      <c r="A16" s="8" t="s">
        <v>28</v>
      </c>
      <c r="B16" s="9">
        <v>174</v>
      </c>
      <c r="C16" s="8">
        <v>4.82</v>
      </c>
      <c r="D16" s="8">
        <v>1</v>
      </c>
      <c r="E16" s="11">
        <f>B16*C16</f>
        <v>838.68000000000006</v>
      </c>
      <c r="M16" s="12"/>
      <c r="N16" s="12"/>
      <c r="O16" s="12"/>
      <c r="P16" s="12"/>
      <c r="Q16" s="12"/>
      <c r="R16" s="12"/>
    </row>
    <row r="17" spans="1:18" s="8" customFormat="1" x14ac:dyDescent="0.25">
      <c r="A17" s="8" t="s">
        <v>25</v>
      </c>
      <c r="B17" s="9">
        <v>6953</v>
      </c>
      <c r="C17" s="8">
        <v>9.9499999999999993</v>
      </c>
      <c r="D17" s="8">
        <v>48.33</v>
      </c>
      <c r="E17" s="9">
        <f>SUM(B17/D17)*C17</f>
        <v>1431.4576867370163</v>
      </c>
      <c r="F17" s="9"/>
      <c r="M17" s="10"/>
      <c r="O17" s="10"/>
      <c r="R17" s="10"/>
    </row>
    <row r="18" spans="1:18" s="8" customFormat="1" x14ac:dyDescent="0.25">
      <c r="E18" s="11"/>
    </row>
    <row r="19" spans="1:18" s="8" customFormat="1" x14ac:dyDescent="0.25">
      <c r="A19" s="8" t="s">
        <v>22</v>
      </c>
    </row>
    <row r="20" spans="1:18" s="8" customFormat="1" x14ac:dyDescent="0.25">
      <c r="A20" s="8" t="s">
        <v>30</v>
      </c>
    </row>
    <row r="21" spans="1:18" s="8" customFormat="1" x14ac:dyDescent="0.25">
      <c r="A21" s="8" t="s">
        <v>24</v>
      </c>
    </row>
    <row r="22" spans="1:18" x14ac:dyDescent="0.25">
      <c r="E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FAA2E-0AB5-49F6-97B4-DB6F1249DC02}">
  <dimension ref="A1:E24"/>
  <sheetViews>
    <sheetView workbookViewId="0">
      <selection activeCell="B27" sqref="B27:C27"/>
    </sheetView>
  </sheetViews>
  <sheetFormatPr defaultRowHeight="15" x14ac:dyDescent="0.25"/>
  <cols>
    <col min="1" max="1" width="24.5703125" customWidth="1"/>
    <col min="3" max="3" width="13.42578125" bestFit="1" customWidth="1"/>
    <col min="4" max="4" width="7" bestFit="1" customWidth="1"/>
    <col min="5" max="5" width="11" style="1" bestFit="1" customWidth="1"/>
  </cols>
  <sheetData>
    <row r="1" spans="1:5" x14ac:dyDescent="0.25">
      <c r="D1" s="1"/>
      <c r="E1"/>
    </row>
    <row r="2" spans="1:5" s="8" customFormat="1" x14ac:dyDescent="0.25">
      <c r="A2" s="8" t="s">
        <v>8</v>
      </c>
      <c r="B2" s="8" t="s">
        <v>21</v>
      </c>
      <c r="C2" s="8" t="s">
        <v>11</v>
      </c>
      <c r="D2" s="8" t="s">
        <v>9</v>
      </c>
      <c r="E2" s="11" t="s">
        <v>1</v>
      </c>
    </row>
    <row r="3" spans="1:5" s="8" customFormat="1" x14ac:dyDescent="0.25">
      <c r="A3" s="8" t="s">
        <v>16</v>
      </c>
      <c r="B3" s="8">
        <v>3622</v>
      </c>
      <c r="C3" s="10">
        <v>4</v>
      </c>
      <c r="D3" s="8">
        <v>13</v>
      </c>
      <c r="E3" s="9">
        <f>SUM(B3*C3)/D3</f>
        <v>1114.4615384615386</v>
      </c>
    </row>
    <row r="4" spans="1:5" s="8" customFormat="1" x14ac:dyDescent="0.25">
      <c r="A4" s="8" t="s">
        <v>10</v>
      </c>
      <c r="B4" s="9">
        <v>1901</v>
      </c>
      <c r="C4" s="10">
        <v>2</v>
      </c>
      <c r="D4" s="8">
        <v>6</v>
      </c>
      <c r="E4" s="9">
        <f t="shared" ref="E4:E12" si="0">SUM(B4*C4)/D4</f>
        <v>633.66666666666663</v>
      </c>
    </row>
    <row r="5" spans="1:5" s="8" customFormat="1" x14ac:dyDescent="0.25">
      <c r="A5" s="8" t="s">
        <v>4</v>
      </c>
      <c r="B5" s="9">
        <v>2580</v>
      </c>
      <c r="C5" s="10">
        <v>1.5</v>
      </c>
      <c r="D5" s="8">
        <v>3.4</v>
      </c>
      <c r="E5" s="9">
        <f t="shared" si="0"/>
        <v>1138.2352941176471</v>
      </c>
    </row>
    <row r="6" spans="1:5" s="8" customFormat="1" x14ac:dyDescent="0.25">
      <c r="A6" s="8" t="s">
        <v>0</v>
      </c>
      <c r="B6" s="9">
        <v>8176</v>
      </c>
      <c r="C6" s="10">
        <v>2</v>
      </c>
      <c r="D6" s="8">
        <v>19</v>
      </c>
      <c r="E6" s="9">
        <f t="shared" si="0"/>
        <v>860.63157894736844</v>
      </c>
    </row>
    <row r="7" spans="1:5" s="8" customFormat="1" x14ac:dyDescent="0.25">
      <c r="A7" s="8" t="s">
        <v>3</v>
      </c>
      <c r="B7" s="9">
        <v>5078</v>
      </c>
      <c r="C7" s="10">
        <v>2</v>
      </c>
      <c r="D7" s="8">
        <v>19</v>
      </c>
      <c r="E7" s="9">
        <f t="shared" si="0"/>
        <v>534.52631578947364</v>
      </c>
    </row>
    <row r="8" spans="1:5" s="8" customFormat="1" x14ac:dyDescent="0.25">
      <c r="A8" s="8" t="s">
        <v>2</v>
      </c>
      <c r="B8" s="8">
        <v>735</v>
      </c>
      <c r="C8" s="10">
        <v>2.5</v>
      </c>
      <c r="D8" s="8">
        <v>4</v>
      </c>
      <c r="E8" s="9">
        <f t="shared" si="0"/>
        <v>459.375</v>
      </c>
    </row>
    <row r="9" spans="1:5" s="8" customFormat="1" x14ac:dyDescent="0.25">
      <c r="A9" s="8" t="s">
        <v>7</v>
      </c>
      <c r="B9" s="9">
        <v>4401</v>
      </c>
      <c r="C9" s="10">
        <v>4.5</v>
      </c>
      <c r="D9" s="8">
        <v>14</v>
      </c>
      <c r="E9" s="9">
        <f t="shared" si="0"/>
        <v>1414.6071428571429</v>
      </c>
    </row>
    <row r="10" spans="1:5" s="8" customFormat="1" x14ac:dyDescent="0.25">
      <c r="A10" s="8" t="s">
        <v>5</v>
      </c>
      <c r="B10" s="8">
        <v>533</v>
      </c>
      <c r="C10" s="10">
        <v>2.5</v>
      </c>
      <c r="D10" s="8">
        <v>2</v>
      </c>
      <c r="E10" s="9">
        <f t="shared" si="0"/>
        <v>666.25</v>
      </c>
    </row>
    <row r="11" spans="1:5" s="8" customFormat="1" x14ac:dyDescent="0.25">
      <c r="A11" s="8" t="s">
        <v>6</v>
      </c>
      <c r="B11" s="9">
        <v>26</v>
      </c>
      <c r="C11" s="10">
        <v>2.5</v>
      </c>
      <c r="D11" s="8">
        <v>1</v>
      </c>
      <c r="E11" s="9">
        <f t="shared" si="0"/>
        <v>65</v>
      </c>
    </row>
    <row r="12" spans="1:5" s="8" customFormat="1" x14ac:dyDescent="0.25">
      <c r="A12" s="8" t="s">
        <v>20</v>
      </c>
      <c r="B12" s="9">
        <v>14931</v>
      </c>
      <c r="C12" s="10">
        <v>6.33</v>
      </c>
      <c r="D12" s="8">
        <v>116.75</v>
      </c>
      <c r="E12" s="9">
        <f t="shared" si="0"/>
        <v>809.53516059957167</v>
      </c>
    </row>
    <row r="13" spans="1:5" s="8" customFormat="1" x14ac:dyDescent="0.25">
      <c r="A13" s="8" t="s">
        <v>29</v>
      </c>
      <c r="B13" s="9">
        <v>12261</v>
      </c>
      <c r="C13" s="8">
        <v>10.35</v>
      </c>
      <c r="D13" s="8">
        <v>103.73</v>
      </c>
      <c r="E13" s="9">
        <v>1223</v>
      </c>
    </row>
    <row r="14" spans="1:5" s="8" customFormat="1" x14ac:dyDescent="0.25">
      <c r="A14" s="8" t="s">
        <v>26</v>
      </c>
      <c r="B14" s="9"/>
      <c r="E14" s="11"/>
    </row>
    <row r="15" spans="1:5" s="8" customFormat="1" x14ac:dyDescent="0.25">
      <c r="A15" s="8" t="s">
        <v>27</v>
      </c>
      <c r="B15" s="9">
        <v>2889</v>
      </c>
      <c r="C15" s="19">
        <v>3.51</v>
      </c>
      <c r="D15" s="8">
        <v>16.28</v>
      </c>
      <c r="E15" s="11">
        <f>SUM(B15/D15)*C15</f>
        <v>622.87407862407849</v>
      </c>
    </row>
    <row r="16" spans="1:5" s="8" customFormat="1" x14ac:dyDescent="0.25">
      <c r="A16" s="8" t="s">
        <v>28</v>
      </c>
      <c r="B16" s="9">
        <v>212</v>
      </c>
      <c r="C16" s="8">
        <v>4.92</v>
      </c>
      <c r="D16" s="8">
        <v>2</v>
      </c>
      <c r="E16" s="11">
        <f>SUM(B16/D16)*C16</f>
        <v>521.52</v>
      </c>
    </row>
    <row r="17" spans="1:5" s="8" customFormat="1" x14ac:dyDescent="0.25">
      <c r="A17" s="8" t="s">
        <v>25</v>
      </c>
      <c r="B17" s="8">
        <v>6110</v>
      </c>
      <c r="C17" s="8">
        <v>9.9700000000000006</v>
      </c>
      <c r="D17" s="8">
        <v>46.25</v>
      </c>
      <c r="E17" s="11">
        <f>SUM(B17/D17)*C17</f>
        <v>1317.1178378378379</v>
      </c>
    </row>
    <row r="18" spans="1:5" s="8" customFormat="1" x14ac:dyDescent="0.25">
      <c r="E18" s="11"/>
    </row>
    <row r="19" spans="1:5" s="8" customFormat="1" x14ac:dyDescent="0.25">
      <c r="A19" s="8" t="s">
        <v>22</v>
      </c>
      <c r="E19" s="11"/>
    </row>
    <row r="20" spans="1:5" s="8" customFormat="1" x14ac:dyDescent="0.25">
      <c r="A20" s="8" t="s">
        <v>30</v>
      </c>
      <c r="E20" s="11"/>
    </row>
    <row r="21" spans="1:5" s="8" customFormat="1" x14ac:dyDescent="0.25">
      <c r="A21" s="8" t="s">
        <v>18</v>
      </c>
      <c r="E21" s="11"/>
    </row>
    <row r="22" spans="1:5" s="8" customFormat="1" x14ac:dyDescent="0.25">
      <c r="A22" s="8" t="s">
        <v>14</v>
      </c>
      <c r="E22" s="11"/>
    </row>
    <row r="23" spans="1:5" s="8" customFormat="1" x14ac:dyDescent="0.25">
      <c r="A23" s="20" t="s">
        <v>13</v>
      </c>
      <c r="E23" s="11"/>
    </row>
    <row r="24" spans="1:5" s="8" customFormat="1" x14ac:dyDescent="0.25">
      <c r="A24" s="8" t="s">
        <v>15</v>
      </c>
      <c r="E24" s="11"/>
    </row>
  </sheetData>
  <hyperlinks>
    <hyperlink ref="A23" r:id="rId1" xr:uid="{93313C74-419A-483E-8E8C-539AFA01A2EC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24F8-2C5E-42C3-8451-B1A45C448D18}">
  <dimension ref="A2:M23"/>
  <sheetViews>
    <sheetView topLeftCell="A2" workbookViewId="0">
      <pane ySplit="1" topLeftCell="A3" activePane="bottomLeft" state="frozen"/>
      <selection activeCell="A2" sqref="A2"/>
      <selection pane="bottomLeft" activeCell="G13" sqref="G13"/>
    </sheetView>
  </sheetViews>
  <sheetFormatPr defaultRowHeight="15" x14ac:dyDescent="0.25"/>
  <cols>
    <col min="1" max="1" width="22.28515625" customWidth="1"/>
    <col min="3" max="3" width="13.42578125" bestFit="1" customWidth="1"/>
    <col min="4" max="4" width="7" bestFit="1" customWidth="1"/>
    <col min="5" max="5" width="11" style="1" bestFit="1" customWidth="1"/>
  </cols>
  <sheetData>
    <row r="2" spans="1:13" x14ac:dyDescent="0.25">
      <c r="A2" t="s">
        <v>8</v>
      </c>
      <c r="B2" t="s">
        <v>21</v>
      </c>
      <c r="C2" t="s">
        <v>11</v>
      </c>
      <c r="D2" t="s">
        <v>9</v>
      </c>
      <c r="E2" s="1" t="s">
        <v>1</v>
      </c>
    </row>
    <row r="3" spans="1:13" s="8" customFormat="1" x14ac:dyDescent="0.25">
      <c r="A3" s="8" t="s">
        <v>16</v>
      </c>
      <c r="B3" s="8">
        <v>3989</v>
      </c>
      <c r="C3" s="10">
        <v>4</v>
      </c>
      <c r="D3" s="10">
        <v>13</v>
      </c>
      <c r="E3" s="11">
        <f t="shared" ref="E3:E12" si="0">SUM(B3*C3)/D3</f>
        <v>1227.3846153846155</v>
      </c>
    </row>
    <row r="4" spans="1:13" s="8" customFormat="1" x14ac:dyDescent="0.25">
      <c r="A4" s="8" t="s">
        <v>10</v>
      </c>
      <c r="B4" s="9">
        <v>2189</v>
      </c>
      <c r="C4" s="10">
        <v>3</v>
      </c>
      <c r="D4" s="8">
        <v>6</v>
      </c>
      <c r="E4" s="11">
        <f t="shared" si="0"/>
        <v>1094.5</v>
      </c>
    </row>
    <row r="5" spans="1:13" s="8" customFormat="1" x14ac:dyDescent="0.25">
      <c r="A5" s="8" t="s">
        <v>4</v>
      </c>
      <c r="B5" s="9">
        <v>2822</v>
      </c>
      <c r="C5" s="10">
        <v>1.5</v>
      </c>
      <c r="D5" s="8">
        <v>3</v>
      </c>
      <c r="E5" s="11">
        <f t="shared" si="0"/>
        <v>1411</v>
      </c>
    </row>
    <row r="6" spans="1:13" s="8" customFormat="1" x14ac:dyDescent="0.25">
      <c r="A6" s="8" t="s">
        <v>0</v>
      </c>
      <c r="B6" s="9">
        <v>8718</v>
      </c>
      <c r="C6" s="10">
        <v>2</v>
      </c>
      <c r="D6" s="8">
        <v>19</v>
      </c>
      <c r="E6" s="11">
        <f t="shared" si="0"/>
        <v>917.68421052631584</v>
      </c>
    </row>
    <row r="7" spans="1:13" s="8" customFormat="1" x14ac:dyDescent="0.25">
      <c r="A7" s="8" t="s">
        <v>3</v>
      </c>
      <c r="B7" s="9">
        <v>5693</v>
      </c>
      <c r="C7" s="10">
        <v>3</v>
      </c>
      <c r="D7" s="8">
        <v>19</v>
      </c>
      <c r="E7" s="11">
        <f t="shared" si="0"/>
        <v>898.89473684210532</v>
      </c>
    </row>
    <row r="8" spans="1:13" s="8" customFormat="1" x14ac:dyDescent="0.25">
      <c r="A8" s="8" t="s">
        <v>2</v>
      </c>
      <c r="B8" s="9">
        <v>745</v>
      </c>
      <c r="C8" s="10">
        <v>2.5</v>
      </c>
      <c r="D8" s="8">
        <v>4</v>
      </c>
      <c r="E8" s="11">
        <f t="shared" si="0"/>
        <v>465.625</v>
      </c>
    </row>
    <row r="9" spans="1:13" s="8" customFormat="1" x14ac:dyDescent="0.25">
      <c r="A9" s="8" t="s">
        <v>7</v>
      </c>
      <c r="B9" s="9">
        <v>4757</v>
      </c>
      <c r="C9" s="10">
        <v>7</v>
      </c>
      <c r="D9" s="8">
        <v>14</v>
      </c>
      <c r="E9" s="11">
        <f t="shared" si="0"/>
        <v>2378.5</v>
      </c>
    </row>
    <row r="10" spans="1:13" s="8" customFormat="1" x14ac:dyDescent="0.25">
      <c r="A10" s="8" t="s">
        <v>5</v>
      </c>
      <c r="B10" s="9">
        <v>485</v>
      </c>
      <c r="C10" s="10">
        <v>2.5</v>
      </c>
      <c r="D10" s="8">
        <v>2</v>
      </c>
      <c r="E10" s="11">
        <f t="shared" si="0"/>
        <v>606.25</v>
      </c>
    </row>
    <row r="11" spans="1:13" s="8" customFormat="1" x14ac:dyDescent="0.25">
      <c r="A11" s="8" t="s">
        <v>6</v>
      </c>
      <c r="B11" s="9">
        <v>83</v>
      </c>
      <c r="C11" s="10">
        <v>2.5</v>
      </c>
      <c r="D11" s="8">
        <v>1</v>
      </c>
      <c r="E11" s="11">
        <f t="shared" si="0"/>
        <v>207.5</v>
      </c>
      <c r="L11" s="13"/>
      <c r="M11" s="13"/>
    </row>
    <row r="12" spans="1:13" s="8" customFormat="1" x14ac:dyDescent="0.25">
      <c r="A12" s="8" t="s">
        <v>20</v>
      </c>
      <c r="B12" s="9">
        <v>16151</v>
      </c>
      <c r="C12" s="10">
        <v>6.47</v>
      </c>
      <c r="D12" s="8">
        <v>115.33</v>
      </c>
      <c r="E12" s="11">
        <f t="shared" si="0"/>
        <v>906.06927945894392</v>
      </c>
    </row>
    <row r="13" spans="1:13" s="8" customFormat="1" x14ac:dyDescent="0.25">
      <c r="A13" s="8" t="s">
        <v>29</v>
      </c>
      <c r="B13" s="9">
        <v>13140</v>
      </c>
      <c r="C13" s="8">
        <v>12.31</v>
      </c>
      <c r="D13" s="8">
        <v>99.66</v>
      </c>
      <c r="E13" s="21" t="s">
        <v>23</v>
      </c>
      <c r="L13" s="17"/>
      <c r="M13" s="17"/>
    </row>
    <row r="14" spans="1:13" s="8" customFormat="1" x14ac:dyDescent="0.25">
      <c r="A14" s="8" t="s">
        <v>26</v>
      </c>
      <c r="B14" s="9">
        <v>4103</v>
      </c>
      <c r="C14" s="8">
        <v>7.75</v>
      </c>
      <c r="D14" s="8">
        <v>43.5</v>
      </c>
      <c r="E14" s="11">
        <f>SUM(B14/D14)*C14</f>
        <v>730.99425287356325</v>
      </c>
      <c r="L14" s="14"/>
      <c r="M14" s="14"/>
    </row>
    <row r="15" spans="1:13" s="8" customFormat="1" x14ac:dyDescent="0.25">
      <c r="A15" s="8" t="s">
        <v>27</v>
      </c>
      <c r="B15" s="9">
        <v>2826</v>
      </c>
      <c r="C15" s="8">
        <v>3.51</v>
      </c>
      <c r="D15" s="8">
        <v>14.73</v>
      </c>
      <c r="E15" s="11">
        <f>SUM(B15/D15)*C15</f>
        <v>673.40529531568222</v>
      </c>
      <c r="L15" s="16"/>
      <c r="M15" s="16"/>
    </row>
    <row r="16" spans="1:13" s="8" customFormat="1" x14ac:dyDescent="0.25">
      <c r="A16" s="8" t="s">
        <v>28</v>
      </c>
      <c r="B16" s="9">
        <v>229</v>
      </c>
      <c r="C16" s="8">
        <v>5.22</v>
      </c>
      <c r="D16" s="8">
        <v>1.5</v>
      </c>
      <c r="E16" s="11">
        <f>SUM(B16/D16)*C16</f>
        <v>796.92</v>
      </c>
      <c r="L16" s="18"/>
    </row>
    <row r="17" spans="1:13" s="8" customFormat="1" x14ac:dyDescent="0.25">
      <c r="A17" s="8" t="s">
        <v>25</v>
      </c>
      <c r="B17" s="9">
        <v>7000</v>
      </c>
      <c r="C17" s="8">
        <v>10.08</v>
      </c>
      <c r="D17" s="8">
        <v>45.33</v>
      </c>
      <c r="E17" s="9">
        <f>SUM(B17/D17)*C17</f>
        <v>1556.5850430178689</v>
      </c>
      <c r="L17" s="18"/>
    </row>
    <row r="18" spans="1:13" s="8" customFormat="1" x14ac:dyDescent="0.25">
      <c r="B18" s="9"/>
      <c r="E18" s="9"/>
      <c r="L18" s="18"/>
    </row>
    <row r="19" spans="1:13" s="8" customFormat="1" x14ac:dyDescent="0.25">
      <c r="A19" s="8" t="s">
        <v>22</v>
      </c>
      <c r="E19" s="11"/>
      <c r="L19" s="12"/>
      <c r="M19" s="12"/>
    </row>
    <row r="20" spans="1:13" s="8" customFormat="1" x14ac:dyDescent="0.25">
      <c r="A20" s="8" t="s">
        <v>30</v>
      </c>
      <c r="E20" s="11"/>
    </row>
    <row r="21" spans="1:13" s="8" customFormat="1" x14ac:dyDescent="0.25">
      <c r="A21" s="8" t="s">
        <v>19</v>
      </c>
      <c r="E21" s="11"/>
    </row>
    <row r="22" spans="1:13" s="8" customFormat="1" x14ac:dyDescent="0.25">
      <c r="A22" s="20" t="s">
        <v>12</v>
      </c>
      <c r="E22" s="11"/>
    </row>
    <row r="23" spans="1:13" s="8" customFormat="1" x14ac:dyDescent="0.25">
      <c r="A23" s="8" t="s">
        <v>17</v>
      </c>
      <c r="E23" s="11"/>
    </row>
  </sheetData>
  <hyperlinks>
    <hyperlink ref="A22" r:id="rId1" xr:uid="{B9424237-A218-492A-8D0F-B9BAE2E582E2}"/>
  </hyperlinks>
  <pageMargins left="0.7" right="0.7" top="0.75" bottom="0.75" header="0.3" footer="0.3"/>
  <pageSetup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2023-03-06T08:00:00+00:00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C2793DB-9774-452A-B3CC-A061E217EC7A}"/>
</file>

<file path=customXml/itemProps2.xml><?xml version="1.0" encoding="utf-8"?>
<ds:datastoreItem xmlns:ds="http://schemas.openxmlformats.org/officeDocument/2006/customXml" ds:itemID="{F2ABC375-EF4F-44EB-851F-7BBB08D2EFA4}"/>
</file>

<file path=customXml/itemProps3.xml><?xml version="1.0" encoding="utf-8"?>
<ds:datastoreItem xmlns:ds="http://schemas.openxmlformats.org/officeDocument/2006/customXml" ds:itemID="{440D601A-27B9-486C-9C70-03F1161F6AE7}"/>
</file>

<file path=customXml/itemProps4.xml><?xml version="1.0" encoding="utf-8"?>
<ds:datastoreItem xmlns:ds="http://schemas.openxmlformats.org/officeDocument/2006/customXml" ds:itemID="{C88DF53E-D041-4987-A411-ABCD783FA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2023-03-04T23:17:15Z</dcterms:created>
  <dcterms:modified xsi:type="dcterms:W3CDTF">2023-03-06T22:59:19Z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