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80" windowHeight="9852" activeTab="0"/>
  </bookViews>
  <sheets>
    <sheet name="ExciseWA" sheetId="1" r:id="rId1"/>
  </sheets>
  <definedNames>
    <definedName name="ine">#REF!</definedName>
    <definedName name="_xlnm.Print_Area" localSheetId="0">'ExciseWA'!$A$1:$E$41</definedName>
  </definedNames>
  <calcPr fullCalcOnLoad="1"/>
</workbook>
</file>

<file path=xl/sharedStrings.xml><?xml version="1.0" encoding="utf-8"?>
<sst xmlns="http://schemas.openxmlformats.org/spreadsheetml/2006/main" count="24" uniqueCount="24">
  <si>
    <t>Avista Utilities</t>
  </si>
  <si>
    <t>Restate Public Utility Excise Tax to Actual</t>
  </si>
  <si>
    <t>* Actual Payments:</t>
  </si>
  <si>
    <t>Electric</t>
  </si>
  <si>
    <t>Gas</t>
  </si>
  <si>
    <t xml:space="preserve">      Total Actual Payments</t>
  </si>
  <si>
    <t xml:space="preserve">        (E-OTX-12A and G-OTX-12A)</t>
  </si>
  <si>
    <t xml:space="preserve">     Adjustment of Washington State Excise Tax</t>
  </si>
  <si>
    <t>*     Source:  Combined Monthly Excise Tax Return Lines 52 (Electric), 53 (Gas),</t>
  </si>
  <si>
    <t>(these values now incorporate LIHEAP tax credit and Renewable energy credits</t>
  </si>
  <si>
    <t xml:space="preserve"> as assigned to service).</t>
  </si>
  <si>
    <t>LIHEAP Tax credit assigned to service</t>
  </si>
  <si>
    <t>LIHEAP Tax credit benefit to acct 908610</t>
  </si>
  <si>
    <t>(1)</t>
  </si>
  <si>
    <t>TWELVE MONTHS ENDED SEPTEMBER 30, 2008</t>
  </si>
  <si>
    <t>Add Back Timing Difference (1)</t>
  </si>
  <si>
    <t>Timing Difference</t>
  </si>
  <si>
    <t>Sept 08 tax credit recorded to 908160 in Oct 08</t>
  </si>
  <si>
    <t>Sept 07 tax credit recorded to 908160 in Oct 07</t>
  </si>
  <si>
    <t>Unexplained Difference</t>
  </si>
  <si>
    <t xml:space="preserve">     Deduct Washington State Excise Tax amount reflected in results</t>
  </si>
  <si>
    <t>908610 net change captured in October 2008</t>
  </si>
  <si>
    <t>Note:  To maintain matching of the tax credit with customer benefit expense, either increase 908610 to match credits in actual payments or reverse timing difference in actual payments</t>
  </si>
  <si>
    <t>One Month Lag Timing Difference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</si>
</sst>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#,##0.00000_);\(#,##0.00000\)"/>
    <numFmt numFmtId="167" formatCode="#,##0;\(#,##0\)"/>
    <numFmt numFmtId="168" formatCode="#,##0\ ;\(#,##0\)"/>
    <numFmt numFmtId="169" formatCode="0.0%"/>
    <numFmt numFmtId="170" formatCode="&quot;$&quot;#,##0"/>
    <numFmt numFmtId="171" formatCode="0.000%"/>
    <numFmt numFmtId="172" formatCode="#,##0.00\ ;\(#,##0.00\)"/>
    <numFmt numFmtId="173" formatCode="#,##0.00;#,##0.00"/>
    <numFmt numFmtId="174" formatCode="#,##0.00;\(#,##0.00\)"/>
    <numFmt numFmtId="175" formatCode="#,##0.0\ ;\(#,##0.0\)"/>
    <numFmt numFmtId="176" formatCode="0_);\(0\)"/>
    <numFmt numFmtId="177" formatCode="0,_);\(0,\)"/>
    <numFmt numFmtId="178" formatCode="&quot;$&quot;0,_);\(&quot;$&quot;0,\)"/>
    <numFmt numFmtId="179" formatCode="&quot;$&quot;#,##0.00"/>
    <numFmt numFmtId="180" formatCode="#,##0.0"/>
    <numFmt numFmtId="181" formatCode="0.0000000000"/>
    <numFmt numFmtId="182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0"/>
    </font>
    <font>
      <sz val="10"/>
      <name val="Times New Roman"/>
      <family val="1"/>
    </font>
    <font>
      <b/>
      <u val="single"/>
      <sz val="10"/>
      <color indexed="48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17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43" fontId="7" fillId="0" borderId="0" xfId="15" applyNumberFormat="1" applyFont="1" applyAlignment="1">
      <alignment/>
    </xf>
    <xf numFmtId="172" fontId="7" fillId="0" borderId="0" xfId="0" applyNumberFormat="1" applyFont="1" applyAlignment="1">
      <alignment/>
    </xf>
    <xf numFmtId="172" fontId="7" fillId="0" borderId="1" xfId="0" applyNumberFormat="1" applyFont="1" applyBorder="1" applyAlignment="1">
      <alignment/>
    </xf>
    <xf numFmtId="7" fontId="7" fillId="0" borderId="0" xfId="0" applyNumberFormat="1" applyFont="1" applyAlignment="1">
      <alignment/>
    </xf>
    <xf numFmtId="43" fontId="7" fillId="0" borderId="0" xfId="15" applyFont="1" applyAlignment="1">
      <alignment/>
    </xf>
    <xf numFmtId="37" fontId="7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72" fontId="7" fillId="0" borderId="2" xfId="0" applyNumberFormat="1" applyFont="1" applyBorder="1" applyAlignment="1">
      <alignment/>
    </xf>
    <xf numFmtId="43" fontId="7" fillId="0" borderId="0" xfId="15" applyFont="1" applyBorder="1" applyAlignment="1">
      <alignment/>
    </xf>
    <xf numFmtId="0" fontId="10" fillId="0" borderId="0" xfId="0" applyFont="1" applyAlignment="1">
      <alignment/>
    </xf>
    <xf numFmtId="172" fontId="9" fillId="0" borderId="0" xfId="0" applyNumberFormat="1" applyFont="1" applyFill="1" applyBorder="1" applyAlignment="1">
      <alignment/>
    </xf>
    <xf numFmtId="5" fontId="9" fillId="0" borderId="3" xfId="0" applyNumberFormat="1" applyFont="1" applyFill="1" applyBorder="1" applyAlignment="1">
      <alignment/>
    </xf>
    <xf numFmtId="5" fontId="9" fillId="0" borderId="0" xfId="0" applyNumberFormat="1" applyFont="1" applyFill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7" fillId="0" borderId="1" xfId="15" applyFont="1" applyBorder="1" applyAlignment="1">
      <alignment/>
    </xf>
    <xf numFmtId="0" fontId="7" fillId="2" borderId="0" xfId="0" applyFont="1" applyFill="1" applyAlignment="1">
      <alignment horizontal="center"/>
    </xf>
    <xf numFmtId="5" fontId="6" fillId="2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8.8515625" style="6" customWidth="1"/>
    <col min="2" max="2" width="34.421875" style="6" customWidth="1"/>
    <col min="3" max="3" width="16.421875" style="6" customWidth="1"/>
    <col min="4" max="4" width="16.7109375" style="6" customWidth="1"/>
    <col min="5" max="5" width="2.7109375" style="6" customWidth="1"/>
    <col min="6" max="6" width="13.00390625" style="6" customWidth="1"/>
    <col min="7" max="7" width="11.8515625" style="6" customWidth="1"/>
    <col min="8" max="8" width="11.7109375" style="6" customWidth="1"/>
    <col min="9" max="9" width="12.421875" style="6" customWidth="1"/>
    <col min="10" max="16384" width="9.140625" style="6" customWidth="1"/>
  </cols>
  <sheetData>
    <row r="1" spans="1:4" s="3" customFormat="1" ht="15">
      <c r="A1" s="1" t="s">
        <v>0</v>
      </c>
      <c r="B1" s="2"/>
      <c r="C1" s="2"/>
      <c r="D1" s="2"/>
    </row>
    <row r="2" spans="1:4" ht="12.75">
      <c r="A2" s="4"/>
      <c r="B2" s="5"/>
      <c r="C2" s="5"/>
      <c r="D2" s="5"/>
    </row>
    <row r="3" spans="1:4" ht="12.75">
      <c r="A3" s="4" t="s">
        <v>1</v>
      </c>
      <c r="B3" s="5"/>
      <c r="C3" s="5"/>
      <c r="D3" s="5"/>
    </row>
    <row r="4" spans="1:4" ht="12.75">
      <c r="A4" s="7" t="s">
        <v>14</v>
      </c>
      <c r="B4" s="5"/>
      <c r="C4" s="5"/>
      <c r="D4" s="5"/>
    </row>
    <row r="7" spans="2:4" ht="12.75">
      <c r="B7" s="8" t="s">
        <v>2</v>
      </c>
      <c r="C7" s="29" t="s">
        <v>3</v>
      </c>
      <c r="D7" s="29" t="s">
        <v>4</v>
      </c>
    </row>
    <row r="8" spans="2:4" ht="12.75">
      <c r="B8" s="8"/>
      <c r="D8" s="9"/>
    </row>
    <row r="9" spans="2:9" ht="12.75">
      <c r="B9" s="10">
        <v>39356</v>
      </c>
      <c r="C9" s="22">
        <v>1045140.94</v>
      </c>
      <c r="D9" s="22">
        <v>347048.5</v>
      </c>
      <c r="F9" s="11"/>
      <c r="G9" s="12"/>
      <c r="H9" s="11"/>
      <c r="I9" s="11"/>
    </row>
    <row r="10" spans="2:9" ht="12.75">
      <c r="B10" s="10">
        <v>39387</v>
      </c>
      <c r="C10" s="22">
        <v>1124650.13</v>
      </c>
      <c r="D10" s="22">
        <v>661114.84</v>
      </c>
      <c r="F10" s="11"/>
      <c r="G10" s="12"/>
      <c r="H10" s="11"/>
      <c r="I10" s="11"/>
    </row>
    <row r="11" spans="2:9" ht="12.75">
      <c r="B11" s="10">
        <v>39417</v>
      </c>
      <c r="C11" s="22">
        <v>1381539.75</v>
      </c>
      <c r="D11" s="22">
        <v>1177073.31</v>
      </c>
      <c r="F11" s="11"/>
      <c r="G11" s="12"/>
      <c r="H11" s="11"/>
      <c r="I11" s="11"/>
    </row>
    <row r="12" spans="2:9" ht="12.75">
      <c r="B12" s="10">
        <v>39448</v>
      </c>
      <c r="C12" s="22">
        <v>1491180.26</v>
      </c>
      <c r="D12" s="22">
        <v>1330603.79</v>
      </c>
      <c r="F12" s="11"/>
      <c r="G12" s="12"/>
      <c r="H12" s="11"/>
      <c r="I12" s="11"/>
    </row>
    <row r="13" spans="2:9" ht="12.75">
      <c r="B13" s="10">
        <v>39479</v>
      </c>
      <c r="C13" s="22">
        <v>1621389.68</v>
      </c>
      <c r="D13" s="22">
        <v>1452168.52</v>
      </c>
      <c r="E13" s="13"/>
      <c r="F13" s="11"/>
      <c r="G13" s="12"/>
      <c r="H13" s="11"/>
      <c r="I13" s="11"/>
    </row>
    <row r="14" spans="2:9" ht="12.75">
      <c r="B14" s="10">
        <v>39508</v>
      </c>
      <c r="C14" s="22">
        <v>1340348.75</v>
      </c>
      <c r="D14" s="22">
        <v>989779.78</v>
      </c>
      <c r="E14" s="13"/>
      <c r="F14" s="11"/>
      <c r="G14" s="12"/>
      <c r="H14" s="11"/>
      <c r="I14" s="11"/>
    </row>
    <row r="15" spans="2:9" ht="12.75">
      <c r="B15" s="10">
        <v>39539</v>
      </c>
      <c r="C15" s="22">
        <v>1312547.89</v>
      </c>
      <c r="D15" s="22">
        <v>917453.32</v>
      </c>
      <c r="I15" s="11"/>
    </row>
    <row r="16" spans="2:9" ht="12.75">
      <c r="B16" s="10">
        <v>39569</v>
      </c>
      <c r="C16" s="22">
        <v>1180323.81</v>
      </c>
      <c r="D16" s="22">
        <v>627104.08</v>
      </c>
      <c r="F16" s="11"/>
      <c r="G16" s="12"/>
      <c r="H16" s="11"/>
      <c r="I16" s="11"/>
    </row>
    <row r="17" spans="2:9" ht="12.75">
      <c r="B17" s="10">
        <v>39600</v>
      </c>
      <c r="C17" s="22">
        <v>1141127.35</v>
      </c>
      <c r="D17" s="22">
        <v>342404.01</v>
      </c>
      <c r="F17" s="11"/>
      <c r="G17" s="12"/>
      <c r="H17" s="11"/>
      <c r="I17" s="11"/>
    </row>
    <row r="18" spans="2:9" ht="12.75">
      <c r="B18" s="10">
        <v>39630</v>
      </c>
      <c r="C18" s="22">
        <v>1135353.31</v>
      </c>
      <c r="D18" s="22">
        <v>221979.66</v>
      </c>
      <c r="F18" s="11"/>
      <c r="G18" s="12"/>
      <c r="H18" s="11"/>
      <c r="I18" s="11"/>
    </row>
    <row r="19" spans="2:9" ht="12.75">
      <c r="B19" s="10">
        <v>39661</v>
      </c>
      <c r="C19" s="22">
        <v>1269557.57</v>
      </c>
      <c r="D19" s="22">
        <v>187820.36</v>
      </c>
      <c r="F19" s="11"/>
      <c r="G19" s="12"/>
      <c r="H19" s="11"/>
      <c r="I19" s="11"/>
    </row>
    <row r="20" spans="2:9" ht="12.75">
      <c r="B20" s="10">
        <v>39692</v>
      </c>
      <c r="C20" s="22">
        <v>1261227.39</v>
      </c>
      <c r="D20" s="22">
        <v>201194.68</v>
      </c>
      <c r="E20" s="13"/>
      <c r="I20" s="11"/>
    </row>
    <row r="21" spans="3:7" ht="12.75">
      <c r="C21" s="14"/>
      <c r="D21" s="14"/>
      <c r="F21" s="11"/>
      <c r="G21" s="11"/>
    </row>
    <row r="22" spans="1:9" ht="12.75">
      <c r="A22" s="6" t="s">
        <v>5</v>
      </c>
      <c r="C22" s="15">
        <f>SUM(C9:C20)</f>
        <v>15304386.830000002</v>
      </c>
      <c r="D22" s="15">
        <f>SUM(D9:D20)</f>
        <v>8455744.850000001</v>
      </c>
      <c r="E22" s="16"/>
      <c r="F22" s="11"/>
      <c r="G22" s="16"/>
      <c r="H22" s="16"/>
      <c r="I22" s="16"/>
    </row>
    <row r="23" spans="3:8" ht="12.75">
      <c r="C23" s="15"/>
      <c r="D23" s="15"/>
      <c r="E23" s="16"/>
      <c r="F23" s="11"/>
      <c r="G23" s="11"/>
      <c r="H23" s="16"/>
    </row>
    <row r="24" spans="1:6" ht="12.75">
      <c r="A24" s="6" t="s">
        <v>20</v>
      </c>
      <c r="C24" s="24">
        <f>15314616-14164</f>
        <v>15300452</v>
      </c>
      <c r="D24" s="24">
        <v>8394476</v>
      </c>
      <c r="E24" s="11"/>
      <c r="F24" s="6" t="s">
        <v>6</v>
      </c>
    </row>
    <row r="25" spans="2:6" ht="12.75">
      <c r="B25" s="6" t="s">
        <v>15</v>
      </c>
      <c r="C25" s="23">
        <f>ROUND(-C36,0)</f>
        <v>26833</v>
      </c>
      <c r="D25" s="23">
        <f>ROUND(-D36,0)</f>
        <v>17897</v>
      </c>
      <c r="E25" s="11"/>
      <c r="F25" s="11"/>
    </row>
    <row r="26" spans="3:5" ht="12.75">
      <c r="C26" s="17"/>
      <c r="D26" s="17"/>
      <c r="E26" s="18"/>
    </row>
    <row r="27" spans="1:6" ht="13.5" thickBot="1">
      <c r="A27" s="6" t="s">
        <v>7</v>
      </c>
      <c r="C27" s="30">
        <f>C22-C24+C25</f>
        <v>30767.830000001937</v>
      </c>
      <c r="D27" s="30">
        <f>D22-D24+D25</f>
        <v>79165.85000000149</v>
      </c>
      <c r="E27" s="11"/>
      <c r="F27" s="11"/>
    </row>
    <row r="28" ht="13.5" thickTop="1">
      <c r="D28" s="19"/>
    </row>
    <row r="29" spans="3:6" ht="12.75">
      <c r="C29" s="16"/>
      <c r="D29" s="16"/>
      <c r="F29" s="11"/>
    </row>
    <row r="30" spans="1:6" ht="12.75">
      <c r="A30" s="6" t="s">
        <v>8</v>
      </c>
      <c r="D30" s="13"/>
      <c r="F30" s="11"/>
    </row>
    <row r="31" spans="2:4" ht="12.75">
      <c r="B31" s="6" t="s">
        <v>9</v>
      </c>
      <c r="D31" s="13"/>
    </row>
    <row r="32" spans="2:4" ht="12.75">
      <c r="B32" s="6" t="s">
        <v>10</v>
      </c>
      <c r="D32" s="13"/>
    </row>
    <row r="33" ht="12.75">
      <c r="D33" s="13"/>
    </row>
    <row r="34" spans="1:4" ht="12.75">
      <c r="A34" s="25" t="s">
        <v>13</v>
      </c>
      <c r="B34" s="26" t="s">
        <v>11</v>
      </c>
      <c r="C34" s="13">
        <f>-40321.13-28299.68-40806.17-37064.96-51173.65</f>
        <v>-197665.59</v>
      </c>
      <c r="D34" s="13">
        <f>-26880.75-18866.45-27204.11-24709.98-34115.76</f>
        <v>-131777.05</v>
      </c>
    </row>
    <row r="35" spans="2:4" ht="12.75">
      <c r="B35" s="26" t="s">
        <v>12</v>
      </c>
      <c r="C35" s="13">
        <v>170833.01</v>
      </c>
      <c r="D35" s="13">
        <v>113879.97</v>
      </c>
    </row>
    <row r="36" spans="3:4" ht="12.75">
      <c r="C36" s="14">
        <f>SUM(C34:C35)</f>
        <v>-26832.579999999987</v>
      </c>
      <c r="D36" s="14">
        <f>SUM(D34:D35)</f>
        <v>-17897.079999999987</v>
      </c>
    </row>
    <row r="37" ht="12.75">
      <c r="D37" s="13"/>
    </row>
    <row r="38" ht="12.75">
      <c r="B38" s="6" t="s">
        <v>23</v>
      </c>
    </row>
    <row r="39" spans="2:4" ht="12.75">
      <c r="B39" s="26" t="s">
        <v>21</v>
      </c>
      <c r="C39" s="13">
        <f>C48</f>
        <v>26845.63</v>
      </c>
      <c r="D39" s="13">
        <f>D48</f>
        <v>17897.08</v>
      </c>
    </row>
    <row r="41" spans="2:4" ht="12.75">
      <c r="B41" s="6" t="s">
        <v>19</v>
      </c>
      <c r="C41" s="13">
        <f>C36+C39</f>
        <v>13.050000000013824</v>
      </c>
      <c r="D41" s="13">
        <f>D36+D39</f>
        <v>0</v>
      </c>
    </row>
    <row r="43" spans="2:4" ht="12.75">
      <c r="B43" s="21"/>
      <c r="C43" s="16"/>
      <c r="D43" s="16"/>
    </row>
    <row r="44" spans="3:4" ht="12.75">
      <c r="C44" s="16"/>
      <c r="D44" s="16"/>
    </row>
    <row r="45" spans="3:4" ht="12.75">
      <c r="C45" s="20"/>
      <c r="D45" s="20"/>
    </row>
    <row r="46" spans="2:4" ht="12.75">
      <c r="B46" s="26" t="s">
        <v>17</v>
      </c>
      <c r="C46" s="12">
        <v>51173.65</v>
      </c>
      <c r="D46" s="12">
        <v>34115.76</v>
      </c>
    </row>
    <row r="47" spans="2:4" ht="12.75">
      <c r="B47" s="27" t="s">
        <v>18</v>
      </c>
      <c r="C47" s="11">
        <v>24328.02</v>
      </c>
      <c r="D47" s="11">
        <v>16218.68</v>
      </c>
    </row>
    <row r="48" spans="2:4" ht="12.75">
      <c r="B48" s="26" t="s">
        <v>16</v>
      </c>
      <c r="C48" s="28">
        <f>C46-C47</f>
        <v>26845.63</v>
      </c>
      <c r="D48" s="28">
        <f>D46-D47</f>
        <v>17897.08</v>
      </c>
    </row>
    <row r="49" ht="12.75">
      <c r="D49" s="13"/>
    </row>
    <row r="50" spans="1:4" ht="12.75">
      <c r="A50" s="6" t="s">
        <v>22</v>
      </c>
      <c r="D50" s="13"/>
    </row>
  </sheetData>
  <printOptions horizontalCentered="1"/>
  <pageMargins left="0.75" right="0.83" top="1" bottom="1" header="0.5" footer="0.5"/>
  <pageSetup horizontalDpi="300" verticalDpi="300" orientation="portrait" scale="96" r:id="rId1"/>
  <headerFooter alignWithMargins="0">
    <oddFooter>&amp;L&amp;"Abadi MT Condensed Light,Regular"&amp;8File:&amp;F&amp;R&amp;"Abadi MT Condensed Light,Regular"&amp;8tlk- Rates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Knox</dc:creator>
  <cp:keywords/>
  <dc:description/>
  <cp:lastModifiedBy>Corp Employee</cp:lastModifiedBy>
  <cp:lastPrinted>2008-12-04T00:11:20Z</cp:lastPrinted>
  <dcterms:created xsi:type="dcterms:W3CDTF">2007-03-07T19:04:03Z</dcterms:created>
  <dcterms:modified xsi:type="dcterms:W3CDTF">2009-04-30T01:02:01Z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