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9F30F4ED-1985-4883-B459-B6895C09DFBE}" xr6:coauthVersionLast="46" xr6:coauthVersionMax="46" xr10:uidLastSave="{00000000-0000-0000-0000-000000000000}"/>
  <bookViews>
    <workbookView xWindow="-120" yWindow="-120" windowWidth="25440" windowHeight="15390" xr2:uid="{00000000-000D-0000-FFFF-FFFF00000000}"/>
  </bookViews>
  <sheets>
    <sheet name="PSE-Exh-JKP-4" sheetId="5" r:id="rId1"/>
  </sheets>
  <definedNames>
    <definedName name="_xlnm.Print_Area" localSheetId="0">'PSE-Exh-JKP-4'!$A$1:$G$28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5" l="1"/>
  <c r="F24" i="5"/>
  <c r="F13" i="5"/>
  <c r="A7" i="5"/>
  <c r="A8" i="5" s="1"/>
  <c r="A9" i="5" s="1"/>
  <c r="F23" i="5"/>
  <c r="F22" i="5"/>
  <c r="F21" i="5"/>
  <c r="F20" i="5"/>
  <c r="F16" i="5"/>
  <c r="F15" i="5"/>
  <c r="F14" i="5"/>
  <c r="F12" i="5"/>
  <c r="F10" i="5"/>
  <c r="F11" i="5"/>
  <c r="F6" i="5"/>
  <c r="F7" i="5"/>
  <c r="F9" i="5"/>
  <c r="F8" i="5"/>
  <c r="A10" i="5" l="1"/>
  <c r="A11" i="5" s="1"/>
  <c r="A12" i="5" s="1"/>
  <c r="A13" i="5" s="1"/>
  <c r="A14" i="5" s="1"/>
  <c r="A15" i="5" l="1"/>
  <c r="A16" i="5" l="1"/>
  <c r="A19" i="5" l="1"/>
  <c r="A20" i="5" s="1"/>
  <c r="A21" i="5" s="1"/>
  <c r="A22" i="5" s="1"/>
  <c r="A23" i="5" s="1"/>
  <c r="A24" i="5" s="1"/>
</calcChain>
</file>

<file path=xl/sharedStrings.xml><?xml version="1.0" encoding="utf-8"?>
<sst xmlns="http://schemas.openxmlformats.org/spreadsheetml/2006/main" count="72" uniqueCount="43">
  <si>
    <t>Puget Sound Energy</t>
  </si>
  <si>
    <t>2022 GRC Exhibit JKP 4</t>
  </si>
  <si>
    <t>2019 GRC</t>
  </si>
  <si>
    <t>2020 PCORC</t>
  </si>
  <si>
    <t>Rate Case</t>
  </si>
  <si>
    <t>Months of Lag</t>
  </si>
  <si>
    <t>2017 GRC</t>
  </si>
  <si>
    <t>Golden Hills Interim Capacity PPA</t>
  </si>
  <si>
    <t>Energy Keepers PPA</t>
  </si>
  <si>
    <t>Morgan Stanley PPA</t>
  </si>
  <si>
    <t>SPI Biomass PPA</t>
  </si>
  <si>
    <t>2022 GRC</t>
  </si>
  <si>
    <t>Clearwater Wind PPA</t>
  </si>
  <si>
    <t>Rate Effective Date</t>
  </si>
  <si>
    <t>Colstrip 1&amp;2</t>
  </si>
  <si>
    <t xml:space="preserve"> </t>
  </si>
  <si>
    <t>Row</t>
  </si>
  <si>
    <t>Expiration Date</t>
  </si>
  <si>
    <t>2 of 4</t>
  </si>
  <si>
    <t>3 of 6</t>
  </si>
  <si>
    <t>Months Included in Rate Year</t>
  </si>
  <si>
    <t>Chelan Slice Agreement (Rocky Reach and Rock Island 5% slice)</t>
  </si>
  <si>
    <t>Resource Start Date</t>
  </si>
  <si>
    <t>Date Removed from Rates</t>
  </si>
  <si>
    <t>4 of 4</t>
  </si>
  <si>
    <t>4 of 12</t>
  </si>
  <si>
    <r>
      <t>Wells Colville Slice Agreement Extension</t>
    </r>
    <r>
      <rPr>
        <vertAlign val="superscript"/>
        <sz val="11"/>
        <color theme="1"/>
        <rFont val="Calibri"/>
        <family val="2"/>
        <scheme val="minor"/>
      </rPr>
      <t>1</t>
    </r>
  </si>
  <si>
    <r>
      <t>Golden Hills Shaped Wind PPA</t>
    </r>
    <r>
      <rPr>
        <vertAlign val="superscript"/>
        <sz val="11"/>
        <color theme="1"/>
        <rFont val="Calibri"/>
        <family val="2"/>
      </rPr>
      <t>2</t>
    </r>
  </si>
  <si>
    <r>
      <t>Wells Colville Slice Agreement (5.5% slice)</t>
    </r>
    <r>
      <rPr>
        <vertAlign val="superscript"/>
        <sz val="11"/>
        <color theme="1"/>
        <rFont val="Calibri"/>
        <family val="2"/>
      </rPr>
      <t>1</t>
    </r>
  </si>
  <si>
    <t>Powerex Summer Peak PPA</t>
  </si>
  <si>
    <r>
      <rPr>
        <vertAlign val="superscript"/>
        <sz val="11"/>
        <color theme="1"/>
        <rFont val="Calibri"/>
        <family val="2"/>
        <scheme val="minor"/>
      </rPr>
      <t>2</t>
    </r>
    <r>
      <rPr>
        <sz val="11"/>
        <color theme="1"/>
        <rFont val="Calibri"/>
        <family val="2"/>
        <scheme val="minor"/>
      </rPr>
      <t>Prudence for the Golden Hills Shaped Wind PPA was established in the 2020 PCORC but because its start date is after the rate year in that proceeding, it will not be included in rates until the rate effective date of the 2022 GRC.</t>
    </r>
  </si>
  <si>
    <r>
      <rPr>
        <vertAlign val="superscript"/>
        <sz val="11"/>
        <color theme="1"/>
        <rFont val="Calibri"/>
        <family val="2"/>
        <scheme val="minor"/>
      </rPr>
      <t>1</t>
    </r>
    <r>
      <rPr>
        <sz val="11"/>
        <color theme="1"/>
        <rFont val="Calibri"/>
        <family val="2"/>
        <scheme val="minor"/>
      </rPr>
      <t>Twelve months of the original Colville contract were included in the 2019 GRC rate year with a rate effective date of 10/15/2020, at which point it had 25 months of lag. Four months of costs were included in the 2020 PCORC rate year with rates effective 7/1/2021. In total, it was fully included for only 8.5 months of its 37-month term. The extension contract will be included for 12 months of the 2022 GRC rate year with rates effective (estimated) 1/1/2023, 15 months after its effective date. Between 7/1/2021 and 1/1/2023 only 4 months of costs at the old charge are included in the baseline rate.</t>
    </r>
  </si>
  <si>
    <t>Hutchinson Hydro</t>
  </si>
  <si>
    <t>12 of 12</t>
  </si>
  <si>
    <r>
      <rPr>
        <vertAlign val="superscript"/>
        <sz val="11"/>
        <rFont val="Calibri"/>
        <family val="2"/>
        <scheme val="minor"/>
      </rPr>
      <t>3</t>
    </r>
    <r>
      <rPr>
        <sz val="11"/>
        <rFont val="Calibri"/>
        <family val="2"/>
        <scheme val="minor"/>
      </rPr>
      <t>The new Wells PPA was included in the 2017 GRC, but only operational 4 out of 12 months in the rate year. The full 12 months of costs were first included in rates effective with the 2019 GRC on 10/15/2020, at which point they had 25 months of lag.</t>
    </r>
  </si>
  <si>
    <t>Electron Hydro PPA</t>
  </si>
  <si>
    <t>Klamath Peaker Tolling Agreement</t>
  </si>
  <si>
    <t>Months Removed from Rate Year</t>
  </si>
  <si>
    <r>
      <t>New Wells PPA (27%-34% slice)</t>
    </r>
    <r>
      <rPr>
        <vertAlign val="superscript"/>
        <sz val="11"/>
        <color theme="1"/>
        <rFont val="Calibri"/>
        <family val="2"/>
        <scheme val="minor"/>
      </rPr>
      <t>3</t>
    </r>
  </si>
  <si>
    <r>
      <t>Wells PPA (29.89% slice)</t>
    </r>
    <r>
      <rPr>
        <vertAlign val="superscript"/>
        <sz val="11"/>
        <color theme="1"/>
        <rFont val="Calibri"/>
        <family val="2"/>
        <scheme val="minor"/>
      </rPr>
      <t>3</t>
    </r>
  </si>
  <si>
    <t>New Generation Resources</t>
  </si>
  <si>
    <t>Expired Generation Resources</t>
  </si>
  <si>
    <t xml:space="preserve">Generation Resource Start and Expiration Dates vs Dates Included in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</si>
</sst>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b/>
      <sz val="12"/>
      <name val="Calibri"/>
      <family val="2"/>
      <scheme val="minor"/>
    </font>
    <font>
      <vertAlign val="superscript"/>
      <sz val="11"/>
      <color theme="1"/>
      <name val="Calibri"/>
      <family val="2"/>
    </font>
    <font>
      <vertAlign val="superscript"/>
      <sz val="11"/>
      <color theme="1"/>
      <name val="Calibri"/>
      <family val="2"/>
      <scheme val="minor"/>
    </font>
    <font>
      <sz val="11"/>
      <name val="Calibri"/>
      <family val="2"/>
      <scheme val="minor"/>
    </font>
    <font>
      <vertAlign val="superscript"/>
      <sz val="11"/>
      <name val="Calibri"/>
      <family val="2"/>
      <scheme val="minor"/>
    </font>
  </fonts>
  <fills count="2">
    <fill>
      <patternFill patternType="none"/>
    </fill>
    <fill>
      <patternFill patternType="gray125"/>
    </fill>
  </fills>
  <borders count="9">
    <border>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29">
    <xf numFmtId="0" fontId="0" fillId="0" borderId="0" xfId="0"/>
    <xf numFmtId="0" fontId="0" fillId="0" borderId="4" xfId="0" applyFont="1" applyFill="1" applyBorder="1" applyAlignment="1">
      <alignment horizontal="right" vertical="top" wrapText="1"/>
    </xf>
    <xf numFmtId="0" fontId="0" fillId="0" borderId="0" xfId="0" applyFill="1"/>
    <xf numFmtId="0" fontId="4" fillId="0" borderId="0" xfId="0" applyFont="1" applyFill="1" applyBorder="1" applyAlignment="1">
      <alignment horizontal="left"/>
    </xf>
    <xf numFmtId="0" fontId="3" fillId="0" borderId="0" xfId="0" applyFont="1" applyFill="1" applyBorder="1"/>
    <xf numFmtId="0" fontId="1" fillId="0" borderId="7" xfId="0" applyFont="1" applyFill="1" applyBorder="1" applyAlignment="1">
      <alignment horizont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2" fillId="0" borderId="0" xfId="0" applyFont="1" applyFill="1" applyAlignment="1">
      <alignment horizontal="center" wrapText="1"/>
    </xf>
    <xf numFmtId="0" fontId="2" fillId="0" borderId="0" xfId="0" applyFont="1" applyFill="1"/>
    <xf numFmtId="0" fontId="0" fillId="0" borderId="5" xfId="0" applyFont="1" applyFill="1" applyBorder="1" applyAlignment="1">
      <alignment horizontal="center"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14" fontId="0" fillId="0" borderId="6" xfId="0" applyNumberFormat="1" applyFont="1" applyFill="1" applyBorder="1" applyAlignment="1">
      <alignment horizontal="right" vertical="top" wrapText="1"/>
    </xf>
    <xf numFmtId="0" fontId="0" fillId="0" borderId="4" xfId="0" applyFont="1" applyFill="1" applyBorder="1" applyAlignment="1">
      <alignment horizontal="right" vertical="center" wrapText="1"/>
    </xf>
    <xf numFmtId="0" fontId="0" fillId="0" borderId="6" xfId="0" applyFont="1" applyFill="1" applyBorder="1" applyAlignment="1">
      <alignment horizontal="right" vertical="top" wrapText="1"/>
    </xf>
    <xf numFmtId="0" fontId="0" fillId="0" borderId="3" xfId="0" applyFont="1" applyFill="1" applyBorder="1" applyAlignment="1">
      <alignment horizontal="center"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14" fontId="0" fillId="0" borderId="4" xfId="0" applyNumberFormat="1" applyFont="1" applyFill="1" applyBorder="1" applyAlignment="1">
      <alignment horizontal="right" vertical="top" wrapText="1"/>
    </xf>
    <xf numFmtId="0" fontId="0" fillId="0" borderId="8" xfId="0" applyFont="1" applyFill="1" applyBorder="1" applyAlignment="1">
      <alignment horizontal="center" vertical="top" wrapText="1"/>
    </xf>
    <xf numFmtId="0" fontId="0" fillId="0" borderId="8" xfId="0" applyFont="1" applyFill="1" applyBorder="1" applyAlignment="1">
      <alignment horizontal="left" vertical="top" wrapText="1"/>
    </xf>
    <xf numFmtId="0" fontId="0" fillId="0" borderId="0" xfId="0" applyFill="1" applyBorder="1"/>
    <xf numFmtId="0" fontId="0" fillId="0" borderId="0" xfId="0" applyFont="1" applyFill="1"/>
    <xf numFmtId="14" fontId="7" fillId="0" borderId="4" xfId="0" applyNumberFormat="1" applyFont="1" applyFill="1" applyBorder="1" applyAlignment="1">
      <alignment horizontal="right" vertical="top" wrapText="1"/>
    </xf>
    <xf numFmtId="0" fontId="7" fillId="0" borderId="4" xfId="0" applyFont="1" applyFill="1" applyBorder="1" applyAlignment="1">
      <alignment horizontal="left" vertical="top" wrapText="1"/>
    </xf>
    <xf numFmtId="0" fontId="0" fillId="0" borderId="0" xfId="0" applyFont="1" applyFill="1" applyAlignment="1">
      <alignment wrapText="1"/>
    </xf>
    <xf numFmtId="0" fontId="0" fillId="0" borderId="0" xfId="0" applyFont="1" applyFill="1" applyBorder="1" applyAlignment="1">
      <alignment horizontal="left" wrapText="1"/>
    </xf>
    <xf numFmtId="0" fontId="7" fillId="0"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topLeftCell="A4" zoomScale="90" zoomScaleNormal="90" workbookViewId="0">
      <selection activeCell="H18" sqref="H18"/>
    </sheetView>
  </sheetViews>
  <sheetFormatPr defaultColWidth="9.140625" defaultRowHeight="15" x14ac:dyDescent="0.25"/>
  <cols>
    <col min="1" max="1" width="8.7109375" style="2" customWidth="1"/>
    <col min="2" max="2" width="58.140625" style="2" bestFit="1" customWidth="1"/>
    <col min="3" max="3" width="17.140625" style="2" customWidth="1"/>
    <col min="4" max="4" width="12.28515625" style="2" customWidth="1"/>
    <col min="5" max="5" width="12.42578125" style="2" customWidth="1"/>
    <col min="6" max="6" width="7.85546875" style="2" customWidth="1"/>
    <col min="7" max="7" width="11.140625" style="2" customWidth="1"/>
    <col min="8" max="8" width="13.140625" style="2" customWidth="1"/>
    <col min="9" max="16384" width="9.140625" style="2"/>
  </cols>
  <sheetData>
    <row r="1" spans="1:9" ht="15.75" x14ac:dyDescent="0.25">
      <c r="A1" s="3" t="s">
        <v>0</v>
      </c>
    </row>
    <row r="2" spans="1:9" ht="15.75" x14ac:dyDescent="0.25">
      <c r="A2" s="4" t="s">
        <v>42</v>
      </c>
    </row>
    <row r="3" spans="1:9" ht="15.75" x14ac:dyDescent="0.25">
      <c r="A3" s="3" t="s">
        <v>1</v>
      </c>
    </row>
    <row r="5" spans="1:9" ht="61.5" customHeight="1" x14ac:dyDescent="0.25">
      <c r="A5" s="5" t="s">
        <v>16</v>
      </c>
      <c r="B5" s="6" t="s">
        <v>40</v>
      </c>
      <c r="C5" s="7" t="s">
        <v>4</v>
      </c>
      <c r="D5" s="7" t="s">
        <v>22</v>
      </c>
      <c r="E5" s="7" t="s">
        <v>13</v>
      </c>
      <c r="F5" s="7" t="s">
        <v>5</v>
      </c>
      <c r="G5" s="7" t="s">
        <v>20</v>
      </c>
      <c r="H5" s="8"/>
      <c r="I5" s="9"/>
    </row>
    <row r="6" spans="1:9" ht="17.25" x14ac:dyDescent="0.25">
      <c r="A6" s="10">
        <v>1</v>
      </c>
      <c r="B6" s="17" t="s">
        <v>26</v>
      </c>
      <c r="C6" s="18" t="s">
        <v>11</v>
      </c>
      <c r="D6" s="19">
        <v>44470</v>
      </c>
      <c r="E6" s="19">
        <v>44927</v>
      </c>
      <c r="F6" s="14">
        <f>IF(E6&gt;D6,DATEDIF(D6,E6,"m"),"")</f>
        <v>15</v>
      </c>
      <c r="G6" s="1" t="s">
        <v>33</v>
      </c>
    </row>
    <row r="7" spans="1:9" x14ac:dyDescent="0.25">
      <c r="A7" s="16">
        <f>A6+1</f>
        <v>2</v>
      </c>
      <c r="B7" s="17" t="s">
        <v>21</v>
      </c>
      <c r="C7" s="18" t="s">
        <v>11</v>
      </c>
      <c r="D7" s="19">
        <v>44562</v>
      </c>
      <c r="E7" s="19">
        <v>44927</v>
      </c>
      <c r="F7" s="14">
        <f>IF(E7&gt;D7,DATEDIF(D7,E7,"m"),"")</f>
        <v>12</v>
      </c>
      <c r="G7" s="1" t="s">
        <v>33</v>
      </c>
    </row>
    <row r="8" spans="1:9" ht="15.95" customHeight="1" x14ac:dyDescent="0.25">
      <c r="A8" s="16">
        <f t="shared" ref="A8:A16" si="0">A7+1</f>
        <v>3</v>
      </c>
      <c r="B8" s="11" t="s">
        <v>29</v>
      </c>
      <c r="C8" s="12" t="s">
        <v>11</v>
      </c>
      <c r="D8" s="13">
        <v>44713</v>
      </c>
      <c r="E8" s="13">
        <v>44927</v>
      </c>
      <c r="F8" s="14">
        <f>IF(E8&gt;D8,DATEDIF(D8,E8,"m"),"")</f>
        <v>7</v>
      </c>
      <c r="G8" s="15" t="s">
        <v>24</v>
      </c>
    </row>
    <row r="9" spans="1:9" ht="15.95" customHeight="1" x14ac:dyDescent="0.25">
      <c r="A9" s="16">
        <f t="shared" si="0"/>
        <v>4</v>
      </c>
      <c r="B9" s="17" t="s">
        <v>12</v>
      </c>
      <c r="C9" s="18" t="s">
        <v>11</v>
      </c>
      <c r="D9" s="19">
        <v>44896</v>
      </c>
      <c r="E9" s="19">
        <v>44927</v>
      </c>
      <c r="F9" s="14">
        <f>IF(E9&gt;D9,DATEDIF(D9,E9,"m"),"")</f>
        <v>1</v>
      </c>
      <c r="G9" s="1" t="s">
        <v>33</v>
      </c>
    </row>
    <row r="10" spans="1:9" ht="15.95" customHeight="1" x14ac:dyDescent="0.25">
      <c r="A10" s="16">
        <f t="shared" si="0"/>
        <v>5</v>
      </c>
      <c r="B10" s="17" t="s">
        <v>8</v>
      </c>
      <c r="C10" s="18" t="s">
        <v>3</v>
      </c>
      <c r="D10" s="19">
        <v>43891</v>
      </c>
      <c r="E10" s="19">
        <v>44378</v>
      </c>
      <c r="F10" s="14">
        <f>IF(E10&gt;D10,DATEDIF(D10,E10,"m"),"")</f>
        <v>16</v>
      </c>
      <c r="G10" s="1" t="s">
        <v>33</v>
      </c>
    </row>
    <row r="11" spans="1:9" ht="15.95" customHeight="1" x14ac:dyDescent="0.25">
      <c r="A11" s="16">
        <f t="shared" si="0"/>
        <v>6</v>
      </c>
      <c r="B11" s="17" t="s">
        <v>27</v>
      </c>
      <c r="C11" s="18" t="s">
        <v>3</v>
      </c>
      <c r="D11" s="19">
        <v>44743</v>
      </c>
      <c r="E11" s="19">
        <v>44927</v>
      </c>
      <c r="F11" s="14">
        <f t="shared" ref="F11:F16" si="1">IF(E11&gt;D11,DATEDIF(D11,E11,"m"),"")</f>
        <v>6</v>
      </c>
      <c r="G11" s="1" t="s">
        <v>33</v>
      </c>
    </row>
    <row r="12" spans="1:9" ht="15.95" customHeight="1" x14ac:dyDescent="0.25">
      <c r="A12" s="16">
        <f t="shared" si="0"/>
        <v>7</v>
      </c>
      <c r="B12" s="17" t="s">
        <v>10</v>
      </c>
      <c r="C12" s="18" t="s">
        <v>3</v>
      </c>
      <c r="D12" s="19">
        <v>44197</v>
      </c>
      <c r="E12" s="19">
        <v>44378</v>
      </c>
      <c r="F12" s="14">
        <f>IF(E12&gt;D12,DATEDIF(D12,E12,"m"),"")</f>
        <v>6</v>
      </c>
      <c r="G12" s="1" t="s">
        <v>33</v>
      </c>
    </row>
    <row r="13" spans="1:9" ht="15.95" customHeight="1" x14ac:dyDescent="0.25">
      <c r="A13" s="16">
        <f t="shared" si="0"/>
        <v>8</v>
      </c>
      <c r="B13" s="17" t="s">
        <v>7</v>
      </c>
      <c r="C13" s="18" t="s">
        <v>3</v>
      </c>
      <c r="D13" s="19">
        <v>44562</v>
      </c>
      <c r="E13" s="19">
        <v>44378</v>
      </c>
      <c r="F13" s="14" t="str">
        <f>IF(E13&gt;D13,DATEDIF(D13,E13,"m"),"")</f>
        <v/>
      </c>
      <c r="G13" s="1" t="s">
        <v>18</v>
      </c>
    </row>
    <row r="14" spans="1:9" ht="15.95" customHeight="1" x14ac:dyDescent="0.25">
      <c r="A14" s="16">
        <f t="shared" si="0"/>
        <v>9</v>
      </c>
      <c r="B14" s="17" t="s">
        <v>9</v>
      </c>
      <c r="C14" s="18" t="s">
        <v>3</v>
      </c>
      <c r="D14" s="19">
        <v>44562</v>
      </c>
      <c r="E14" s="19">
        <v>44378</v>
      </c>
      <c r="F14" s="14" t="str">
        <f>IF(E14&gt;D14,DATEDIF(D14,E14,"m"),"")</f>
        <v/>
      </c>
      <c r="G14" s="1" t="s">
        <v>19</v>
      </c>
    </row>
    <row r="15" spans="1:9" ht="15.95" customHeight="1" x14ac:dyDescent="0.25">
      <c r="A15" s="16">
        <f t="shared" si="0"/>
        <v>10</v>
      </c>
      <c r="B15" s="17" t="s">
        <v>28</v>
      </c>
      <c r="C15" s="18" t="s">
        <v>2</v>
      </c>
      <c r="D15" s="19">
        <v>43344</v>
      </c>
      <c r="E15" s="19">
        <v>44119</v>
      </c>
      <c r="F15" s="14">
        <f t="shared" si="1"/>
        <v>25</v>
      </c>
      <c r="G15" s="1" t="s">
        <v>33</v>
      </c>
    </row>
    <row r="16" spans="1:9" ht="15.95" customHeight="1" x14ac:dyDescent="0.25">
      <c r="A16" s="16">
        <f t="shared" si="0"/>
        <v>11</v>
      </c>
      <c r="B16" s="17" t="s">
        <v>38</v>
      </c>
      <c r="C16" s="18" t="s">
        <v>6</v>
      </c>
      <c r="D16" s="19">
        <v>43344</v>
      </c>
      <c r="E16" s="19">
        <v>43088</v>
      </c>
      <c r="F16" s="14" t="str">
        <f t="shared" si="1"/>
        <v/>
      </c>
      <c r="G16" s="1" t="s">
        <v>25</v>
      </c>
    </row>
    <row r="17" spans="1:7" s="22" customFormat="1" ht="15.95" customHeight="1" x14ac:dyDescent="0.25">
      <c r="A17" s="20"/>
      <c r="B17" s="21"/>
      <c r="C17" s="21"/>
      <c r="D17" s="21"/>
      <c r="E17" s="21"/>
      <c r="F17" s="21"/>
      <c r="G17" s="21"/>
    </row>
    <row r="18" spans="1:7" ht="60" x14ac:dyDescent="0.25">
      <c r="A18" s="5" t="s">
        <v>16</v>
      </c>
      <c r="B18" s="6" t="s">
        <v>41</v>
      </c>
      <c r="C18" s="7" t="s">
        <v>4</v>
      </c>
      <c r="D18" s="7" t="s">
        <v>17</v>
      </c>
      <c r="E18" s="7" t="s">
        <v>23</v>
      </c>
      <c r="F18" s="7" t="s">
        <v>5</v>
      </c>
      <c r="G18" s="7" t="s">
        <v>37</v>
      </c>
    </row>
    <row r="19" spans="1:7" ht="15.95" customHeight="1" x14ac:dyDescent="0.25">
      <c r="A19" s="16">
        <f>A16+1</f>
        <v>12</v>
      </c>
      <c r="B19" s="17" t="s">
        <v>35</v>
      </c>
      <c r="C19" s="25" t="s">
        <v>11</v>
      </c>
      <c r="D19" s="24">
        <v>44136</v>
      </c>
      <c r="E19" s="24">
        <v>44927</v>
      </c>
      <c r="F19" s="14">
        <f t="shared" ref="F19:F24" si="2">IF(E19&gt;D19,DATEDIF(D19,E19,"m"),"")</f>
        <v>26</v>
      </c>
      <c r="G19" s="1" t="s">
        <v>33</v>
      </c>
    </row>
    <row r="20" spans="1:7" ht="15.95" customHeight="1" x14ac:dyDescent="0.25">
      <c r="A20" s="16">
        <f t="shared" ref="A20:A24" si="3">A19+1</f>
        <v>13</v>
      </c>
      <c r="B20" s="17" t="s">
        <v>28</v>
      </c>
      <c r="C20" s="25" t="s">
        <v>11</v>
      </c>
      <c r="D20" s="19">
        <v>44469</v>
      </c>
      <c r="E20" s="24">
        <v>44927</v>
      </c>
      <c r="F20" s="14">
        <f t="shared" si="2"/>
        <v>15</v>
      </c>
      <c r="G20" s="1" t="s">
        <v>33</v>
      </c>
    </row>
    <row r="21" spans="1:7" ht="15.95" customHeight="1" x14ac:dyDescent="0.25">
      <c r="A21" s="16">
        <f t="shared" si="3"/>
        <v>14</v>
      </c>
      <c r="B21" s="17" t="s">
        <v>14</v>
      </c>
      <c r="C21" s="18" t="s">
        <v>2</v>
      </c>
      <c r="D21" s="19">
        <v>43830</v>
      </c>
      <c r="E21" s="19">
        <v>44119</v>
      </c>
      <c r="F21" s="14">
        <f t="shared" si="2"/>
        <v>9</v>
      </c>
      <c r="G21" s="1" t="s">
        <v>33</v>
      </c>
    </row>
    <row r="22" spans="1:7" ht="15.95" customHeight="1" x14ac:dyDescent="0.25">
      <c r="A22" s="16">
        <f t="shared" si="3"/>
        <v>15</v>
      </c>
      <c r="B22" s="17" t="s">
        <v>36</v>
      </c>
      <c r="C22" s="18" t="s">
        <v>6</v>
      </c>
      <c r="D22" s="19">
        <v>42429</v>
      </c>
      <c r="E22" s="19">
        <v>43088</v>
      </c>
      <c r="F22" s="14">
        <f t="shared" si="2"/>
        <v>21</v>
      </c>
      <c r="G22" s="1" t="s">
        <v>33</v>
      </c>
    </row>
    <row r="23" spans="1:7" ht="15.95" customHeight="1" x14ac:dyDescent="0.25">
      <c r="A23" s="16">
        <f t="shared" si="3"/>
        <v>16</v>
      </c>
      <c r="B23" s="17" t="s">
        <v>32</v>
      </c>
      <c r="C23" s="18" t="s">
        <v>6</v>
      </c>
      <c r="D23" s="19">
        <v>42643</v>
      </c>
      <c r="E23" s="19">
        <v>43088</v>
      </c>
      <c r="F23" s="14">
        <f t="shared" si="2"/>
        <v>14</v>
      </c>
      <c r="G23" s="1" t="s">
        <v>33</v>
      </c>
    </row>
    <row r="24" spans="1:7" ht="15.95" customHeight="1" x14ac:dyDescent="0.25">
      <c r="A24" s="16">
        <f t="shared" si="3"/>
        <v>17</v>
      </c>
      <c r="B24" s="17" t="s">
        <v>39</v>
      </c>
      <c r="C24" s="18" t="s">
        <v>6</v>
      </c>
      <c r="D24" s="19">
        <v>43343</v>
      </c>
      <c r="E24" s="19">
        <v>43088</v>
      </c>
      <c r="F24" s="14" t="str">
        <f t="shared" si="2"/>
        <v/>
      </c>
      <c r="G24" s="1" t="s">
        <v>25</v>
      </c>
    </row>
    <row r="25" spans="1:7" x14ac:dyDescent="0.25">
      <c r="E25" s="2" t="s">
        <v>15</v>
      </c>
    </row>
    <row r="26" spans="1:7" s="23" customFormat="1" ht="83.25" customHeight="1" x14ac:dyDescent="0.25">
      <c r="A26" s="26" t="s">
        <v>31</v>
      </c>
      <c r="B26" s="26"/>
      <c r="C26" s="26"/>
      <c r="D26" s="26"/>
      <c r="E26" s="26"/>
      <c r="F26" s="26"/>
      <c r="G26" s="26"/>
    </row>
    <row r="27" spans="1:7" s="23" customFormat="1" ht="39.75" customHeight="1" x14ac:dyDescent="0.25">
      <c r="A27" s="27" t="s">
        <v>30</v>
      </c>
      <c r="B27" s="26"/>
      <c r="C27" s="26"/>
      <c r="D27" s="26"/>
      <c r="E27" s="26"/>
      <c r="F27" s="26"/>
      <c r="G27" s="26"/>
    </row>
    <row r="28" spans="1:7" s="23" customFormat="1" ht="42.75" customHeight="1" x14ac:dyDescent="0.25">
      <c r="A28" s="28" t="s">
        <v>34</v>
      </c>
      <c r="B28" s="28"/>
      <c r="C28" s="28"/>
      <c r="D28" s="28"/>
      <c r="E28" s="28"/>
      <c r="F28" s="28"/>
      <c r="G28" s="28"/>
    </row>
  </sheetData>
  <mergeCells count="3">
    <mergeCell ref="A26:G26"/>
    <mergeCell ref="A27:G27"/>
    <mergeCell ref="A28:G28"/>
  </mergeCells>
  <printOptions horizontalCentered="1"/>
  <pageMargins left="0.7" right="0.7" top="0.75" bottom="0.75" header="0.3" footer="0.3"/>
  <pageSetup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2FD026AD-EB9D-409E-98E9-7E92A3B1001F}"/>
</file>

<file path=customXml/itemProps2.xml><?xml version="1.0" encoding="utf-8"?>
<ds:datastoreItem xmlns:ds="http://schemas.openxmlformats.org/officeDocument/2006/customXml" ds:itemID="{86E2DA0C-D685-4C13-83B7-D0E8B1CADD14}"/>
</file>

<file path=customXml/itemProps3.xml><?xml version="1.0" encoding="utf-8"?>
<ds:datastoreItem xmlns:ds="http://schemas.openxmlformats.org/officeDocument/2006/customXml" ds:itemID="{166F21FA-0214-4074-8F62-DA6B83FD25ED}"/>
</file>

<file path=customXml/itemProps4.xml><?xml version="1.0" encoding="utf-8"?>
<ds:datastoreItem xmlns:ds="http://schemas.openxmlformats.org/officeDocument/2006/customXml" ds:itemID="{6A65BE13-143D-4ADB-B537-BEF34107F1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PSE-Exh-JKP-4</vt:lpstr>
      <vt:lpstr>'PSE-Exh-JKP-4'!Print_Area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2022-01-27T18:39:22Z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