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CTIVE\Cases\UG\UG_240008_Cascade 2024 GRC\1_Filings\Testimony_Direct_Response\PC\01 Drafts\Stefan de Villiers\Exhibits\"/>
    </mc:Choice>
  </mc:AlternateContent>
  <xr:revisionPtr revIDLastSave="0" documentId="13_ncr:1_{53687E81-37AC-49BF-BF75-3F84DDF21278}" xr6:coauthVersionLast="47" xr6:coauthVersionMax="47" xr10:uidLastSave="{00000000-0000-0000-0000-000000000000}"/>
  <bookViews>
    <workbookView xWindow="4260" yWindow="1545" windowWidth="20760" windowHeight="12630" xr2:uid="{9B3EA0D9-8570-4225-90BE-FC41847B496B}"/>
  </bookViews>
  <sheets>
    <sheet name="SDV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3" i="1" s="1"/>
  <c r="C21" i="1"/>
  <c r="C23" i="1" s="1"/>
  <c r="B21" i="1"/>
  <c r="B23" i="1" s="1"/>
  <c r="C11" i="1"/>
  <c r="C13" i="1" s="1"/>
  <c r="D11" i="1"/>
  <c r="D13" i="1" s="1"/>
  <c r="B13" i="1"/>
  <c r="B11" i="1"/>
</calcChain>
</file>

<file path=xl/sharedStrings.xml><?xml version="1.0" encoding="utf-8"?>
<sst xmlns="http://schemas.openxmlformats.org/spreadsheetml/2006/main" count="31" uniqueCount="26">
  <si>
    <t>Current</t>
  </si>
  <si>
    <t>Effective March 1, 2025</t>
  </si>
  <si>
    <t>Effective March 1, 2026</t>
  </si>
  <si>
    <t>Rate of return</t>
  </si>
  <si>
    <t>Line extension allowance cap</t>
  </si>
  <si>
    <t>Average monthly therm use</t>
  </si>
  <si>
    <t>CRM charge</t>
  </si>
  <si>
    <t>Annual margin</t>
  </si>
  <si>
    <t>Schedule 503 Customers</t>
  </si>
  <si>
    <t>Schedule 504 Customers</t>
  </si>
  <si>
    <r>
      <t>Basic service charge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</si>
  <si>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Delivery charge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</si>
  <si>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CRM charge</t>
    </r>
    <r>
      <rPr>
        <vertAlign val="superscript"/>
        <sz val="11"/>
        <color theme="1"/>
        <rFont val="Aptos Narrow"/>
        <family val="2"/>
        <scheme val="minor"/>
      </rPr>
      <t>3</t>
    </r>
  </si>
  <si>
    <r>
      <t>Average monthly therm use</t>
    </r>
    <r>
      <rPr>
        <vertAlign val="superscript"/>
        <sz val="11"/>
        <color theme="1"/>
        <rFont val="Aptos Narrow"/>
        <family val="2"/>
        <scheme val="minor"/>
      </rPr>
      <t>4</t>
    </r>
  </si>
  <si>
    <r>
      <t>Rate of Return</t>
    </r>
    <r>
      <rPr>
        <vertAlign val="superscript"/>
        <sz val="11"/>
        <color theme="1"/>
        <rFont val="Aptos Narrow"/>
        <family val="2"/>
        <scheme val="minor"/>
      </rPr>
      <t>5</t>
    </r>
  </si>
  <si>
    <t>Sources:</t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</si>
  <si>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Zachary L. Harris, Exh. ZLH-10, at 4 (Mar. 29, 2024).</t>
    </r>
  </si>
  <si>
    <r>
      <rPr>
        <vertAlign val="superscript"/>
        <sz val="11"/>
        <color theme="1"/>
        <rFont val="Aptos Narrow"/>
        <family val="2"/>
        <scheme val="minor"/>
      </rPr>
      <t>2</t>
    </r>
    <r>
      <rPr>
        <i/>
        <sz val="11"/>
        <color theme="1"/>
        <rFont val="Aptos Narrow"/>
        <family val="2"/>
        <scheme val="minor"/>
      </rPr>
      <t>Id.</t>
    </r>
  </si>
  <si>
    <r>
      <t>Basic service charge</t>
    </r>
    <r>
      <rPr>
        <vertAlign val="superscript"/>
        <sz val="11"/>
        <color theme="1"/>
        <rFont val="Aptos Narrow"/>
        <family val="2"/>
        <scheme val="minor"/>
      </rPr>
      <t>6</t>
    </r>
  </si>
  <si>
    <r>
      <t>Delivery charge</t>
    </r>
    <r>
      <rPr>
        <vertAlign val="superscript"/>
        <sz val="11"/>
        <color theme="1"/>
        <rFont val="Aptos Narrow"/>
        <family val="2"/>
        <scheme val="minor"/>
      </rPr>
      <t>7</t>
    </r>
  </si>
  <si>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Cascade Tariff Schedule No. 597.</t>
    </r>
  </si>
  <si>
    <r>
      <rPr>
        <vertAlign val="super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Cascade Tariff Rule 8.</t>
    </r>
  </si>
  <si>
    <r>
      <rPr>
        <vertAlign val="superscript"/>
        <sz val="11"/>
        <color theme="1"/>
        <rFont val="Aptos Narrow"/>
        <family val="2"/>
        <scheme val="minor"/>
      </rPr>
      <t>5</t>
    </r>
    <r>
      <rPr>
        <i/>
        <sz val="11"/>
        <color theme="1"/>
        <rFont val="Aptos Narrow"/>
        <family val="2"/>
        <scheme val="minor"/>
      </rPr>
      <t>Id.</t>
    </r>
    <r>
      <rPr>
        <sz val="11"/>
        <color theme="1"/>
        <rFont val="Aptos Narrow"/>
        <family val="2"/>
        <scheme val="minor"/>
      </rPr>
      <t>; Direct Test. of Nicole A. Kivisto, Exh. NAK-1T, at 8:17 (Mar. 29, 2024).</t>
    </r>
  </si>
  <si>
    <r>
      <rPr>
        <vertAlign val="superscript"/>
        <sz val="11"/>
        <color theme="1"/>
        <rFont val="Aptos Narrow"/>
        <family val="2"/>
        <scheme val="minor"/>
      </rPr>
      <t>6</t>
    </r>
    <r>
      <rPr>
        <sz val="11"/>
        <color theme="1"/>
        <rFont val="Aptos Narrow"/>
        <family val="2"/>
        <scheme val="minor"/>
      </rPr>
      <t>Harris, Exh. ZLH-10, at 5.</t>
    </r>
  </si>
  <si>
    <r>
      <rPr>
        <vertAlign val="superscript"/>
        <sz val="11"/>
        <color theme="1"/>
        <rFont val="Aptos Narrow"/>
        <family val="2"/>
        <scheme val="minor"/>
      </rPr>
      <t>7</t>
    </r>
    <r>
      <rPr>
        <i/>
        <sz val="11"/>
        <color theme="1"/>
        <rFont val="Aptos Narrow"/>
        <family val="2"/>
        <scheme val="minor"/>
      </rPr>
      <t>Id.</t>
    </r>
  </si>
  <si>
    <t>Cascade proposed line extension allowance caps for RY1 and RY2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</si>
</sst>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164" fontId="0" fillId="0" borderId="0" xfId="1" applyNumberFormat="1" applyFont="1"/>
    <xf numFmtId="44" fontId="0" fillId="0" borderId="0" xfId="0" applyNumberFormat="1"/>
    <xf numFmtId="10" fontId="0" fillId="0" borderId="0" xfId="0" applyNumberFormat="1"/>
    <xf numFmtId="0" fontId="3" fillId="0" borderId="0" xfId="0" applyFont="1"/>
    <xf numFmtId="0" fontId="2" fillId="0" borderId="0" xfId="0" applyFont="1"/>
    <xf numFmtId="44" fontId="2" fillId="0" borderId="0" xfId="1" applyFont="1"/>
    <xf numFmtId="0" fontId="0" fillId="0" borderId="0" xfId="0" applyFont="1"/>
    <xf numFmtId="0" fontId="2" fillId="0" borderId="0" xfId="0" applyFont="1" applyAlignment="1">
      <alignment horizontal="center"/>
    </xf>
    <xf numFmtId="8" fontId="0" fillId="0" borderId="0" xfId="0" applyNumberFormat="1"/>
    <xf numFmtId="8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C077-CB4D-41CF-9A73-29B07BD50415}">
  <dimension ref="A3:D32"/>
  <sheetViews>
    <sheetView tabSelected="1" topLeftCell="A12" zoomScaleNormal="100" workbookViewId="0">
      <selection activeCell="C17" sqref="C17:D17"/>
    </sheetView>
  </sheetViews>
  <sheetFormatPr defaultRowHeight="15" x14ac:dyDescent="0.25"/>
  <cols>
    <col min="1" max="1" width="27.42578125" customWidth="1"/>
    <col min="2" max="2" width="10.5703125" bestFit="1" customWidth="1"/>
    <col min="3" max="4" width="21.5703125" bestFit="1" customWidth="1"/>
  </cols>
  <sheetData>
    <row r="3" spans="1:4" x14ac:dyDescent="0.25">
      <c r="A3" s="6" t="s">
        <v>25</v>
      </c>
    </row>
    <row r="5" spans="1:4" x14ac:dyDescent="0.25">
      <c r="B5" s="9" t="s">
        <v>8</v>
      </c>
      <c r="C5" s="9"/>
      <c r="D5" s="9"/>
    </row>
    <row r="6" spans="1:4" x14ac:dyDescent="0.25">
      <c r="B6" s="8" t="s">
        <v>0</v>
      </c>
      <c r="C6" s="8" t="s">
        <v>1</v>
      </c>
      <c r="D6" s="8" t="s">
        <v>2</v>
      </c>
    </row>
    <row r="7" spans="1:4" ht="17.25" x14ac:dyDescent="0.25">
      <c r="A7" t="s">
        <v>10</v>
      </c>
      <c r="B7" s="1">
        <v>5</v>
      </c>
      <c r="C7" s="10">
        <v>10</v>
      </c>
      <c r="D7" s="11">
        <v>11.5</v>
      </c>
    </row>
    <row r="8" spans="1:4" ht="17.25" x14ac:dyDescent="0.25">
      <c r="A8" t="s">
        <v>11</v>
      </c>
      <c r="B8" s="2">
        <v>0.33950999999999998</v>
      </c>
      <c r="C8" s="2">
        <v>0.44046999999999997</v>
      </c>
      <c r="D8" s="2">
        <v>0.44502000000000003</v>
      </c>
    </row>
    <row r="9" spans="1:4" ht="17.25" x14ac:dyDescent="0.25">
      <c r="A9" t="s">
        <v>12</v>
      </c>
      <c r="B9" s="2">
        <v>1.7690000000000001E-2</v>
      </c>
      <c r="C9" s="1">
        <v>0</v>
      </c>
      <c r="D9" s="1">
        <v>0</v>
      </c>
    </row>
    <row r="10" spans="1:4" ht="17.25" x14ac:dyDescent="0.25">
      <c r="A10" t="s">
        <v>13</v>
      </c>
      <c r="B10">
        <v>54</v>
      </c>
      <c r="C10">
        <v>54</v>
      </c>
      <c r="D10">
        <v>54</v>
      </c>
    </row>
    <row r="11" spans="1:4" x14ac:dyDescent="0.25">
      <c r="A11" t="s">
        <v>7</v>
      </c>
      <c r="B11" s="3">
        <f>(B7+(B8+B9)*B10)*12</f>
        <v>291.46559999999999</v>
      </c>
      <c r="C11" s="3">
        <f t="shared" ref="C11:D11" si="0">(C7+(C8+C9)*C10)*12</f>
        <v>405.42456000000004</v>
      </c>
      <c r="D11" s="3">
        <f t="shared" si="0"/>
        <v>426.37296000000003</v>
      </c>
    </row>
    <row r="12" spans="1:4" ht="17.25" x14ac:dyDescent="0.25">
      <c r="A12" t="s">
        <v>14</v>
      </c>
      <c r="B12" s="4">
        <v>6.8500000000000005E-2</v>
      </c>
      <c r="C12" s="4">
        <v>7.8939999999999996E-2</v>
      </c>
      <c r="D12" s="4">
        <v>7.8939999999999996E-2</v>
      </c>
    </row>
    <row r="13" spans="1:4" x14ac:dyDescent="0.25">
      <c r="A13" s="6" t="s">
        <v>4</v>
      </c>
      <c r="B13" s="7">
        <f>SERIESSUM(1/(1+B12),1,1,_xlfn.SEQUENCE(7,1,B11,0))</f>
        <v>1579.0404181230153</v>
      </c>
      <c r="C13" s="7">
        <f t="shared" ref="C13:D13" si="1">SERIESSUM(1/(1+C12),1,1,_xlfn.SEQUENCE(7,1,C11,0))</f>
        <v>2118.4641466678963</v>
      </c>
      <c r="D13" s="7">
        <f t="shared" si="1"/>
        <v>2227.9257795054768</v>
      </c>
    </row>
    <row r="15" spans="1:4" x14ac:dyDescent="0.25">
      <c r="B15" s="9" t="s">
        <v>9</v>
      </c>
      <c r="C15" s="9"/>
      <c r="D15" s="9"/>
    </row>
    <row r="16" spans="1:4" x14ac:dyDescent="0.25">
      <c r="B16" s="8" t="s">
        <v>0</v>
      </c>
      <c r="C16" s="8" t="s">
        <v>1</v>
      </c>
      <c r="D16" s="8" t="s">
        <v>2</v>
      </c>
    </row>
    <row r="17" spans="1:4" ht="17.25" x14ac:dyDescent="0.25">
      <c r="A17" t="s">
        <v>18</v>
      </c>
      <c r="B17" s="1">
        <v>13</v>
      </c>
      <c r="C17" s="10">
        <v>20</v>
      </c>
      <c r="D17" s="11">
        <v>25.5</v>
      </c>
    </row>
    <row r="18" spans="1:4" ht="17.25" x14ac:dyDescent="0.25">
      <c r="A18" t="s">
        <v>19</v>
      </c>
      <c r="B18" s="2">
        <v>0.28432000000000002</v>
      </c>
      <c r="C18" s="2">
        <v>0.32666000000000001</v>
      </c>
      <c r="D18" s="2">
        <v>0.32828000000000002</v>
      </c>
    </row>
    <row r="19" spans="1:4" ht="17.25" x14ac:dyDescent="0.25">
      <c r="A19" t="s">
        <v>6</v>
      </c>
      <c r="B19" s="2">
        <v>1.0959999999999999E-2</v>
      </c>
      <c r="C19" s="1">
        <v>0</v>
      </c>
      <c r="D19" s="1">
        <v>0</v>
      </c>
    </row>
    <row r="20" spans="1:4" ht="17.25" x14ac:dyDescent="0.25">
      <c r="A20" t="s">
        <v>5</v>
      </c>
      <c r="B20">
        <v>271</v>
      </c>
      <c r="C20">
        <v>271</v>
      </c>
      <c r="D20">
        <v>271</v>
      </c>
    </row>
    <row r="21" spans="1:4" x14ac:dyDescent="0.25">
      <c r="A21" t="s">
        <v>7</v>
      </c>
      <c r="B21" s="3">
        <f>(B17+(B18+B19)*B20)*12</f>
        <v>1116.25056</v>
      </c>
      <c r="C21" s="3">
        <f t="shared" ref="C21" si="2">(C17+(C18+C19)*C20)*12</f>
        <v>1302.2983200000001</v>
      </c>
      <c r="D21" s="3">
        <f t="shared" ref="D21" si="3">(D17+(D18+D19)*D20)*12</f>
        <v>1373.56656</v>
      </c>
    </row>
    <row r="22" spans="1:4" x14ac:dyDescent="0.25">
      <c r="A22" t="s">
        <v>3</v>
      </c>
      <c r="B22" s="4">
        <v>6.8500000000000005E-2</v>
      </c>
      <c r="C22" s="4">
        <v>7.8939999999999996E-2</v>
      </c>
      <c r="D22" s="4">
        <v>7.8939999999999996E-2</v>
      </c>
    </row>
    <row r="23" spans="1:4" x14ac:dyDescent="0.25">
      <c r="A23" s="6" t="s">
        <v>4</v>
      </c>
      <c r="B23" s="7">
        <f>SERIESSUM(1/(1+B22),1,1,_xlfn.SEQUENCE(7,1,B21,0))</f>
        <v>6047.3851836801668</v>
      </c>
      <c r="C23" s="7">
        <f t="shared" ref="C23" si="4">SERIESSUM(1/(1+C22),1,1,_xlfn.SEQUENCE(7,1,C21,0))</f>
        <v>6804.8968202267642</v>
      </c>
      <c r="D23" s="7">
        <f t="shared" ref="D23" si="5">SERIESSUM(1/(1+D22),1,1,_xlfn.SEQUENCE(7,1,D21,0))</f>
        <v>7177.2946128916265</v>
      </c>
    </row>
    <row r="25" spans="1:4" x14ac:dyDescent="0.25">
      <c r="A25" s="5" t="s">
        <v>15</v>
      </c>
    </row>
    <row r="26" spans="1:4" ht="17.25" x14ac:dyDescent="0.25">
      <c r="A26" t="s">
        <v>16</v>
      </c>
    </row>
    <row r="27" spans="1:4" ht="17.25" x14ac:dyDescent="0.25">
      <c r="A27" t="s">
        <v>17</v>
      </c>
    </row>
    <row r="28" spans="1:4" ht="17.25" x14ac:dyDescent="0.25">
      <c r="A28" t="s">
        <v>20</v>
      </c>
    </row>
    <row r="29" spans="1:4" ht="17.25" x14ac:dyDescent="0.25">
      <c r="A29" t="s">
        <v>21</v>
      </c>
    </row>
    <row r="30" spans="1:4" ht="17.25" x14ac:dyDescent="0.25">
      <c r="A30" t="s">
        <v>22</v>
      </c>
    </row>
    <row r="31" spans="1:4" ht="17.25" x14ac:dyDescent="0.25">
      <c r="A31" t="s">
        <v>23</v>
      </c>
    </row>
    <row r="32" spans="1:4" ht="17.25" x14ac:dyDescent="0.25">
      <c r="A32" t="s">
        <v>24</v>
      </c>
    </row>
  </sheetData>
  <mergeCells count="2">
    <mergeCell ref="B5:D5"/>
    <mergeCell ref="B15:D15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2024-09-25T07:00:00+00:00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4CAC56-0B44-414E-B5AB-2B304BA4D52F}"/>
</file>

<file path=customXml/itemProps2.xml><?xml version="1.0" encoding="utf-8"?>
<ds:datastoreItem xmlns:ds="http://schemas.openxmlformats.org/officeDocument/2006/customXml" ds:itemID="{B9C471F8-0D53-454A-B2C3-3EBF36860D85}"/>
</file>

<file path=customXml/itemProps3.xml><?xml version="1.0" encoding="utf-8"?>
<ds:datastoreItem xmlns:ds="http://schemas.openxmlformats.org/officeDocument/2006/customXml" ds:itemID="{144FAF9D-F327-4033-9AD0-634CE1F16B97}"/>
</file>

<file path=customXml/itemProps4.xml><?xml version="1.0" encoding="utf-8"?>
<ds:datastoreItem xmlns:ds="http://schemas.openxmlformats.org/officeDocument/2006/customXml" ds:itemID="{768F347A-CFAE-49C8-9E64-995B15337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SDV-5</vt:lpstr>
    </vt:vector>
  </TitlesOfParts>
  <Company>Washington State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Villiers, Stefan (ATG)</dc:creator>
  <cp:lastModifiedBy>de Villiers, Stefan (ATG)</cp:lastModifiedBy>
  <dcterms:created xsi:type="dcterms:W3CDTF">2024-09-25T00:36:11Z</dcterms:created>
  <dcterms:modified xsi:type="dcterms:W3CDTF">2024-09-25T01:28:18Z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