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home.utc.wa.gov/sites/ug-170929/Staffs Testimony and Exhibits/"/>
    </mc:Choice>
  </mc:AlternateContent>
  <bookViews>
    <workbookView xWindow="0" yWindow="0" windowWidth="28800" windowHeight="12216"/>
  </bookViews>
  <sheets>
    <sheet name="Exh BAE-8" sheetId="1" r:id="rId1"/>
  </sheets>
  <definedNames>
    <definedName name="_xlnm.Print_Area" localSheetId="0">'Exh BAE-8'!$A$1:$M$34</definedName>
    <definedName name="_xlnm.Print_Titles" localSheetId="0">'Exh BAE-8'!$A:$D,'Exh BAE-8'!$10:$12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" i="1" l="1"/>
  <c r="L24" i="1"/>
  <c r="M23" i="1"/>
  <c r="L23" i="1"/>
  <c r="M22" i="1"/>
  <c r="L22" i="1"/>
  <c r="L21" i="1"/>
  <c r="M20" i="1"/>
  <c r="K22" i="1"/>
  <c r="K21" i="1"/>
  <c r="K20" i="1"/>
  <c r="M18" i="1"/>
  <c r="L17" i="1"/>
  <c r="M16" i="1"/>
  <c r="L16" i="1"/>
  <c r="M15" i="1"/>
  <c r="L15" i="1"/>
  <c r="K15" i="1"/>
  <c r="M13" i="1"/>
  <c r="L14" i="1"/>
  <c r="K16" i="1"/>
  <c r="K13" i="1"/>
  <c r="K14" i="1" l="1"/>
  <c r="J23" i="1"/>
  <c r="I23" i="1"/>
  <c r="I27" i="1" s="1"/>
  <c r="H23" i="1"/>
  <c r="G23" i="1"/>
  <c r="F23" i="1"/>
  <c r="E23" i="1"/>
  <c r="E27" i="1" s="1"/>
  <c r="J16" i="1"/>
  <c r="I16" i="1"/>
  <c r="H16" i="1"/>
  <c r="H27" i="1" s="1"/>
  <c r="G16" i="1"/>
  <c r="F16" i="1"/>
  <c r="E16" i="1"/>
  <c r="F27" i="1" l="1"/>
  <c r="J27" i="1"/>
  <c r="K23" i="1"/>
  <c r="G27" i="1"/>
  <c r="K27" i="1" l="1"/>
</calcChain>
</file>

<file path=xl/sharedStrings.xml><?xml version="1.0" encoding="utf-8"?>
<sst xmlns="http://schemas.openxmlformats.org/spreadsheetml/2006/main" count="63" uniqueCount="35">
  <si>
    <t>2016</t>
  </si>
  <si>
    <t>LTD</t>
  </si>
  <si>
    <t>12</t>
  </si>
  <si>
    <t>11</t>
  </si>
  <si>
    <t>10</t>
  </si>
  <si>
    <t>9</t>
  </si>
  <si>
    <t>8</t>
  </si>
  <si>
    <t>7</t>
  </si>
  <si>
    <t>Post-Code</t>
  </si>
  <si>
    <t>1823</t>
  </si>
  <si>
    <t>2046</t>
  </si>
  <si>
    <t>WA MAOP Regulatory Asset</t>
  </si>
  <si>
    <t>Pre-Code</t>
  </si>
  <si>
    <t>Pre/Post-Code</t>
  </si>
  <si>
    <t>1860</t>
  </si>
  <si>
    <t>20479</t>
  </si>
  <si>
    <t>WA MAOP Deferred Costs</t>
  </si>
  <si>
    <t>Total</t>
  </si>
  <si>
    <t>Cascade Natural Gas Corporation</t>
  </si>
  <si>
    <t>for the Twelve Months Ended December 31, 2016</t>
  </si>
  <si>
    <t>MAOP Pre-Code Post-Code Balance Sheet Deferral Analysis</t>
  </si>
  <si>
    <t>Data Extracted from UTC DR No. 117</t>
  </si>
  <si>
    <t>Docket UE-170929</t>
  </si>
  <si>
    <t>Page 1 of 1</t>
  </si>
  <si>
    <t>Exh. BAE-8</t>
  </si>
  <si>
    <t>Account 1823 2046 Total</t>
  </si>
  <si>
    <t>Account 186 20479 Total</t>
  </si>
  <si>
    <t>Total Pre-Code Percent Allowed in Account 1823 2046</t>
  </si>
  <si>
    <t>Total Post-Code Percent Not Allowed in Account 1823 2046</t>
  </si>
  <si>
    <t>Total Pre-Code Percent Allowed in Account 1860 20479</t>
  </si>
  <si>
    <t>Total Post-Code Percent Not Allowed in Account 1860 20479</t>
  </si>
  <si>
    <t>Per Amy White's Analysis by Foot:</t>
  </si>
  <si>
    <t>Pre/Post-Code Mix</t>
  </si>
  <si>
    <t xml:space="preserve">  Pre-Code</t>
  </si>
  <si>
    <t xml:space="preserve">  Post-Code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</si>
</sst>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</cellStyleXfs>
  <cellXfs count="62">
    <xf numFmtId="0" fontId="0" fillId="0" borderId="0" xfId="0"/>
    <xf numFmtId="0" fontId="0" fillId="0" borderId="0" xfId="0" applyFill="1"/>
    <xf numFmtId="49" fontId="3" fillId="0" borderId="0" xfId="1" applyNumberFormat="1" applyFont="1" applyFill="1" applyAlignment="1">
      <alignment horizontal="center"/>
    </xf>
    <xf numFmtId="49" fontId="4" fillId="0" borderId="0" xfId="1" applyNumberFormat="1" applyFont="1" applyFill="1" applyAlignment="1">
      <alignment horizontal="center"/>
    </xf>
    <xf numFmtId="0" fontId="1" fillId="0" borderId="0" xfId="0" applyFont="1" applyFill="1"/>
    <xf numFmtId="0" fontId="0" fillId="2" borderId="1" xfId="0" applyFill="1" applyBorder="1"/>
    <xf numFmtId="49" fontId="2" fillId="2" borderId="1" xfId="1" applyNumberFormat="1" applyFill="1" applyBorder="1"/>
    <xf numFmtId="0" fontId="0" fillId="2" borderId="0" xfId="0" applyFill="1"/>
    <xf numFmtId="0" fontId="0" fillId="2" borderId="0" xfId="0" applyFill="1" applyBorder="1"/>
    <xf numFmtId="49" fontId="2" fillId="2" borderId="0" xfId="1" applyNumberFormat="1" applyFill="1" applyBorder="1"/>
    <xf numFmtId="43" fontId="5" fillId="2" borderId="0" xfId="2" applyFont="1" applyFill="1" applyBorder="1"/>
    <xf numFmtId="0" fontId="0" fillId="3" borderId="0" xfId="0" applyFill="1" applyBorder="1"/>
    <xf numFmtId="49" fontId="2" fillId="3" borderId="0" xfId="1" applyNumberFormat="1" applyFill="1" applyBorder="1"/>
    <xf numFmtId="43" fontId="5" fillId="3" borderId="0" xfId="2" applyFont="1" applyFill="1" applyBorder="1"/>
    <xf numFmtId="0" fontId="0" fillId="3" borderId="0" xfId="0" applyFill="1"/>
    <xf numFmtId="0" fontId="0" fillId="2" borderId="2" xfId="0" applyFill="1" applyBorder="1"/>
    <xf numFmtId="49" fontId="2" fillId="2" borderId="2" xfId="1" applyNumberFormat="1" applyFill="1" applyBorder="1"/>
    <xf numFmtId="164" fontId="2" fillId="2" borderId="1" xfId="3" applyNumberFormat="1" applyFont="1" applyFill="1" applyBorder="1"/>
    <xf numFmtId="164" fontId="0" fillId="2" borderId="1" xfId="3" applyNumberFormat="1" applyFont="1" applyFill="1" applyBorder="1" applyAlignment="1">
      <alignment horizontal="center"/>
    </xf>
    <xf numFmtId="164" fontId="0" fillId="2" borderId="0" xfId="3" applyNumberFormat="1" applyFont="1" applyFill="1"/>
    <xf numFmtId="164" fontId="2" fillId="3" borderId="0" xfId="3" applyNumberFormat="1" applyFont="1" applyFill="1" applyBorder="1"/>
    <xf numFmtId="164" fontId="0" fillId="3" borderId="0" xfId="3" applyNumberFormat="1" applyFont="1" applyFill="1" applyBorder="1" applyAlignment="1">
      <alignment horizontal="center"/>
    </xf>
    <xf numFmtId="164" fontId="0" fillId="3" borderId="0" xfId="3" applyNumberFormat="1" applyFont="1" applyFill="1"/>
    <xf numFmtId="164" fontId="2" fillId="2" borderId="0" xfId="3" applyNumberFormat="1" applyFont="1" applyFill="1" applyBorder="1"/>
    <xf numFmtId="164" fontId="0" fillId="2" borderId="0" xfId="3" applyNumberFormat="1" applyFont="1" applyFill="1" applyBorder="1" applyAlignment="1">
      <alignment horizontal="center"/>
    </xf>
    <xf numFmtId="164" fontId="0" fillId="2" borderId="2" xfId="3" applyNumberFormat="1" applyFont="1" applyFill="1" applyBorder="1" applyAlignment="1">
      <alignment horizontal="center"/>
    </xf>
    <xf numFmtId="164" fontId="2" fillId="2" borderId="2" xfId="3" applyNumberFormat="1" applyFont="1" applyFill="1" applyBorder="1"/>
    <xf numFmtId="164" fontId="1" fillId="0" borderId="0" xfId="3" applyNumberFormat="1" applyFont="1" applyFill="1" applyAlignment="1">
      <alignment horizontal="center"/>
    </xf>
    <xf numFmtId="164" fontId="0" fillId="0" borderId="0" xfId="3" applyNumberFormat="1" applyFont="1"/>
    <xf numFmtId="0" fontId="0" fillId="0" borderId="0" xfId="0" applyFill="1" applyBorder="1"/>
    <xf numFmtId="49" fontId="2" fillId="0" borderId="0" xfId="1" applyNumberFormat="1" applyFill="1" applyBorder="1"/>
    <xf numFmtId="43" fontId="5" fillId="0" borderId="0" xfId="2" applyFont="1" applyFill="1" applyBorder="1"/>
    <xf numFmtId="164" fontId="0" fillId="0" borderId="0" xfId="3" applyNumberFormat="1" applyFont="1" applyFill="1"/>
    <xf numFmtId="49" fontId="7" fillId="0" borderId="0" xfId="5" applyNumberFormat="1" applyFont="1" applyFill="1"/>
    <xf numFmtId="0" fontId="7" fillId="0" borderId="0" xfId="5" applyFont="1" applyAlignment="1">
      <alignment horizontal="right"/>
    </xf>
    <xf numFmtId="164" fontId="2" fillId="0" borderId="0" xfId="3" applyNumberFormat="1" applyFont="1" applyFill="1" applyBorder="1"/>
    <xf numFmtId="164" fontId="0" fillId="0" borderId="0" xfId="3" applyNumberFormat="1" applyFont="1" applyFill="1" applyBorder="1" applyAlignment="1">
      <alignment horizontal="center"/>
    </xf>
    <xf numFmtId="0" fontId="0" fillId="0" borderId="0" xfId="0" applyFont="1" applyFill="1"/>
    <xf numFmtId="10" fontId="2" fillId="3" borderId="0" xfId="4" applyNumberFormat="1" applyFont="1" applyFill="1" applyBorder="1"/>
    <xf numFmtId="10" fontId="2" fillId="2" borderId="0" xfId="4" applyNumberFormat="1" applyFont="1" applyFill="1" applyBorder="1"/>
    <xf numFmtId="0" fontId="0" fillId="0" borderId="0" xfId="0" applyAlignment="1">
      <alignment horizontal="center"/>
    </xf>
    <xf numFmtId="0" fontId="0" fillId="0" borderId="2" xfId="0" applyBorder="1"/>
    <xf numFmtId="164" fontId="0" fillId="2" borderId="2" xfId="3" applyNumberFormat="1" applyFont="1" applyFill="1" applyBorder="1"/>
    <xf numFmtId="164" fontId="0" fillId="3" borderId="2" xfId="3" applyNumberFormat="1" applyFont="1" applyFill="1" applyBorder="1"/>
    <xf numFmtId="164" fontId="2" fillId="3" borderId="0" xfId="4" applyNumberFormat="1" applyFont="1" applyFill="1" applyBorder="1"/>
    <xf numFmtId="164" fontId="3" fillId="0" borderId="0" xfId="3" applyNumberFormat="1" applyFont="1" applyFill="1" applyAlignment="1">
      <alignment horizontal="center"/>
    </xf>
    <xf numFmtId="164" fontId="0" fillId="0" borderId="2" xfId="3" applyNumberFormat="1" applyFont="1" applyBorder="1"/>
    <xf numFmtId="10" fontId="0" fillId="3" borderId="0" xfId="4" applyNumberFormat="1" applyFont="1" applyFill="1"/>
    <xf numFmtId="10" fontId="0" fillId="2" borderId="0" xfId="4" applyNumberFormat="1" applyFont="1" applyFill="1"/>
    <xf numFmtId="164" fontId="0" fillId="0" borderId="0" xfId="0" applyNumberFormat="1" applyFill="1"/>
    <xf numFmtId="10" fontId="0" fillId="2" borderId="0" xfId="0" applyNumberFormat="1" applyFill="1"/>
    <xf numFmtId="10" fontId="1" fillId="3" borderId="0" xfId="4" applyNumberFormat="1" applyFont="1" applyFill="1"/>
    <xf numFmtId="10" fontId="1" fillId="2" borderId="0" xfId="4" applyNumberFormat="1" applyFont="1" applyFill="1"/>
    <xf numFmtId="0" fontId="1" fillId="0" borderId="0" xfId="0" applyFont="1"/>
    <xf numFmtId="0" fontId="1" fillId="3" borderId="0" xfId="0" applyFont="1" applyFill="1"/>
    <xf numFmtId="0" fontId="1" fillId="2" borderId="0" xfId="0" applyFont="1" applyFill="1"/>
    <xf numFmtId="43" fontId="2" fillId="2" borderId="1" xfId="2" applyFont="1" applyFill="1" applyBorder="1"/>
    <xf numFmtId="43" fontId="2" fillId="3" borderId="0" xfId="2" applyFont="1" applyFill="1" applyBorder="1"/>
    <xf numFmtId="43" fontId="2" fillId="2" borderId="2" xfId="2" applyFont="1" applyFill="1" applyBorder="1"/>
    <xf numFmtId="43" fontId="2" fillId="0" borderId="0" xfId="2" applyFont="1" applyFill="1" applyBorder="1"/>
    <xf numFmtId="43" fontId="2" fillId="2" borderId="0" xfId="2" applyFont="1" applyFill="1" applyBorder="1"/>
    <xf numFmtId="164" fontId="6" fillId="0" borderId="0" xfId="3" applyNumberFormat="1" applyFont="1" applyFill="1" applyAlignment="1">
      <alignment horizontal="center"/>
    </xf>
  </cellXfs>
  <cellStyles count="6">
    <cellStyle name="Comma 16" xfId="2"/>
    <cellStyle name="Currency" xfId="3" builtinId="4"/>
    <cellStyle name="Normal" xfId="0" builtinId="0"/>
    <cellStyle name="Normal 10 10" xfId="5"/>
    <cellStyle name="Normal 9" xfId="1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8"/>
  <sheetViews>
    <sheetView tabSelected="1" zoomScale="90" zoomScaleNormal="90" workbookViewId="0">
      <selection activeCell="L24" sqref="L24"/>
    </sheetView>
  </sheetViews>
  <sheetFormatPr defaultRowHeight="14.4" x14ac:dyDescent="0.3"/>
  <cols>
    <col min="1" max="1" width="14.88671875" customWidth="1"/>
    <col min="4" max="4" width="27.6640625" bestFit="1" customWidth="1"/>
    <col min="5" max="11" width="12.6640625" customWidth="1"/>
    <col min="12" max="12" width="12.21875" bestFit="1" customWidth="1"/>
    <col min="13" max="13" width="13.33203125" style="28" bestFit="1" customWidth="1"/>
    <col min="14" max="14" width="12.21875" bestFit="1" customWidth="1"/>
  </cols>
  <sheetData>
    <row r="1" spans="1:14" ht="15.6" x14ac:dyDescent="0.3">
      <c r="A1" s="33" t="s">
        <v>18</v>
      </c>
      <c r="M1" s="34" t="s">
        <v>24</v>
      </c>
    </row>
    <row r="2" spans="1:14" ht="15.6" x14ac:dyDescent="0.3">
      <c r="A2" s="33" t="s">
        <v>20</v>
      </c>
      <c r="M2" s="34" t="s">
        <v>22</v>
      </c>
    </row>
    <row r="3" spans="1:14" ht="15.6" x14ac:dyDescent="0.3">
      <c r="A3" s="33" t="s">
        <v>19</v>
      </c>
      <c r="M3" s="34" t="s">
        <v>23</v>
      </c>
    </row>
    <row r="4" spans="1:14" ht="15.6" x14ac:dyDescent="0.3">
      <c r="A4" s="33" t="s">
        <v>21</v>
      </c>
    </row>
    <row r="5" spans="1:14" ht="15.6" x14ac:dyDescent="0.3">
      <c r="A5" s="33"/>
    </row>
    <row r="6" spans="1:14" ht="15.6" x14ac:dyDescent="0.3">
      <c r="A6" s="33"/>
    </row>
    <row r="7" spans="1:14" ht="15.6" x14ac:dyDescent="0.3">
      <c r="A7" s="33"/>
    </row>
    <row r="10" spans="1:14" x14ac:dyDescent="0.3">
      <c r="A10" s="1"/>
      <c r="B10" s="1"/>
      <c r="C10" s="1"/>
      <c r="D10" s="1"/>
      <c r="E10" s="2" t="s">
        <v>0</v>
      </c>
      <c r="F10" s="2" t="s">
        <v>0</v>
      </c>
      <c r="G10" s="2" t="s">
        <v>0</v>
      </c>
      <c r="H10" s="2" t="s">
        <v>0</v>
      </c>
      <c r="I10" s="2" t="s">
        <v>0</v>
      </c>
      <c r="J10" s="2" t="s">
        <v>0</v>
      </c>
      <c r="K10" s="2" t="s">
        <v>0</v>
      </c>
      <c r="L10" s="40">
        <v>2016</v>
      </c>
      <c r="M10" s="40">
        <v>2016</v>
      </c>
    </row>
    <row r="11" spans="1:14" x14ac:dyDescent="0.3">
      <c r="A11" s="1"/>
      <c r="B11" s="1"/>
      <c r="C11" s="1"/>
      <c r="D11" s="1"/>
      <c r="E11" s="2" t="s">
        <v>1</v>
      </c>
      <c r="F11" s="2" t="s">
        <v>1</v>
      </c>
      <c r="G11" s="2" t="s">
        <v>1</v>
      </c>
      <c r="H11" s="2" t="s">
        <v>1</v>
      </c>
      <c r="I11" s="2" t="s">
        <v>1</v>
      </c>
      <c r="J11" s="2" t="s">
        <v>1</v>
      </c>
      <c r="K11" s="2" t="s">
        <v>17</v>
      </c>
      <c r="L11" s="2" t="s">
        <v>12</v>
      </c>
      <c r="M11" s="45" t="s">
        <v>8</v>
      </c>
    </row>
    <row r="12" spans="1:14" x14ac:dyDescent="0.3">
      <c r="A12" s="1"/>
      <c r="B12" s="1"/>
      <c r="C12" s="1"/>
      <c r="D12" s="1"/>
      <c r="E12" s="3" t="s">
        <v>2</v>
      </c>
      <c r="F12" s="3" t="s">
        <v>3</v>
      </c>
      <c r="G12" s="3" t="s">
        <v>4</v>
      </c>
      <c r="H12" s="3" t="s">
        <v>5</v>
      </c>
      <c r="I12" s="3" t="s">
        <v>6</v>
      </c>
      <c r="J12" s="3" t="s">
        <v>7</v>
      </c>
      <c r="K12" s="3"/>
      <c r="L12" s="41"/>
      <c r="M12" s="46"/>
    </row>
    <row r="13" spans="1:14" s="7" customFormat="1" x14ac:dyDescent="0.3">
      <c r="A13" s="5" t="s">
        <v>8</v>
      </c>
      <c r="B13" s="6" t="s">
        <v>9</v>
      </c>
      <c r="C13" s="6" t="s">
        <v>10</v>
      </c>
      <c r="D13" s="56" t="s">
        <v>11</v>
      </c>
      <c r="E13" s="17">
        <v>0</v>
      </c>
      <c r="F13" s="17">
        <v>0</v>
      </c>
      <c r="G13" s="18">
        <v>360156.62983463577</v>
      </c>
      <c r="H13" s="18">
        <v>106757.93983463576</v>
      </c>
      <c r="I13" s="18">
        <v>57914.239834635766</v>
      </c>
      <c r="J13" s="18">
        <v>9777.0270621857799</v>
      </c>
      <c r="K13" s="18">
        <f>SUM(E13:J13)</f>
        <v>534605.83656609314</v>
      </c>
      <c r="L13" s="19"/>
      <c r="M13" s="19">
        <f>+K13</f>
        <v>534605.83656609314</v>
      </c>
    </row>
    <row r="14" spans="1:14" s="14" customFormat="1" x14ac:dyDescent="0.3">
      <c r="A14" s="11" t="s">
        <v>12</v>
      </c>
      <c r="B14" s="12" t="s">
        <v>9</v>
      </c>
      <c r="C14" s="12" t="s">
        <v>10</v>
      </c>
      <c r="D14" s="57" t="s">
        <v>11</v>
      </c>
      <c r="E14" s="20">
        <v>0</v>
      </c>
      <c r="F14" s="20">
        <v>0</v>
      </c>
      <c r="G14" s="21">
        <v>1054828.3901653641</v>
      </c>
      <c r="H14" s="21">
        <v>393622.54016536416</v>
      </c>
      <c r="I14" s="21">
        <v>114116.94016536421</v>
      </c>
      <c r="J14" s="21">
        <v>20340.1529378142</v>
      </c>
      <c r="K14" s="21">
        <f>SUM(E14:J14)</f>
        <v>1582908.0234339065</v>
      </c>
      <c r="L14" s="22">
        <f>+K14</f>
        <v>1582908.0234339065</v>
      </c>
      <c r="M14" s="22"/>
    </row>
    <row r="15" spans="1:14" s="7" customFormat="1" x14ac:dyDescent="0.3">
      <c r="A15" s="15" t="s">
        <v>13</v>
      </c>
      <c r="B15" s="16" t="s">
        <v>9</v>
      </c>
      <c r="C15" s="16" t="s">
        <v>10</v>
      </c>
      <c r="D15" s="58" t="s">
        <v>16</v>
      </c>
      <c r="E15" s="26">
        <v>0</v>
      </c>
      <c r="F15" s="26">
        <v>0</v>
      </c>
      <c r="G15" s="25">
        <v>89169.45</v>
      </c>
      <c r="H15" s="26">
        <v>0</v>
      </c>
      <c r="I15" s="26">
        <v>0</v>
      </c>
      <c r="J15" s="26">
        <v>0</v>
      </c>
      <c r="K15" s="26">
        <f>SUM(E15:J15)</f>
        <v>89169.45</v>
      </c>
      <c r="L15" s="43">
        <f>+K15*B32</f>
        <v>39539.334324142641</v>
      </c>
      <c r="M15" s="42">
        <f>+K15*B33</f>
        <v>49630.115675857356</v>
      </c>
    </row>
    <row r="16" spans="1:14" s="1" customFormat="1" x14ac:dyDescent="0.3">
      <c r="A16" s="29" t="s">
        <v>25</v>
      </c>
      <c r="B16" s="30"/>
      <c r="C16" s="30"/>
      <c r="D16" s="59"/>
      <c r="E16" s="35">
        <f>SUM(E13:E15)</f>
        <v>0</v>
      </c>
      <c r="F16" s="35">
        <f t="shared" ref="F16:J16" si="0">SUM(F13:F15)</f>
        <v>0</v>
      </c>
      <c r="G16" s="36">
        <f t="shared" si="0"/>
        <v>1504154.47</v>
      </c>
      <c r="H16" s="35">
        <f t="shared" si="0"/>
        <v>500380.47999999992</v>
      </c>
      <c r="I16" s="35">
        <f t="shared" si="0"/>
        <v>172031.18</v>
      </c>
      <c r="J16" s="35">
        <f t="shared" si="0"/>
        <v>30117.179999999978</v>
      </c>
      <c r="K16" s="35">
        <f>SUM(E16:J16)</f>
        <v>2206683.31</v>
      </c>
      <c r="L16" s="32">
        <f>SUM(L13:L15)</f>
        <v>1622447.3577580492</v>
      </c>
      <c r="M16" s="32">
        <f>SUM(M13:M15)</f>
        <v>584235.95224195055</v>
      </c>
      <c r="N16" s="49"/>
    </row>
    <row r="17" spans="1:14" s="14" customFormat="1" x14ac:dyDescent="0.3">
      <c r="A17" s="11" t="s">
        <v>27</v>
      </c>
      <c r="B17" s="12"/>
      <c r="C17" s="12"/>
      <c r="D17" s="57"/>
      <c r="E17" s="20"/>
      <c r="F17" s="20"/>
      <c r="G17" s="21"/>
      <c r="H17" s="20"/>
      <c r="I17" s="20"/>
      <c r="J17" s="20"/>
      <c r="K17" s="44"/>
      <c r="L17" s="51">
        <f>+L16/K16</f>
        <v>0.73524250190574425</v>
      </c>
      <c r="M17" s="22"/>
    </row>
    <row r="18" spans="1:14" s="7" customFormat="1" x14ac:dyDescent="0.3">
      <c r="A18" s="8" t="s">
        <v>28</v>
      </c>
      <c r="B18" s="9"/>
      <c r="C18" s="9"/>
      <c r="D18" s="60"/>
      <c r="E18" s="23"/>
      <c r="F18" s="23"/>
      <c r="G18" s="24"/>
      <c r="H18" s="23"/>
      <c r="I18" s="23"/>
      <c r="J18" s="23"/>
      <c r="K18" s="39"/>
      <c r="L18" s="19"/>
      <c r="M18" s="52">
        <f>+M16/K16</f>
        <v>0.26475749809425553</v>
      </c>
      <c r="N18" s="50"/>
    </row>
    <row r="19" spans="1:14" s="1" customFormat="1" x14ac:dyDescent="0.3">
      <c r="A19" s="29"/>
      <c r="B19" s="30"/>
      <c r="C19" s="30"/>
      <c r="D19" s="59"/>
      <c r="E19" s="35"/>
      <c r="F19" s="35"/>
      <c r="G19" s="36"/>
      <c r="H19" s="35"/>
      <c r="I19" s="35"/>
      <c r="J19" s="35"/>
      <c r="K19" s="35"/>
      <c r="L19" s="32"/>
      <c r="M19" s="32"/>
    </row>
    <row r="20" spans="1:14" s="7" customFormat="1" x14ac:dyDescent="0.3">
      <c r="A20" s="8" t="s">
        <v>8</v>
      </c>
      <c r="B20" s="9" t="s">
        <v>14</v>
      </c>
      <c r="C20" s="9" t="s">
        <v>15</v>
      </c>
      <c r="D20" s="60" t="s">
        <v>16</v>
      </c>
      <c r="E20" s="24">
        <v>383909.69123898563</v>
      </c>
      <c r="F20" s="24">
        <v>373224.64619518688</v>
      </c>
      <c r="G20" s="23">
        <v>0</v>
      </c>
      <c r="H20" s="23">
        <v>0</v>
      </c>
      <c r="I20" s="23">
        <v>0</v>
      </c>
      <c r="J20" s="23">
        <v>0</v>
      </c>
      <c r="K20" s="23">
        <f>SUM(E20:J20)</f>
        <v>757134.33743417251</v>
      </c>
      <c r="L20" s="19"/>
      <c r="M20" s="19">
        <f>+K20</f>
        <v>757134.33743417251</v>
      </c>
    </row>
    <row r="21" spans="1:14" s="14" customFormat="1" x14ac:dyDescent="0.3">
      <c r="A21" s="11" t="s">
        <v>12</v>
      </c>
      <c r="B21" s="12" t="s">
        <v>14</v>
      </c>
      <c r="C21" s="12" t="s">
        <v>15</v>
      </c>
      <c r="D21" s="57" t="s">
        <v>16</v>
      </c>
      <c r="E21" s="21">
        <v>1330189.3987610142</v>
      </c>
      <c r="F21" s="21">
        <v>1309135.083804813</v>
      </c>
      <c r="G21" s="20">
        <v>0</v>
      </c>
      <c r="H21" s="20">
        <v>0</v>
      </c>
      <c r="I21" s="20">
        <v>0</v>
      </c>
      <c r="J21" s="20">
        <v>0</v>
      </c>
      <c r="K21" s="20">
        <f>SUM(E21:J21)</f>
        <v>2639324.4825658272</v>
      </c>
      <c r="L21" s="22">
        <f>+K21</f>
        <v>2639324.4825658272</v>
      </c>
      <c r="M21" s="22"/>
    </row>
    <row r="22" spans="1:14" s="7" customFormat="1" x14ac:dyDescent="0.3">
      <c r="A22" s="15" t="s">
        <v>13</v>
      </c>
      <c r="B22" s="16" t="s">
        <v>14</v>
      </c>
      <c r="C22" s="16" t="s">
        <v>15</v>
      </c>
      <c r="D22" s="58" t="s">
        <v>16</v>
      </c>
      <c r="E22" s="25">
        <v>505758</v>
      </c>
      <c r="F22" s="25">
        <v>147224.53</v>
      </c>
      <c r="G22" s="26">
        <v>0</v>
      </c>
      <c r="H22" s="26">
        <v>0</v>
      </c>
      <c r="I22" s="26">
        <v>0</v>
      </c>
      <c r="J22" s="26">
        <v>0</v>
      </c>
      <c r="K22" s="26">
        <f>SUM(E22:J22)</f>
        <v>652982.53</v>
      </c>
      <c r="L22" s="43">
        <f>+K22*B32</f>
        <v>289544.17192765576</v>
      </c>
      <c r="M22" s="42">
        <f>+K22*B33</f>
        <v>363438.35807234427</v>
      </c>
    </row>
    <row r="23" spans="1:14" s="1" customFormat="1" x14ac:dyDescent="0.3">
      <c r="A23" s="37" t="s">
        <v>26</v>
      </c>
      <c r="B23" s="30"/>
      <c r="C23" s="30"/>
      <c r="D23" s="31"/>
      <c r="E23" s="36">
        <f t="shared" ref="E23:J23" si="1">SUM(E20:E22)</f>
        <v>2219857.09</v>
      </c>
      <c r="F23" s="36">
        <f t="shared" si="1"/>
        <v>1829584.26</v>
      </c>
      <c r="G23" s="35">
        <f t="shared" si="1"/>
        <v>0</v>
      </c>
      <c r="H23" s="35">
        <f t="shared" si="1"/>
        <v>0</v>
      </c>
      <c r="I23" s="35">
        <f t="shared" si="1"/>
        <v>0</v>
      </c>
      <c r="J23" s="35">
        <f t="shared" si="1"/>
        <v>0</v>
      </c>
      <c r="K23" s="35">
        <f>SUM(E23:J23)</f>
        <v>4049441.3499999996</v>
      </c>
      <c r="L23" s="32">
        <f>SUM(L20:L22)</f>
        <v>2928868.6544934828</v>
      </c>
      <c r="M23" s="32">
        <f>SUM(M20:M22)</f>
        <v>1120572.6955065168</v>
      </c>
      <c r="N23" s="49"/>
    </row>
    <row r="24" spans="1:14" s="14" customFormat="1" x14ac:dyDescent="0.3">
      <c r="A24" s="11" t="s">
        <v>29</v>
      </c>
      <c r="B24" s="12"/>
      <c r="C24" s="12"/>
      <c r="D24" s="13"/>
      <c r="E24" s="20"/>
      <c r="F24" s="20"/>
      <c r="G24" s="21"/>
      <c r="H24" s="20"/>
      <c r="I24" s="20"/>
      <c r="J24" s="20"/>
      <c r="K24" s="38"/>
      <c r="L24" s="51">
        <f>+L23/K23</f>
        <v>0.72327721316262128</v>
      </c>
      <c r="M24" s="47"/>
    </row>
    <row r="25" spans="1:14" s="7" customFormat="1" x14ac:dyDescent="0.3">
      <c r="A25" s="8" t="s">
        <v>30</v>
      </c>
      <c r="B25" s="9"/>
      <c r="C25" s="9"/>
      <c r="D25" s="10"/>
      <c r="E25" s="24"/>
      <c r="F25" s="24"/>
      <c r="G25" s="23"/>
      <c r="H25" s="23"/>
      <c r="I25" s="23"/>
      <c r="J25" s="23"/>
      <c r="K25" s="39"/>
      <c r="L25" s="48"/>
      <c r="M25" s="52">
        <f>+M23/K23</f>
        <v>0.27672278683737866</v>
      </c>
    </row>
    <row r="26" spans="1:14" x14ac:dyDescent="0.3">
      <c r="B26" s="4"/>
      <c r="C26" s="4"/>
      <c r="D26" s="4"/>
      <c r="E26" s="27"/>
      <c r="F26" s="27"/>
      <c r="G26" s="27"/>
      <c r="H26" s="27"/>
      <c r="I26" s="27"/>
      <c r="J26" s="27"/>
      <c r="K26" s="27"/>
      <c r="L26" s="28"/>
    </row>
    <row r="27" spans="1:14" x14ac:dyDescent="0.3">
      <c r="A27" s="37"/>
      <c r="B27" s="4"/>
      <c r="C27" s="4"/>
      <c r="D27" s="4"/>
      <c r="E27" s="61">
        <f t="shared" ref="E27:J27" si="2">+E23+E16</f>
        <v>2219857.09</v>
      </c>
      <c r="F27" s="61">
        <f t="shared" si="2"/>
        <v>1829584.26</v>
      </c>
      <c r="G27" s="61">
        <f t="shared" si="2"/>
        <v>1504154.47</v>
      </c>
      <c r="H27" s="61">
        <f t="shared" si="2"/>
        <v>500380.47999999992</v>
      </c>
      <c r="I27" s="61">
        <f t="shared" si="2"/>
        <v>172031.18</v>
      </c>
      <c r="J27" s="61">
        <f t="shared" si="2"/>
        <v>30117.179999999978</v>
      </c>
      <c r="K27" s="61">
        <f>SUM(E27:J27)</f>
        <v>6256124.6599999983</v>
      </c>
      <c r="L27" s="28"/>
    </row>
    <row r="28" spans="1:14" x14ac:dyDescent="0.3">
      <c r="A28" s="4"/>
      <c r="B28" s="4"/>
      <c r="C28" s="4"/>
      <c r="D28" s="4"/>
      <c r="E28" s="27"/>
      <c r="F28" s="27"/>
      <c r="G28" s="27"/>
      <c r="H28" s="27"/>
      <c r="I28" s="27"/>
      <c r="J28" s="27"/>
      <c r="K28" s="27"/>
      <c r="L28" s="28"/>
    </row>
    <row r="29" spans="1:14" x14ac:dyDescent="0.3">
      <c r="E29" s="28"/>
      <c r="F29" s="28"/>
      <c r="G29" s="28"/>
      <c r="H29" s="28"/>
      <c r="I29" s="28"/>
      <c r="J29" s="28"/>
      <c r="K29" s="28"/>
      <c r="L29" s="28"/>
    </row>
    <row r="30" spans="1:14" x14ac:dyDescent="0.3">
      <c r="A30" s="53" t="s">
        <v>31</v>
      </c>
      <c r="B30" s="53"/>
      <c r="C30" s="53"/>
      <c r="E30" s="28"/>
      <c r="F30" s="28"/>
      <c r="G30" s="28"/>
      <c r="H30" s="28"/>
      <c r="I30" s="28"/>
      <c r="J30" s="28"/>
      <c r="K30" s="28"/>
      <c r="L30" s="28"/>
    </row>
    <row r="31" spans="1:14" x14ac:dyDescent="0.3">
      <c r="A31" s="53" t="s">
        <v>32</v>
      </c>
      <c r="B31" s="53"/>
      <c r="C31" s="53"/>
      <c r="E31" s="28"/>
      <c r="F31" s="28"/>
      <c r="G31" s="28"/>
      <c r="H31" s="28"/>
      <c r="I31" s="28"/>
      <c r="J31" s="28"/>
      <c r="K31" s="28"/>
      <c r="L31" s="28"/>
    </row>
    <row r="32" spans="1:14" x14ac:dyDescent="0.3">
      <c r="A32" s="54" t="s">
        <v>33</v>
      </c>
      <c r="B32" s="51">
        <v>0.44341794554236502</v>
      </c>
      <c r="C32" s="53"/>
      <c r="E32" s="28"/>
      <c r="F32" s="28"/>
      <c r="G32" s="28"/>
      <c r="H32" s="28"/>
      <c r="I32" s="28"/>
      <c r="J32" s="28"/>
      <c r="K32" s="28"/>
      <c r="L32" s="28"/>
    </row>
    <row r="33" spans="1:12" x14ac:dyDescent="0.3">
      <c r="A33" s="55" t="s">
        <v>34</v>
      </c>
      <c r="B33" s="52">
        <v>0.55658205445763498</v>
      </c>
      <c r="C33" s="53"/>
      <c r="E33" s="28"/>
      <c r="F33" s="28"/>
      <c r="G33" s="28"/>
      <c r="H33" s="28"/>
      <c r="I33" s="28"/>
      <c r="J33" s="28"/>
      <c r="K33" s="28"/>
      <c r="L33" s="28"/>
    </row>
    <row r="34" spans="1:12" x14ac:dyDescent="0.3">
      <c r="E34" s="28"/>
      <c r="F34" s="28"/>
      <c r="G34" s="28"/>
      <c r="H34" s="28"/>
      <c r="I34" s="28"/>
      <c r="J34" s="28"/>
      <c r="K34" s="28"/>
      <c r="L34" s="28"/>
    </row>
    <row r="35" spans="1:12" x14ac:dyDescent="0.3">
      <c r="E35" s="28"/>
      <c r="F35" s="28"/>
      <c r="G35" s="28"/>
      <c r="H35" s="28"/>
      <c r="I35" s="28"/>
      <c r="J35" s="28"/>
      <c r="K35" s="28"/>
      <c r="L35" s="28"/>
    </row>
    <row r="36" spans="1:12" x14ac:dyDescent="0.3">
      <c r="E36" s="28"/>
      <c r="F36" s="28"/>
      <c r="G36" s="28"/>
      <c r="H36" s="28"/>
      <c r="I36" s="28"/>
      <c r="J36" s="28"/>
      <c r="K36" s="28"/>
      <c r="L36" s="28"/>
    </row>
    <row r="37" spans="1:12" x14ac:dyDescent="0.3">
      <c r="E37" s="28"/>
      <c r="F37" s="28"/>
      <c r="G37" s="28"/>
      <c r="H37" s="28"/>
      <c r="I37" s="28"/>
      <c r="J37" s="28"/>
      <c r="K37" s="28"/>
      <c r="L37" s="28"/>
    </row>
    <row r="38" spans="1:12" x14ac:dyDescent="0.3">
      <c r="E38" s="28"/>
      <c r="F38" s="28"/>
      <c r="G38" s="28"/>
      <c r="H38" s="28"/>
      <c r="I38" s="28"/>
      <c r="J38" s="28"/>
      <c r="K38" s="28"/>
      <c r="L38" s="28"/>
    </row>
    <row r="39" spans="1:12" x14ac:dyDescent="0.3">
      <c r="E39" s="28"/>
      <c r="F39" s="28"/>
      <c r="G39" s="28"/>
      <c r="H39" s="28"/>
      <c r="I39" s="28"/>
      <c r="J39" s="28"/>
      <c r="K39" s="28"/>
      <c r="L39" s="28"/>
    </row>
    <row r="40" spans="1:12" x14ac:dyDescent="0.3">
      <c r="E40" s="28"/>
      <c r="F40" s="28"/>
      <c r="G40" s="28"/>
      <c r="H40" s="28"/>
      <c r="I40" s="28"/>
      <c r="J40" s="28"/>
      <c r="K40" s="28"/>
      <c r="L40" s="28"/>
    </row>
    <row r="41" spans="1:12" x14ac:dyDescent="0.3">
      <c r="E41" s="28"/>
      <c r="F41" s="28"/>
      <c r="G41" s="28"/>
      <c r="H41" s="28"/>
      <c r="I41" s="28"/>
      <c r="J41" s="28"/>
      <c r="K41" s="28"/>
      <c r="L41" s="28"/>
    </row>
    <row r="42" spans="1:12" x14ac:dyDescent="0.3">
      <c r="E42" s="28"/>
      <c r="F42" s="28"/>
      <c r="G42" s="28"/>
      <c r="H42" s="28"/>
      <c r="I42" s="28"/>
      <c r="J42" s="28"/>
      <c r="K42" s="28"/>
      <c r="L42" s="28"/>
    </row>
    <row r="43" spans="1:12" x14ac:dyDescent="0.3">
      <c r="E43" s="28"/>
      <c r="F43" s="28"/>
      <c r="G43" s="28"/>
      <c r="H43" s="28"/>
      <c r="I43" s="28"/>
      <c r="J43" s="28"/>
      <c r="K43" s="28"/>
      <c r="L43" s="28"/>
    </row>
    <row r="44" spans="1:12" x14ac:dyDescent="0.3">
      <c r="E44" s="28"/>
      <c r="F44" s="28"/>
      <c r="G44" s="28"/>
      <c r="H44" s="28"/>
      <c r="I44" s="28"/>
      <c r="J44" s="28"/>
      <c r="K44" s="28"/>
      <c r="L44" s="28"/>
    </row>
    <row r="45" spans="1:12" x14ac:dyDescent="0.3">
      <c r="E45" s="28"/>
      <c r="F45" s="28"/>
      <c r="G45" s="28"/>
      <c r="H45" s="28"/>
      <c r="I45" s="28"/>
      <c r="J45" s="28"/>
      <c r="K45" s="28"/>
      <c r="L45" s="28"/>
    </row>
    <row r="46" spans="1:12" x14ac:dyDescent="0.3">
      <c r="E46" s="28"/>
      <c r="F46" s="28"/>
      <c r="G46" s="28"/>
      <c r="H46" s="28"/>
      <c r="I46" s="28"/>
      <c r="J46" s="28"/>
      <c r="K46" s="28"/>
      <c r="L46" s="28"/>
    </row>
    <row r="47" spans="1:12" x14ac:dyDescent="0.3">
      <c r="E47" s="28"/>
      <c r="F47" s="28"/>
      <c r="G47" s="28"/>
      <c r="H47" s="28"/>
      <c r="I47" s="28"/>
      <c r="J47" s="28"/>
      <c r="K47" s="28"/>
      <c r="L47" s="28"/>
    </row>
    <row r="48" spans="1:12" x14ac:dyDescent="0.3">
      <c r="E48" s="28"/>
      <c r="F48" s="28"/>
      <c r="G48" s="28"/>
      <c r="H48" s="28"/>
      <c r="I48" s="28"/>
      <c r="J48" s="28"/>
      <c r="K48" s="28"/>
      <c r="L48" s="28"/>
    </row>
    <row r="49" spans="5:12" x14ac:dyDescent="0.3">
      <c r="E49" s="28"/>
      <c r="F49" s="28"/>
      <c r="G49" s="28"/>
      <c r="H49" s="28"/>
      <c r="I49" s="28"/>
      <c r="J49" s="28"/>
      <c r="K49" s="28"/>
      <c r="L49" s="28"/>
    </row>
    <row r="50" spans="5:12" x14ac:dyDescent="0.3">
      <c r="E50" s="28"/>
      <c r="F50" s="28"/>
      <c r="G50" s="28"/>
      <c r="H50" s="28"/>
      <c r="I50" s="28"/>
      <c r="J50" s="28"/>
      <c r="K50" s="28"/>
      <c r="L50" s="28"/>
    </row>
    <row r="51" spans="5:12" x14ac:dyDescent="0.3">
      <c r="E51" s="28"/>
      <c r="F51" s="28"/>
      <c r="G51" s="28"/>
      <c r="H51" s="28"/>
      <c r="I51" s="28"/>
      <c r="J51" s="28"/>
      <c r="K51" s="28"/>
      <c r="L51" s="28"/>
    </row>
    <row r="52" spans="5:12" x14ac:dyDescent="0.3">
      <c r="E52" s="28"/>
      <c r="F52" s="28"/>
      <c r="G52" s="28"/>
      <c r="H52" s="28"/>
      <c r="I52" s="28"/>
      <c r="J52" s="28"/>
      <c r="K52" s="28"/>
      <c r="L52" s="28"/>
    </row>
    <row r="53" spans="5:12" x14ac:dyDescent="0.3">
      <c r="E53" s="28"/>
      <c r="F53" s="28"/>
      <c r="G53" s="28"/>
      <c r="H53" s="28"/>
      <c r="I53" s="28"/>
      <c r="J53" s="28"/>
      <c r="K53" s="28"/>
      <c r="L53" s="28"/>
    </row>
    <row r="54" spans="5:12" x14ac:dyDescent="0.3">
      <c r="E54" s="28"/>
      <c r="F54" s="28"/>
      <c r="G54" s="28"/>
      <c r="H54" s="28"/>
      <c r="I54" s="28"/>
      <c r="J54" s="28"/>
      <c r="K54" s="28"/>
      <c r="L54" s="28"/>
    </row>
    <row r="55" spans="5:12" x14ac:dyDescent="0.3">
      <c r="E55" s="28"/>
      <c r="F55" s="28"/>
      <c r="G55" s="28"/>
      <c r="H55" s="28"/>
      <c r="I55" s="28"/>
      <c r="J55" s="28"/>
      <c r="K55" s="28"/>
      <c r="L55" s="28"/>
    </row>
    <row r="56" spans="5:12" x14ac:dyDescent="0.3">
      <c r="E56" s="28"/>
      <c r="F56" s="28"/>
      <c r="G56" s="28"/>
      <c r="H56" s="28"/>
      <c r="I56" s="28"/>
      <c r="J56" s="28"/>
      <c r="K56" s="28"/>
      <c r="L56" s="28"/>
    </row>
    <row r="57" spans="5:12" x14ac:dyDescent="0.3">
      <c r="E57" s="28"/>
      <c r="F57" s="28"/>
      <c r="G57" s="28"/>
      <c r="H57" s="28"/>
      <c r="I57" s="28"/>
      <c r="J57" s="28"/>
      <c r="K57" s="28"/>
      <c r="L57" s="28"/>
    </row>
    <row r="58" spans="5:12" x14ac:dyDescent="0.3">
      <c r="E58" s="28"/>
      <c r="F58" s="28"/>
      <c r="G58" s="28"/>
      <c r="H58" s="28"/>
      <c r="I58" s="28"/>
      <c r="J58" s="28"/>
      <c r="K58" s="28"/>
      <c r="L58" s="28"/>
    </row>
    <row r="59" spans="5:12" x14ac:dyDescent="0.3">
      <c r="E59" s="28"/>
      <c r="F59" s="28"/>
      <c r="G59" s="28"/>
      <c r="H59" s="28"/>
      <c r="I59" s="28"/>
      <c r="J59" s="28"/>
      <c r="K59" s="28"/>
      <c r="L59" s="28"/>
    </row>
    <row r="60" spans="5:12" x14ac:dyDescent="0.3">
      <c r="E60" s="28"/>
      <c r="F60" s="28"/>
      <c r="G60" s="28"/>
      <c r="H60" s="28"/>
      <c r="I60" s="28"/>
      <c r="J60" s="28"/>
      <c r="K60" s="28"/>
      <c r="L60" s="28"/>
    </row>
    <row r="61" spans="5:12" x14ac:dyDescent="0.3">
      <c r="E61" s="28"/>
      <c r="F61" s="28"/>
      <c r="G61" s="28"/>
      <c r="H61" s="28"/>
      <c r="I61" s="28"/>
      <c r="J61" s="28"/>
      <c r="K61" s="28"/>
      <c r="L61" s="28"/>
    </row>
    <row r="62" spans="5:12" x14ac:dyDescent="0.3">
      <c r="E62" s="28"/>
      <c r="F62" s="28"/>
      <c r="G62" s="28"/>
      <c r="H62" s="28"/>
      <c r="I62" s="28"/>
      <c r="J62" s="28"/>
      <c r="K62" s="28"/>
      <c r="L62" s="28"/>
    </row>
    <row r="63" spans="5:12" x14ac:dyDescent="0.3">
      <c r="E63" s="28"/>
      <c r="F63" s="28"/>
      <c r="G63" s="28"/>
      <c r="H63" s="28"/>
      <c r="I63" s="28"/>
      <c r="J63" s="28"/>
      <c r="K63" s="28"/>
      <c r="L63" s="28"/>
    </row>
    <row r="64" spans="5:12" x14ac:dyDescent="0.3">
      <c r="E64" s="28"/>
      <c r="F64" s="28"/>
      <c r="G64" s="28"/>
      <c r="H64" s="28"/>
      <c r="I64" s="28"/>
      <c r="J64" s="28"/>
      <c r="K64" s="28"/>
      <c r="L64" s="28"/>
    </row>
    <row r="65" spans="5:12" x14ac:dyDescent="0.3">
      <c r="E65" s="28"/>
      <c r="F65" s="28"/>
      <c r="G65" s="28"/>
      <c r="H65" s="28"/>
      <c r="I65" s="28"/>
      <c r="J65" s="28"/>
      <c r="K65" s="28"/>
      <c r="L65" s="28"/>
    </row>
    <row r="66" spans="5:12" x14ac:dyDescent="0.3">
      <c r="E66" s="28"/>
      <c r="F66" s="28"/>
      <c r="G66" s="28"/>
      <c r="H66" s="28"/>
      <c r="I66" s="28"/>
      <c r="J66" s="28"/>
      <c r="K66" s="28"/>
      <c r="L66" s="28"/>
    </row>
    <row r="67" spans="5:12" x14ac:dyDescent="0.3">
      <c r="E67" s="28"/>
      <c r="F67" s="28"/>
      <c r="G67" s="28"/>
      <c r="H67" s="28"/>
      <c r="I67" s="28"/>
      <c r="J67" s="28"/>
      <c r="K67" s="28"/>
      <c r="L67" s="28"/>
    </row>
    <row r="68" spans="5:12" x14ac:dyDescent="0.3">
      <c r="E68" s="28"/>
      <c r="F68" s="28"/>
      <c r="G68" s="28"/>
      <c r="H68" s="28"/>
      <c r="I68" s="28"/>
      <c r="J68" s="28"/>
      <c r="K68" s="28"/>
      <c r="L68" s="28"/>
    </row>
    <row r="69" spans="5:12" x14ac:dyDescent="0.3">
      <c r="E69" s="28"/>
      <c r="F69" s="28"/>
      <c r="G69" s="28"/>
      <c r="H69" s="28"/>
      <c r="I69" s="28"/>
      <c r="J69" s="28"/>
      <c r="K69" s="28"/>
      <c r="L69" s="28"/>
    </row>
    <row r="70" spans="5:12" x14ac:dyDescent="0.3">
      <c r="E70" s="28"/>
      <c r="F70" s="28"/>
      <c r="G70" s="28"/>
      <c r="H70" s="28"/>
      <c r="I70" s="28"/>
      <c r="J70" s="28"/>
      <c r="K70" s="28"/>
      <c r="L70" s="28"/>
    </row>
    <row r="71" spans="5:12" x14ac:dyDescent="0.3">
      <c r="E71" s="28"/>
      <c r="F71" s="28"/>
      <c r="G71" s="28"/>
      <c r="H71" s="28"/>
      <c r="I71" s="28"/>
      <c r="J71" s="28"/>
      <c r="K71" s="28"/>
      <c r="L71" s="28"/>
    </row>
    <row r="72" spans="5:12" x14ac:dyDescent="0.3">
      <c r="E72" s="28"/>
      <c r="F72" s="28"/>
      <c r="G72" s="28"/>
      <c r="H72" s="28"/>
      <c r="I72" s="28"/>
      <c r="J72" s="28"/>
      <c r="K72" s="28"/>
      <c r="L72" s="28"/>
    </row>
    <row r="73" spans="5:12" x14ac:dyDescent="0.3">
      <c r="E73" s="28"/>
      <c r="F73" s="28"/>
      <c r="G73" s="28"/>
      <c r="H73" s="28"/>
      <c r="I73" s="28"/>
      <c r="J73" s="28"/>
      <c r="K73" s="28"/>
      <c r="L73" s="28"/>
    </row>
    <row r="74" spans="5:12" x14ac:dyDescent="0.3">
      <c r="E74" s="28"/>
      <c r="F74" s="28"/>
      <c r="G74" s="28"/>
      <c r="H74" s="28"/>
      <c r="I74" s="28"/>
      <c r="J74" s="28"/>
      <c r="K74" s="28"/>
      <c r="L74" s="28"/>
    </row>
    <row r="75" spans="5:12" x14ac:dyDescent="0.3">
      <c r="E75" s="28"/>
      <c r="F75" s="28"/>
      <c r="G75" s="28"/>
      <c r="H75" s="28"/>
      <c r="I75" s="28"/>
      <c r="J75" s="28"/>
      <c r="K75" s="28"/>
      <c r="L75" s="28"/>
    </row>
    <row r="76" spans="5:12" x14ac:dyDescent="0.3">
      <c r="E76" s="28"/>
      <c r="F76" s="28"/>
      <c r="G76" s="28"/>
      <c r="H76" s="28"/>
      <c r="I76" s="28"/>
      <c r="J76" s="28"/>
      <c r="K76" s="28"/>
      <c r="L76" s="28"/>
    </row>
    <row r="77" spans="5:12" x14ac:dyDescent="0.3">
      <c r="E77" s="28"/>
      <c r="F77" s="28"/>
      <c r="G77" s="28"/>
      <c r="H77" s="28"/>
      <c r="I77" s="28"/>
      <c r="J77" s="28"/>
      <c r="K77" s="28"/>
      <c r="L77" s="28"/>
    </row>
    <row r="78" spans="5:12" x14ac:dyDescent="0.3">
      <c r="E78" s="28"/>
      <c r="F78" s="28"/>
      <c r="G78" s="28"/>
      <c r="H78" s="28"/>
      <c r="I78" s="28"/>
      <c r="J78" s="28"/>
      <c r="K78" s="28"/>
      <c r="L78" s="28"/>
    </row>
    <row r="79" spans="5:12" x14ac:dyDescent="0.3">
      <c r="E79" s="28"/>
      <c r="F79" s="28"/>
      <c r="G79" s="28"/>
      <c r="H79" s="28"/>
      <c r="I79" s="28"/>
      <c r="J79" s="28"/>
      <c r="K79" s="28"/>
      <c r="L79" s="28"/>
    </row>
    <row r="80" spans="5:12" x14ac:dyDescent="0.3">
      <c r="E80" s="28"/>
      <c r="F80" s="28"/>
      <c r="G80" s="28"/>
      <c r="H80" s="28"/>
      <c r="I80" s="28"/>
      <c r="J80" s="28"/>
      <c r="K80" s="28"/>
      <c r="L80" s="28"/>
    </row>
    <row r="81" spans="5:12" x14ac:dyDescent="0.3">
      <c r="E81" s="28"/>
      <c r="F81" s="28"/>
      <c r="G81" s="28"/>
      <c r="H81" s="28"/>
      <c r="I81" s="28"/>
      <c r="J81" s="28"/>
      <c r="K81" s="28"/>
      <c r="L81" s="28"/>
    </row>
    <row r="82" spans="5:12" x14ac:dyDescent="0.3">
      <c r="E82" s="28"/>
      <c r="F82" s="28"/>
      <c r="G82" s="28"/>
      <c r="H82" s="28"/>
      <c r="I82" s="28"/>
      <c r="J82" s="28"/>
      <c r="K82" s="28"/>
      <c r="L82" s="28"/>
    </row>
    <row r="83" spans="5:12" x14ac:dyDescent="0.3">
      <c r="E83" s="28"/>
      <c r="F83" s="28"/>
      <c r="G83" s="28"/>
      <c r="H83" s="28"/>
      <c r="I83" s="28"/>
      <c r="J83" s="28"/>
      <c r="K83" s="28"/>
      <c r="L83" s="28"/>
    </row>
    <row r="84" spans="5:12" x14ac:dyDescent="0.3">
      <c r="E84" s="28"/>
      <c r="F84" s="28"/>
      <c r="G84" s="28"/>
      <c r="H84" s="28"/>
      <c r="I84" s="28"/>
      <c r="J84" s="28"/>
      <c r="K84" s="28"/>
      <c r="L84" s="28"/>
    </row>
    <row r="85" spans="5:12" x14ac:dyDescent="0.3">
      <c r="E85" s="28"/>
      <c r="F85" s="28"/>
      <c r="G85" s="28"/>
      <c r="H85" s="28"/>
      <c r="I85" s="28"/>
      <c r="J85" s="28"/>
      <c r="K85" s="28"/>
      <c r="L85" s="28"/>
    </row>
    <row r="86" spans="5:12" x14ac:dyDescent="0.3">
      <c r="E86" s="28"/>
      <c r="F86" s="28"/>
      <c r="G86" s="28"/>
      <c r="H86" s="28"/>
      <c r="I86" s="28"/>
      <c r="J86" s="28"/>
      <c r="K86" s="28"/>
      <c r="L86" s="28"/>
    </row>
    <row r="87" spans="5:12" x14ac:dyDescent="0.3">
      <c r="E87" s="28"/>
      <c r="F87" s="28"/>
      <c r="G87" s="28"/>
      <c r="H87" s="28"/>
      <c r="I87" s="28"/>
      <c r="J87" s="28"/>
      <c r="K87" s="28"/>
      <c r="L87" s="28"/>
    </row>
    <row r="88" spans="5:12" x14ac:dyDescent="0.3">
      <c r="E88" s="28"/>
      <c r="F88" s="28"/>
      <c r="G88" s="28"/>
      <c r="H88" s="28"/>
      <c r="I88" s="28"/>
      <c r="J88" s="28"/>
      <c r="K88" s="28"/>
      <c r="L88" s="28"/>
    </row>
    <row r="89" spans="5:12" x14ac:dyDescent="0.3">
      <c r="E89" s="28"/>
      <c r="F89" s="28"/>
      <c r="G89" s="28"/>
      <c r="H89" s="28"/>
      <c r="I89" s="28"/>
      <c r="J89" s="28"/>
      <c r="K89" s="28"/>
      <c r="L89" s="28"/>
    </row>
    <row r="90" spans="5:12" x14ac:dyDescent="0.3">
      <c r="E90" s="28"/>
      <c r="F90" s="28"/>
      <c r="G90" s="28"/>
      <c r="H90" s="28"/>
      <c r="I90" s="28"/>
      <c r="J90" s="28"/>
      <c r="K90" s="28"/>
      <c r="L90" s="28"/>
    </row>
    <row r="91" spans="5:12" x14ac:dyDescent="0.3">
      <c r="E91" s="28"/>
      <c r="F91" s="28"/>
      <c r="G91" s="28"/>
      <c r="H91" s="28"/>
      <c r="I91" s="28"/>
      <c r="J91" s="28"/>
      <c r="K91" s="28"/>
      <c r="L91" s="28"/>
    </row>
    <row r="92" spans="5:12" x14ac:dyDescent="0.3">
      <c r="E92" s="28"/>
      <c r="F92" s="28"/>
      <c r="G92" s="28"/>
      <c r="H92" s="28"/>
      <c r="I92" s="28"/>
      <c r="J92" s="28"/>
      <c r="K92" s="28"/>
      <c r="L92" s="28"/>
    </row>
    <row r="93" spans="5:12" x14ac:dyDescent="0.3">
      <c r="E93" s="28"/>
      <c r="F93" s="28"/>
      <c r="G93" s="28"/>
      <c r="H93" s="28"/>
      <c r="I93" s="28"/>
      <c r="J93" s="28"/>
      <c r="K93" s="28"/>
      <c r="L93" s="28"/>
    </row>
    <row r="94" spans="5:12" x14ac:dyDescent="0.3">
      <c r="E94" s="28"/>
      <c r="F94" s="28"/>
      <c r="G94" s="28"/>
      <c r="H94" s="28"/>
      <c r="I94" s="28"/>
      <c r="J94" s="28"/>
      <c r="K94" s="28"/>
      <c r="L94" s="28"/>
    </row>
    <row r="95" spans="5:12" x14ac:dyDescent="0.3">
      <c r="E95" s="28"/>
      <c r="F95" s="28"/>
      <c r="G95" s="28"/>
      <c r="H95" s="28"/>
      <c r="I95" s="28"/>
      <c r="J95" s="28"/>
      <c r="K95" s="28"/>
      <c r="L95" s="28"/>
    </row>
    <row r="96" spans="5:12" x14ac:dyDescent="0.3">
      <c r="E96" s="28"/>
      <c r="F96" s="28"/>
      <c r="G96" s="28"/>
      <c r="H96" s="28"/>
      <c r="I96" s="28"/>
      <c r="J96" s="28"/>
      <c r="K96" s="28"/>
      <c r="L96" s="28"/>
    </row>
    <row r="97" spans="5:12" x14ac:dyDescent="0.3">
      <c r="E97" s="28"/>
      <c r="F97" s="28"/>
      <c r="G97" s="28"/>
      <c r="H97" s="28"/>
      <c r="I97" s="28"/>
      <c r="J97" s="28"/>
      <c r="K97" s="28"/>
      <c r="L97" s="28"/>
    </row>
    <row r="98" spans="5:12" x14ac:dyDescent="0.3">
      <c r="E98" s="28"/>
      <c r="F98" s="28"/>
      <c r="G98" s="28"/>
      <c r="H98" s="28"/>
      <c r="I98" s="28"/>
      <c r="J98" s="28"/>
      <c r="K98" s="28"/>
      <c r="L98" s="28"/>
    </row>
    <row r="99" spans="5:12" x14ac:dyDescent="0.3">
      <c r="E99" s="28"/>
      <c r="F99" s="28"/>
      <c r="G99" s="28"/>
      <c r="H99" s="28"/>
      <c r="I99" s="28"/>
      <c r="J99" s="28"/>
      <c r="K99" s="28"/>
      <c r="L99" s="28"/>
    </row>
    <row r="100" spans="5:12" x14ac:dyDescent="0.3">
      <c r="E100" s="28"/>
      <c r="F100" s="28"/>
      <c r="G100" s="28"/>
      <c r="H100" s="28"/>
      <c r="I100" s="28"/>
      <c r="J100" s="28"/>
      <c r="K100" s="28"/>
      <c r="L100" s="28"/>
    </row>
    <row r="101" spans="5:12" x14ac:dyDescent="0.3">
      <c r="E101" s="28"/>
      <c r="F101" s="28"/>
      <c r="G101" s="28"/>
      <c r="H101" s="28"/>
      <c r="I101" s="28"/>
      <c r="J101" s="28"/>
      <c r="K101" s="28"/>
      <c r="L101" s="28"/>
    </row>
    <row r="102" spans="5:12" x14ac:dyDescent="0.3">
      <c r="E102" s="28"/>
      <c r="F102" s="28"/>
      <c r="G102" s="28"/>
      <c r="H102" s="28"/>
      <c r="I102" s="28"/>
      <c r="J102" s="28"/>
      <c r="K102" s="28"/>
      <c r="L102" s="28"/>
    </row>
    <row r="103" spans="5:12" x14ac:dyDescent="0.3">
      <c r="E103" s="28"/>
      <c r="F103" s="28"/>
      <c r="G103" s="28"/>
      <c r="H103" s="28"/>
      <c r="I103" s="28"/>
      <c r="J103" s="28"/>
      <c r="K103" s="28"/>
      <c r="L103" s="28"/>
    </row>
    <row r="104" spans="5:12" x14ac:dyDescent="0.3">
      <c r="E104" s="28"/>
      <c r="F104" s="28"/>
      <c r="G104" s="28"/>
      <c r="H104" s="28"/>
      <c r="I104" s="28"/>
      <c r="J104" s="28"/>
      <c r="K104" s="28"/>
      <c r="L104" s="28"/>
    </row>
    <row r="105" spans="5:12" x14ac:dyDescent="0.3">
      <c r="E105" s="28"/>
      <c r="F105" s="28"/>
      <c r="G105" s="28"/>
      <c r="H105" s="28"/>
      <c r="I105" s="28"/>
      <c r="J105" s="28"/>
      <c r="K105" s="28"/>
      <c r="L105" s="28"/>
    </row>
    <row r="106" spans="5:12" x14ac:dyDescent="0.3">
      <c r="E106" s="28"/>
      <c r="F106" s="28"/>
      <c r="G106" s="28"/>
      <c r="H106" s="28"/>
      <c r="I106" s="28"/>
      <c r="J106" s="28"/>
      <c r="K106" s="28"/>
      <c r="L106" s="28"/>
    </row>
    <row r="107" spans="5:12" x14ac:dyDescent="0.3">
      <c r="E107" s="28"/>
      <c r="F107" s="28"/>
      <c r="G107" s="28"/>
      <c r="H107" s="28"/>
      <c r="I107" s="28"/>
      <c r="J107" s="28"/>
      <c r="K107" s="28"/>
      <c r="L107" s="28"/>
    </row>
    <row r="108" spans="5:12" x14ac:dyDescent="0.3">
      <c r="E108" s="28"/>
      <c r="F108" s="28"/>
      <c r="G108" s="28"/>
      <c r="H108" s="28"/>
      <c r="I108" s="28"/>
      <c r="J108" s="28"/>
      <c r="K108" s="28"/>
      <c r="L108" s="28"/>
    </row>
    <row r="109" spans="5:12" x14ac:dyDescent="0.3">
      <c r="E109" s="28"/>
      <c r="F109" s="28"/>
      <c r="G109" s="28"/>
      <c r="H109" s="28"/>
      <c r="I109" s="28"/>
      <c r="J109" s="28"/>
      <c r="K109" s="28"/>
      <c r="L109" s="28"/>
    </row>
    <row r="110" spans="5:12" x14ac:dyDescent="0.3">
      <c r="E110" s="28"/>
      <c r="F110" s="28"/>
      <c r="G110" s="28"/>
      <c r="H110" s="28"/>
      <c r="I110" s="28"/>
      <c r="J110" s="28"/>
      <c r="K110" s="28"/>
      <c r="L110" s="28"/>
    </row>
    <row r="111" spans="5:12" x14ac:dyDescent="0.3">
      <c r="E111" s="28"/>
      <c r="F111" s="28"/>
      <c r="G111" s="28"/>
      <c r="H111" s="28"/>
      <c r="I111" s="28"/>
      <c r="J111" s="28"/>
      <c r="K111" s="28"/>
      <c r="L111" s="28"/>
    </row>
    <row r="112" spans="5:12" x14ac:dyDescent="0.3">
      <c r="E112" s="28"/>
      <c r="F112" s="28"/>
      <c r="G112" s="28"/>
      <c r="H112" s="28"/>
      <c r="I112" s="28"/>
      <c r="J112" s="28"/>
      <c r="K112" s="28"/>
      <c r="L112" s="28"/>
    </row>
    <row r="113" spans="5:12" x14ac:dyDescent="0.3">
      <c r="E113" s="28"/>
      <c r="F113" s="28"/>
      <c r="G113" s="28"/>
      <c r="H113" s="28"/>
      <c r="I113" s="28"/>
      <c r="J113" s="28"/>
      <c r="K113" s="28"/>
      <c r="L113" s="28"/>
    </row>
    <row r="114" spans="5:12" x14ac:dyDescent="0.3">
      <c r="E114" s="28"/>
      <c r="F114" s="28"/>
      <c r="G114" s="28"/>
      <c r="H114" s="28"/>
      <c r="I114" s="28"/>
      <c r="J114" s="28"/>
      <c r="K114" s="28"/>
      <c r="L114" s="28"/>
    </row>
    <row r="115" spans="5:12" x14ac:dyDescent="0.3">
      <c r="E115" s="28"/>
      <c r="F115" s="28"/>
      <c r="G115" s="28"/>
      <c r="H115" s="28"/>
      <c r="I115" s="28"/>
      <c r="J115" s="28"/>
      <c r="K115" s="28"/>
      <c r="L115" s="28"/>
    </row>
    <row r="116" spans="5:12" x14ac:dyDescent="0.3">
      <c r="E116" s="28"/>
      <c r="F116" s="28"/>
      <c r="G116" s="28"/>
      <c r="H116" s="28"/>
      <c r="I116" s="28"/>
      <c r="J116" s="28"/>
      <c r="K116" s="28"/>
      <c r="L116" s="28"/>
    </row>
    <row r="117" spans="5:12" x14ac:dyDescent="0.3">
      <c r="E117" s="28"/>
      <c r="F117" s="28"/>
      <c r="G117" s="28"/>
      <c r="H117" s="28"/>
      <c r="I117" s="28"/>
      <c r="J117" s="28"/>
      <c r="K117" s="28"/>
      <c r="L117" s="28"/>
    </row>
    <row r="118" spans="5:12" x14ac:dyDescent="0.3">
      <c r="E118" s="28"/>
      <c r="F118" s="28"/>
      <c r="G118" s="28"/>
      <c r="H118" s="28"/>
      <c r="I118" s="28"/>
      <c r="J118" s="28"/>
      <c r="K118" s="28"/>
      <c r="L118" s="28"/>
    </row>
  </sheetData>
  <printOptions horizontalCentered="1"/>
  <pageMargins left="0.25" right="0.25" top="0.75" bottom="0.75" header="0.3" footer="0.3"/>
  <pageSetup scale="75" orientation="landscape" r:id="rId1"/>
  <headerFooter>
    <oddFooter>&amp;L&amp;A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Visibility xmlns="dc463f71-b30c-4ab2-9473-d307f9d35888">Full Visibility</Visibility>
    <DocumentSetType xmlns="dc463f71-b30c-4ab2-9473-d307f9d35888">Testimony</DocumentSetType>
    <IsConfidential xmlns="dc463f71-b30c-4ab2-9473-d307f9d35888">false</IsConfidential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2017-08-31T07:00:00+00:00</OpenedDate>
    <Date1 xmlns="dc463f71-b30c-4ab2-9473-d307f9d35888">2018-02-15T08:00:00+00:00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170929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206095F44BB694BA20BDD0C7793D36E" ma:contentTypeVersion="92" ma:contentTypeDescription="" ma:contentTypeScope="" ma:versionID="f96814c37ae029d81a1e8c3d1b37a1d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7056AC-69CC-45A4-9CD7-BEBC10879764}"/>
</file>

<file path=customXml/itemProps2.xml><?xml version="1.0" encoding="utf-8"?>
<ds:datastoreItem xmlns:ds="http://schemas.openxmlformats.org/officeDocument/2006/customXml" ds:itemID="{1767AFD4-690D-42A0-AD69-CDCA1A8A5BA1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a0689114-bdb9-4146-803a-240f5368dce0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4143385-CF8D-46FA-9C26-BD9C4102EEA6}"/>
</file>

<file path=customXml/itemProps4.xml><?xml version="1.0" encoding="utf-8"?>
<ds:datastoreItem xmlns:ds="http://schemas.openxmlformats.org/officeDocument/2006/customXml" ds:itemID="{6CD96F55-A56C-458D-9D01-573B1A96A9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Exh BAE-8</vt:lpstr>
      <vt:lpstr>'Exh BAE-8'!Print_Area</vt:lpstr>
      <vt:lpstr>'Exh BAE-8'!Print_Titles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BAE-8</dc:title>
  <dc:creator>Ryan Privratsky</dc:creator>
  <cp:lastModifiedBy>Erdahl, Betty Ann (UTC)</cp:lastModifiedBy>
  <cp:lastPrinted>2018-02-09T17:47:51Z</cp:lastPrinted>
  <dcterms:created xsi:type="dcterms:W3CDTF">2018-01-23T17:42:25Z</dcterms:created>
  <dcterms:modified xsi:type="dcterms:W3CDTF">2018-02-09T17:48:51Z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0x0101006E56B4D1795A2E4DB2F0B01679ED314A008206095F44BB694BA20BDD0C7793D36E</vt:lpwstr>
  </property>
  <property fmtid="{D5CDD505-2E9C-101B-9397-08002B2CF9AE}" pid="3" name="Document Type">
    <vt:lpwstr>Exhibit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