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780" windowWidth="15180" windowHeight="4395" activeTab="1"/>
  </bookViews>
  <sheets>
    <sheet name="Combined" sheetId="1" r:id="rId1"/>
    <sheet name="Schedule 57" sheetId="2" r:id="rId2"/>
    <sheet name="Schedule 87" sheetId="3" r:id="rId3"/>
    <sheet name="Schedule 87 excl. Gas Costs" sheetId="4" r:id="rId4"/>
  </sheets>
  <externalReferences>
    <externalReference r:id="rId7"/>
    <externalReference r:id="rId8"/>
  </externalReferences>
  <definedNames>
    <definedName name="_11">#REF!</definedName>
    <definedName name="_31">#REF!</definedName>
    <definedName name="_36">#REF!</definedName>
    <definedName name="_41">#REF!</definedName>
    <definedName name="_43">#REF!</definedName>
    <definedName name="_50">#REF!</definedName>
    <definedName name="_51">#REF!</definedName>
    <definedName name="_57">#REF!</definedName>
    <definedName name="_85">#REF!</definedName>
    <definedName name="_85_86">#REF!</definedName>
    <definedName name="_86">#REF!</definedName>
    <definedName name="_87">#REF!</definedName>
    <definedName name="_ALL_RATES">#REF!</definedName>
    <definedName name="_Order1" hidden="1">0</definedName>
    <definedName name="_Order2" hidden="1">0</definedName>
    <definedName name="_P_RD">#REF!</definedName>
    <definedName name="_PRINT_23_36">'[1]JAH-10b(OtherImpacts)'!#REF!</definedName>
    <definedName name="_PRINT_85_58">'[1]JAH-10b(OtherImpacts)'!$C$267</definedName>
    <definedName name="_RATE_DESIGN">#REF!</definedName>
    <definedName name="_RES">#REF!</definedName>
    <definedName name="_xlnm.Print_Area" localSheetId="0">'Combined'!$A$1:$I$50</definedName>
    <definedName name="_xlnm.Print_Area" localSheetId="1">'Schedule 57'!$A:$H</definedName>
    <definedName name="_xlnm.Print_Area" localSheetId="2">'Schedule 87'!$A:$H</definedName>
    <definedName name="_xlnm.Print_Area" localSheetId="3">'Schedule 87 excl. Gas Costs'!$A:$H</definedName>
    <definedName name="SPREAD">#REF!</definedName>
  </definedNames>
  <calcPr fullCalcOnLoad="1"/>
</workbook>
</file>

<file path=xl/sharedStrings.xml><?xml version="1.0" encoding="utf-8"?>
<sst xmlns="http://schemas.openxmlformats.org/spreadsheetml/2006/main" count="91" uniqueCount="26">
  <si>
    <t>Bill Change</t>
  </si>
  <si>
    <t>Pcnt of Customers</t>
  </si>
  <si>
    <t>Pcnt Change</t>
  </si>
  <si>
    <t>Average Bill</t>
  </si>
  <si>
    <t>Avg Use</t>
  </si>
  <si>
    <t>Bill Impacts</t>
  </si>
  <si>
    <t>Customers</t>
  </si>
  <si>
    <t>Bills</t>
  </si>
  <si>
    <t>Bill - Current</t>
  </si>
  <si>
    <t>Bill - Proposed</t>
  </si>
  <si>
    <t>Change</t>
  </si>
  <si>
    <t>Percent Change</t>
  </si>
  <si>
    <t xml:space="preserve"> &gt; 30% </t>
  </si>
  <si>
    <t>Therms</t>
  </si>
  <si>
    <t>Total</t>
  </si>
  <si>
    <t>-5% TO 0</t>
  </si>
  <si>
    <t xml:space="preserve">&gt; 0 TO 5% </t>
  </si>
  <si>
    <t xml:space="preserve">&gt; 5 TO 10% </t>
  </si>
  <si>
    <t xml:space="preserve">&gt; 10 TO 15%  </t>
  </si>
  <si>
    <t>&gt; 15 TO 20%</t>
  </si>
  <si>
    <t xml:space="preserve">&gt; 20 TO 25% </t>
  </si>
  <si>
    <t xml:space="preserve">&gt; 25 TO 30% </t>
  </si>
  <si>
    <t>Bill - Rebuttal Proposal</t>
  </si>
  <si>
    <t>Rate</t>
  </si>
  <si>
    <t>Rate 57 Total</t>
  </si>
  <si>
    <t xml:space="preserve">Rate 87 Total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</si>
</sst>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.00%"/>
    <numFmt numFmtId="168" formatCode=".000%"/>
    <numFmt numFmtId="169" formatCode=".0000%"/>
    <numFmt numFmtId="170" formatCode=".0%"/>
    <numFmt numFmtId="171" formatCode="\%"/>
    <numFmt numFmtId="172" formatCode="0.000%"/>
    <numFmt numFmtId="173" formatCode="_(&quot;$&quot;* #,##0_);_(&quot;$&quot;* \(#,##0\);_(&quot;$&quot;* &quot;-&quot;??_);_(@_)"/>
    <numFmt numFmtId="174" formatCode="&quot;$&quot;#,##0"/>
    <numFmt numFmtId="175" formatCode="0.00000"/>
    <numFmt numFmtId="176" formatCode="#,##0.00000"/>
    <numFmt numFmtId="177" formatCode="&quot;$&quot;#,##0.00000"/>
    <numFmt numFmtId="178" formatCode="_(&quot;$&quot;* #,##0.0000_);_(&quot;$&quot;* \(#,##0.0000\);_(&quot;$&quot;* &quot;-&quot;????_);_(@_)"/>
    <numFmt numFmtId="179" formatCode="_(* #,##0.0000_);_(* \(#,##0.0000\);_(* &quot;-&quot;??_);_(@_)"/>
    <numFmt numFmtId="180" formatCode="_(* #,##0.00000_);_(* \(#,##0.00000\);_(* &quot;-&quot;??_);_(@_)"/>
    <numFmt numFmtId="181" formatCode="&quot;$&quot;#,##0.00000\ ;\(&quot;$&quot;#,##0.00000\)"/>
    <numFmt numFmtId="182" formatCode="&quot;$&quot;#,##0.00\ ;\(&quot;$&quot;#,##0.00\)"/>
    <numFmt numFmtId="183" formatCode="#,##0.0"/>
    <numFmt numFmtId="184" formatCode="&quot;$&quot;#,##0\ ;\(&quot;$&quot;#,##0\)"/>
    <numFmt numFmtId="185" formatCode="#,##0.000000"/>
    <numFmt numFmtId="186" formatCode="&quot;$&quot;#,##0.0000\ ;\(&quot;$&quot;#,##0.0000\)"/>
    <numFmt numFmtId="187" formatCode="0.0000"/>
    <numFmt numFmtId="188" formatCode="&quot;$&quot;#,##0.00000_);\(&quot;$&quot;#,##0.00000\)"/>
    <numFmt numFmtId="189" formatCode="#,##0.00000_);\(#,##0.00000\)"/>
    <numFmt numFmtId="190" formatCode="#,##0.0_);\(#,##0.0\)"/>
    <numFmt numFmtId="191" formatCode="0.00000_)"/>
    <numFmt numFmtId="192" formatCode="#,##0.000_);\(#,##0.000\)"/>
    <numFmt numFmtId="193" formatCode="0.00000%"/>
    <numFmt numFmtId="194" formatCode="#,###"/>
    <numFmt numFmtId="195" formatCode="m/d/yy\ h:m\i\n"/>
    <numFmt numFmtId="196" formatCode="_(* #,##0.0000000_);_(* \(#,##0.0000000\);_(* &quot;-&quot;???????_);_(@_)"/>
    <numFmt numFmtId="197" formatCode="[$-409]mmmm\ d\,\ yyyy;@"/>
    <numFmt numFmtId="198" formatCode="0.0%"/>
    <numFmt numFmtId="199" formatCode="_(&quot;$&quot;* #,##0.0_);_(&quot;$&quot;* \(#,##0.0\);_(&quot;$&quot;* &quot;-&quot;??_);_(@_)"/>
    <numFmt numFmtId="200" formatCode="0.000"/>
    <numFmt numFmtId="201" formatCode="0.0"/>
    <numFmt numFmtId="202" formatCode="_(* #,##0.000_);_(* \(#,##0.000\);_(* &quot;-&quot;??_);_(@_)"/>
    <numFmt numFmtId="203" formatCode="_(* #,##0.000000_);_(* \(#,##0.000000\);_(* &quot;-&quot;??_);_(@_)"/>
    <numFmt numFmtId="204" formatCode="mm/dd/yy"/>
    <numFmt numFmtId="205" formatCode="0.000000"/>
    <numFmt numFmtId="206" formatCode="_(* #,##0.000000_);_(* \(#,##0.000000\);_(* &quot;-&quot;??????_);_(@_)"/>
    <numFmt numFmtId="207" formatCode="_(* #,##0.00000_);_(* \(#,##0.00000\);_(* &quot;-&quot;?????_);_(@_)"/>
    <numFmt numFmtId="208" formatCode="0.0000000"/>
    <numFmt numFmtId="209" formatCode="_(&quot;$&quot;* #,##0.000000_);_(&quot;$&quot;* \(#,##0.000000\);_(&quot;$&quot;* &quot;-&quot;??_);_(@_)"/>
    <numFmt numFmtId="210" formatCode="_(&quot;$&quot;* #,##0.00000_);_(&quot;$&quot;* \(#,##0.00000\);_(&quot;$&quot;* &quot;-&quot;??_);_(@_)"/>
  </numFmts>
  <fonts count="19">
    <font>
      <sz val="10"/>
      <name val="Times New Roman"/>
      <family val="0"/>
    </font>
    <font>
      <sz val="10"/>
      <name val="Arial"/>
      <family val="0"/>
    </font>
    <font>
      <sz val="12"/>
      <name val="Arial"/>
      <family val="0"/>
    </font>
    <font>
      <sz val="12"/>
      <name val="Helv"/>
      <family val="0"/>
    </font>
    <font>
      <u val="single"/>
      <sz val="8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8"/>
      <color indexed="12"/>
      <name val="Arial"/>
      <family val="0"/>
    </font>
    <font>
      <b/>
      <sz val="10"/>
      <name val="Helv"/>
      <family val="0"/>
    </font>
    <font>
      <b/>
      <i/>
      <sz val="10"/>
      <name val="Helv"/>
      <family val="0"/>
    </font>
    <font>
      <i/>
      <sz val="10"/>
      <name val="Helv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8"/>
      <name val="Arial"/>
      <family val="2"/>
    </font>
    <font>
      <sz val="10"/>
      <name val="MS Sans Serif"/>
      <family val="0"/>
    </font>
    <font>
      <sz val="10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1" fillId="2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2" fontId="1" fillId="2" borderId="0">
      <alignment/>
      <protection/>
    </xf>
    <xf numFmtId="0" fontId="3" fillId="3" borderId="0">
      <alignment/>
      <protection/>
    </xf>
    <xf numFmtId="0" fontId="8" fillId="3" borderId="1">
      <alignment/>
      <protection/>
    </xf>
    <xf numFmtId="0" fontId="9" fillId="4" borderId="2">
      <alignment/>
      <protection/>
    </xf>
    <xf numFmtId="0" fontId="10" fillId="3" borderId="3">
      <alignment/>
      <protection/>
    </xf>
    <xf numFmtId="42" fontId="11" fillId="5" borderId="4">
      <alignment vertical="center"/>
      <protection/>
    </xf>
    <xf numFmtId="0" fontId="12" fillId="2" borderId="5" applyNumberFormat="0">
      <alignment horizontal="center" vertical="center" wrapText="1"/>
      <protection/>
    </xf>
    <xf numFmtId="178" fontId="1" fillId="2" borderId="0">
      <alignment/>
      <protection/>
    </xf>
    <xf numFmtId="42" fontId="13" fillId="2" borderId="6">
      <alignment horizontal="left"/>
      <protection/>
    </xf>
    <xf numFmtId="0" fontId="3" fillId="0" borderId="0">
      <alignment/>
      <protection/>
    </xf>
    <xf numFmtId="0" fontId="8" fillId="3" borderId="0">
      <alignment/>
      <protection/>
    </xf>
    <xf numFmtId="166" fontId="14" fillId="0" borderId="0">
      <alignment horizontal="left" vertical="center"/>
      <protection/>
    </xf>
    <xf numFmtId="0" fontId="12" fillId="2" borderId="0">
      <alignment horizontal="left" wrapText="1"/>
      <protection/>
    </xf>
    <xf numFmtId="0" fontId="15" fillId="0" borderId="0">
      <alignment horizontal="left" vertical="center"/>
      <protection/>
    </xf>
    <xf numFmtId="0" fontId="1" fillId="0" borderId="7" applyNumberFormat="0" applyFont="0" applyFill="0" applyAlignment="0" applyProtection="0"/>
  </cellStyleXfs>
  <cellXfs count="67">
    <xf numFmtId="0" fontId="0" fillId="0" borderId="0" xfId="0" applyAlignment="1">
      <alignment/>
    </xf>
    <xf numFmtId="165" fontId="1" fillId="2" borderId="8" xfId="16" applyNumberFormat="1" applyFont="1" applyFill="1" applyBorder="1" applyAlignment="1">
      <alignment horizontal="center" wrapText="1"/>
    </xf>
    <xf numFmtId="0" fontId="1" fillId="0" borderId="0" xfId="31">
      <alignment/>
      <protection/>
    </xf>
    <xf numFmtId="165" fontId="1" fillId="0" borderId="0" xfId="16" applyNumberFormat="1" applyAlignment="1">
      <alignment/>
    </xf>
    <xf numFmtId="0" fontId="12" fillId="0" borderId="0" xfId="31" applyNumberFormat="1" applyFont="1" applyAlignment="1">
      <alignment horizontal="center" wrapText="1"/>
      <protection/>
    </xf>
    <xf numFmtId="165" fontId="12" fillId="0" borderId="0" xfId="16" applyNumberFormat="1" applyFont="1" applyAlignment="1">
      <alignment horizontal="center" wrapText="1"/>
    </xf>
    <xf numFmtId="43" fontId="12" fillId="0" borderId="0" xfId="16" applyFont="1" applyAlignment="1">
      <alignment horizontal="center" wrapText="1"/>
    </xf>
    <xf numFmtId="0" fontId="1" fillId="0" borderId="0" xfId="31" applyNumberFormat="1" quotePrefix="1">
      <alignment/>
      <protection/>
    </xf>
    <xf numFmtId="165" fontId="1" fillId="0" borderId="0" xfId="16" applyNumberFormat="1" applyAlignment="1" quotePrefix="1">
      <alignment/>
    </xf>
    <xf numFmtId="43" fontId="1" fillId="0" borderId="0" xfId="16" applyAlignment="1" quotePrefix="1">
      <alignment/>
    </xf>
    <xf numFmtId="43" fontId="1" fillId="0" borderId="0" xfId="16" applyAlignment="1">
      <alignment/>
    </xf>
    <xf numFmtId="0" fontId="1" fillId="2" borderId="9" xfId="31" applyFill="1" applyBorder="1">
      <alignment/>
      <protection/>
    </xf>
    <xf numFmtId="0" fontId="1" fillId="2" borderId="8" xfId="31" applyFill="1" applyBorder="1" applyAlignment="1">
      <alignment horizontal="center" wrapText="1"/>
      <protection/>
    </xf>
    <xf numFmtId="0" fontId="1" fillId="2" borderId="10" xfId="31" applyFill="1" applyBorder="1" applyAlignment="1">
      <alignment horizontal="center" wrapText="1"/>
      <protection/>
    </xf>
    <xf numFmtId="0" fontId="1" fillId="2" borderId="11" xfId="31" applyNumberFormat="1" applyFill="1" applyBorder="1" quotePrefix="1">
      <alignment/>
      <protection/>
    </xf>
    <xf numFmtId="10" fontId="1" fillId="2" borderId="0" xfId="34" applyNumberFormat="1" applyFill="1" applyBorder="1" applyAlignment="1">
      <alignment/>
    </xf>
    <xf numFmtId="165" fontId="1" fillId="2" borderId="0" xfId="16" applyNumberFormat="1" applyFill="1" applyBorder="1" applyAlignment="1">
      <alignment horizontal="left" indent="2"/>
    </xf>
    <xf numFmtId="165" fontId="1" fillId="2" borderId="12" xfId="16" applyNumberFormat="1" applyFill="1" applyBorder="1" applyAlignment="1">
      <alignment/>
    </xf>
    <xf numFmtId="0" fontId="1" fillId="2" borderId="13" xfId="31" applyNumberFormat="1" applyFill="1" applyBorder="1" quotePrefix="1">
      <alignment/>
      <protection/>
    </xf>
    <xf numFmtId="10" fontId="1" fillId="2" borderId="14" xfId="34" applyNumberFormat="1" applyFill="1" applyBorder="1" applyAlignment="1">
      <alignment/>
    </xf>
    <xf numFmtId="165" fontId="1" fillId="2" borderId="14" xfId="16" applyNumberFormat="1" applyFill="1" applyBorder="1" applyAlignment="1">
      <alignment horizontal="left" indent="2"/>
    </xf>
    <xf numFmtId="165" fontId="1" fillId="2" borderId="15" xfId="16" applyNumberFormat="1" applyFill="1" applyBorder="1" applyAlignment="1">
      <alignment/>
    </xf>
    <xf numFmtId="43" fontId="1" fillId="2" borderId="6" xfId="34" applyNumberFormat="1" applyFill="1" applyBorder="1" applyAlignment="1">
      <alignment/>
    </xf>
    <xf numFmtId="43" fontId="1" fillId="2" borderId="0" xfId="34" applyNumberFormat="1" applyFill="1" applyBorder="1" applyAlignment="1">
      <alignment/>
    </xf>
    <xf numFmtId="43" fontId="1" fillId="2" borderId="14" xfId="34" applyNumberFormat="1" applyFill="1" applyBorder="1" applyAlignment="1">
      <alignment/>
    </xf>
    <xf numFmtId="0" fontId="1" fillId="0" borderId="0" xfId="31" applyNumberFormat="1" applyFont="1" quotePrefix="1">
      <alignment/>
      <protection/>
    </xf>
    <xf numFmtId="165" fontId="1" fillId="0" borderId="0" xfId="16" applyNumberFormat="1" applyBorder="1" applyAlignment="1" quotePrefix="1">
      <alignment/>
    </xf>
    <xf numFmtId="10" fontId="12" fillId="0" borderId="0" xfId="16" applyNumberFormat="1" applyFont="1" applyAlignment="1">
      <alignment horizontal="center" wrapText="1"/>
    </xf>
    <xf numFmtId="10" fontId="1" fillId="0" borderId="0" xfId="16" applyNumberFormat="1" applyAlignment="1" quotePrefix="1">
      <alignment/>
    </xf>
    <xf numFmtId="174" fontId="1" fillId="2" borderId="0" xfId="16" applyNumberFormat="1" applyFill="1" applyBorder="1" applyAlignment="1">
      <alignment horizontal="left" indent="2"/>
    </xf>
    <xf numFmtId="5" fontId="1" fillId="0" borderId="0" xfId="16" applyNumberFormat="1" applyAlignment="1" quotePrefix="1">
      <alignment/>
    </xf>
    <xf numFmtId="174" fontId="1" fillId="2" borderId="14" xfId="16" applyNumberFormat="1" applyFill="1" applyBorder="1" applyAlignment="1">
      <alignment horizontal="left" indent="2"/>
    </xf>
    <xf numFmtId="0" fontId="1" fillId="0" borderId="0" xfId="31" applyAlignment="1">
      <alignment horizontal="left"/>
      <protection/>
    </xf>
    <xf numFmtId="0" fontId="1" fillId="0" borderId="11" xfId="31" applyBorder="1" applyAlignment="1">
      <alignment horizontal="left"/>
      <protection/>
    </xf>
    <xf numFmtId="0" fontId="1" fillId="0" borderId="8" xfId="31" applyFill="1" applyBorder="1" applyAlignment="1">
      <alignment horizontal="center" wrapText="1"/>
      <protection/>
    </xf>
    <xf numFmtId="165" fontId="1" fillId="0" borderId="8" xfId="16" applyNumberFormat="1" applyFont="1" applyFill="1" applyBorder="1" applyAlignment="1">
      <alignment horizontal="center" wrapText="1"/>
    </xf>
    <xf numFmtId="0" fontId="1" fillId="0" borderId="10" xfId="31" applyFill="1" applyBorder="1" applyAlignment="1">
      <alignment horizontal="center" wrapText="1"/>
      <protection/>
    </xf>
    <xf numFmtId="0" fontId="1" fillId="0" borderId="11" xfId="31" applyFill="1" applyBorder="1" applyAlignment="1">
      <alignment horizontal="left"/>
      <protection/>
    </xf>
    <xf numFmtId="10" fontId="1" fillId="0" borderId="0" xfId="34" applyNumberFormat="1" applyFill="1" applyBorder="1" applyAlignment="1">
      <alignment/>
    </xf>
    <xf numFmtId="165" fontId="1" fillId="0" borderId="12" xfId="16" applyNumberFormat="1" applyFill="1" applyBorder="1" applyAlignment="1">
      <alignment/>
    </xf>
    <xf numFmtId="0" fontId="1" fillId="0" borderId="13" xfId="31" applyFill="1" applyBorder="1" applyAlignment="1">
      <alignment horizontal="left"/>
      <protection/>
    </xf>
    <xf numFmtId="10" fontId="1" fillId="0" borderId="14" xfId="34" applyNumberFormat="1" applyFill="1" applyBorder="1" applyAlignment="1">
      <alignment/>
    </xf>
    <xf numFmtId="165" fontId="1" fillId="0" borderId="15" xfId="16" applyNumberFormat="1" applyFill="1" applyBorder="1" applyAlignment="1">
      <alignment/>
    </xf>
    <xf numFmtId="0" fontId="1" fillId="0" borderId="0" xfId="31" applyNumberFormat="1" applyFill="1" applyBorder="1" quotePrefix="1">
      <alignment/>
      <protection/>
    </xf>
    <xf numFmtId="0" fontId="1" fillId="0" borderId="14" xfId="31" applyNumberFormat="1" applyFill="1" applyBorder="1" quotePrefix="1">
      <alignment/>
      <protection/>
    </xf>
    <xf numFmtId="0" fontId="1" fillId="0" borderId="9" xfId="31" applyFont="1" applyFill="1" applyBorder="1" applyAlignment="1">
      <alignment horizontal="left"/>
      <protection/>
    </xf>
    <xf numFmtId="0" fontId="1" fillId="0" borderId="8" xfId="31" applyFill="1" applyBorder="1">
      <alignment/>
      <protection/>
    </xf>
    <xf numFmtId="165" fontId="1" fillId="0" borderId="4" xfId="16" applyNumberFormat="1" applyBorder="1" applyAlignment="1" quotePrefix="1">
      <alignment/>
    </xf>
    <xf numFmtId="165" fontId="1" fillId="0" borderId="4" xfId="16" applyNumberFormat="1" applyBorder="1" applyAlignment="1">
      <alignment/>
    </xf>
    <xf numFmtId="0" fontId="1" fillId="0" borderId="0" xfId="31" applyNumberFormat="1" applyBorder="1" quotePrefix="1">
      <alignment/>
      <protection/>
    </xf>
    <xf numFmtId="165" fontId="1" fillId="0" borderId="0" xfId="16" applyNumberFormat="1" applyFont="1" applyBorder="1" applyAlignment="1">
      <alignment/>
    </xf>
    <xf numFmtId="10" fontId="1" fillId="0" borderId="12" xfId="34" applyNumberFormat="1" applyBorder="1" applyAlignment="1" quotePrefix="1">
      <alignment/>
    </xf>
    <xf numFmtId="165" fontId="1" fillId="0" borderId="0" xfId="16" applyNumberFormat="1" applyBorder="1" applyAlignment="1">
      <alignment/>
    </xf>
    <xf numFmtId="10" fontId="1" fillId="0" borderId="16" xfId="34" applyNumberFormat="1" applyBorder="1" applyAlignment="1" quotePrefix="1">
      <alignment/>
    </xf>
    <xf numFmtId="165" fontId="1" fillId="0" borderId="17" xfId="16" applyNumberFormat="1" applyBorder="1" applyAlignment="1" quotePrefix="1">
      <alignment/>
    </xf>
    <xf numFmtId="165" fontId="1" fillId="0" borderId="17" xfId="16" applyNumberFormat="1" applyBorder="1" applyAlignment="1">
      <alignment/>
    </xf>
    <xf numFmtId="10" fontId="1" fillId="0" borderId="18" xfId="34" applyNumberFormat="1" applyBorder="1" applyAlignment="1" quotePrefix="1">
      <alignment/>
    </xf>
    <xf numFmtId="0" fontId="12" fillId="0" borderId="9" xfId="31" applyFont="1" applyBorder="1">
      <alignment/>
      <protection/>
    </xf>
    <xf numFmtId="0" fontId="12" fillId="0" borderId="8" xfId="31" applyNumberFormat="1" applyFont="1" applyBorder="1" applyAlignment="1">
      <alignment horizontal="center" wrapText="1"/>
      <protection/>
    </xf>
    <xf numFmtId="165" fontId="12" fillId="0" borderId="8" xfId="16" applyNumberFormat="1" applyFont="1" applyBorder="1" applyAlignment="1">
      <alignment horizontal="center" wrapText="1"/>
    </xf>
    <xf numFmtId="43" fontId="12" fillId="0" borderId="10" xfId="16" applyFont="1" applyBorder="1" applyAlignment="1">
      <alignment horizontal="center" wrapText="1"/>
    </xf>
    <xf numFmtId="174" fontId="1" fillId="0" borderId="0" xfId="16" applyNumberFormat="1" applyFill="1" applyBorder="1" applyAlignment="1">
      <alignment horizontal="right"/>
    </xf>
    <xf numFmtId="174" fontId="1" fillId="0" borderId="14" xfId="16" applyNumberFormat="1" applyFill="1" applyBorder="1" applyAlignment="1">
      <alignment horizontal="right"/>
    </xf>
    <xf numFmtId="0" fontId="1" fillId="0" borderId="19" xfId="31" applyFont="1" applyBorder="1" applyAlignment="1">
      <alignment horizontal="center"/>
      <protection/>
    </xf>
    <xf numFmtId="0" fontId="1" fillId="0" borderId="4" xfId="31" applyFont="1" applyBorder="1" applyAlignment="1">
      <alignment horizontal="center"/>
      <protection/>
    </xf>
    <xf numFmtId="0" fontId="1" fillId="0" borderId="20" xfId="31" applyFont="1" applyBorder="1" applyAlignment="1">
      <alignment horizontal="center"/>
      <protection/>
    </xf>
    <xf numFmtId="0" fontId="1" fillId="0" borderId="17" xfId="31" applyFont="1" applyBorder="1" applyAlignment="1">
      <alignment horizontal="center"/>
      <protection/>
    </xf>
  </cellXfs>
  <cellStyles count="36">
    <cellStyle name="Normal" xfId="0"/>
    <cellStyle name="Calculation" xfId="15"/>
    <cellStyle name="Comma" xfId="16"/>
    <cellStyle name="Comma [0]" xfId="17"/>
    <cellStyle name="Comma0" xfId="18"/>
    <cellStyle name="Comma0 - Style4" xfId="19"/>
    <cellStyle name="Comma1 - Style1" xfId="20"/>
    <cellStyle name="Curren - Style2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Heading 1" xfId="28"/>
    <cellStyle name="Heading 2" xfId="29"/>
    <cellStyle name="Hyperlink" xfId="30"/>
    <cellStyle name="Normal_Staff DR No  140" xfId="31"/>
    <cellStyle name="Percen - Style2" xfId="32"/>
    <cellStyle name="Percen - Style3" xfId="33"/>
    <cellStyle name="Percent" xfId="34"/>
    <cellStyle name="Report" xfId="35"/>
    <cellStyle name="Report - Style5" xfId="36"/>
    <cellStyle name="Report - Style6" xfId="37"/>
    <cellStyle name="Report - Style7" xfId="38"/>
    <cellStyle name="Report - Style8" xfId="39"/>
    <cellStyle name="Report Bar" xfId="40"/>
    <cellStyle name="Report Heading" xfId="41"/>
    <cellStyle name="Report Unit Cost" xfId="42"/>
    <cellStyle name="Reports Total" xfId="43"/>
    <cellStyle name="Title: - Style3" xfId="44"/>
    <cellStyle name="Title: - Style4" xfId="45"/>
    <cellStyle name="Title: Major" xfId="46"/>
    <cellStyle name="Title: Minor" xfId="47"/>
    <cellStyle name="Title: Worksheet" xfId="48"/>
    <cellStyle name="Total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Electric Schedule 25 Customer Impacts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Combined!#REF!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Combined!#REF!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Combined!#REF!</c:f>
              <c:numCache>
                <c:ptCount val="1"/>
                <c:pt idx="0">
                  <c:v>1</c:v>
                </c:pt>
              </c:numCache>
            </c:numRef>
          </c:val>
        </c:ser>
        <c:axId val="18722829"/>
        <c:axId val="34287734"/>
      </c:barChart>
      <c:lineChart>
        <c:grouping val="standard"/>
        <c:varyColors val="0"/>
        <c:ser>
          <c:idx val="0"/>
          <c:order val="1"/>
          <c:tx>
            <c:strRef>
              <c:f>Combined!#REF!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Combined!#REF!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154151"/>
        <c:axId val="25843040"/>
      </c:lineChart>
      <c:catAx>
        <c:axId val="187228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4287734"/>
        <c:crosses val="autoZero"/>
        <c:auto val="0"/>
        <c:lblOffset val="100"/>
        <c:noMultiLvlLbl val="0"/>
      </c:catAx>
      <c:valAx>
        <c:axId val="34287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of Customers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722829"/>
        <c:crossesAt val="1"/>
        <c:crossBetween val="between"/>
        <c:dispUnits/>
      </c:valAx>
      <c:catAx>
        <c:axId val="40154151"/>
        <c:scaling>
          <c:orientation val="minMax"/>
        </c:scaling>
        <c:axPos val="b"/>
        <c:delete val="1"/>
        <c:majorTickMark val="in"/>
        <c:minorTickMark val="none"/>
        <c:tickLblPos val="nextTo"/>
        <c:crossAx val="25843040"/>
        <c:crosses val="autoZero"/>
        <c:auto val="0"/>
        <c:lblOffset val="100"/>
        <c:noMultiLvlLbl val="0"/>
      </c:catAx>
      <c:valAx>
        <c:axId val="25843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Average Monthly Bill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in"/>
        <c:minorTickMark val="none"/>
        <c:tickLblPos val="nextTo"/>
        <c:crossAx val="4015415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Gas Rate 57 and 87 Customer Impacts
Total Revenues Excl. Gas Costs</a:t>
            </a:r>
          </a:p>
        </c:rich>
      </c:tx>
      <c:layout>
        <c:manualLayout>
          <c:xMode val="factor"/>
          <c:yMode val="factor"/>
          <c:x val="-0.0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675"/>
          <c:w val="0.9665"/>
          <c:h val="0.90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Combined!$C$13</c:f>
              <c:strCache>
                <c:ptCount val="1"/>
                <c:pt idx="0">
                  <c:v>Pcnt of Customers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/>
              </a:ln>
            </c:spPr>
          </c:dPt>
          <c:dPt>
            <c:idx val="1"/>
            <c:invertIfNegative val="0"/>
            <c:spPr>
              <a:noFill/>
              <a:ln w="12700">
                <a:solidFill/>
              </a:ln>
            </c:spPr>
          </c:dPt>
          <c:dPt>
            <c:idx val="2"/>
            <c:invertIfNegative val="0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/>
              </a:ln>
            </c:spPr>
          </c:dPt>
          <c:dPt>
            <c:idx val="3"/>
            <c:invertIfNegative val="0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Combined!$B$14:$B$17</c:f>
              <c:strCache>
                <c:ptCount val="4"/>
                <c:pt idx="0">
                  <c:v>&gt; 0 TO 5% </c:v>
                </c:pt>
                <c:pt idx="1">
                  <c:v>&gt; 5 TO 10% </c:v>
                </c:pt>
                <c:pt idx="2">
                  <c:v>&gt; 10 TO 15%  </c:v>
                </c:pt>
                <c:pt idx="3">
                  <c:v>&gt; 15 TO 20%</c:v>
                </c:pt>
              </c:strCache>
            </c:strRef>
          </c:cat>
          <c:val>
            <c:numRef>
              <c:f>Combined!$C$14:$C$17</c:f>
              <c:numCache>
                <c:ptCount val="4"/>
                <c:pt idx="0">
                  <c:v>0.009174311926605505</c:v>
                </c:pt>
                <c:pt idx="1">
                  <c:v>0.9908256880733946</c:v>
                </c:pt>
                <c:pt idx="2">
                  <c:v>0.18181818181818182</c:v>
                </c:pt>
                <c:pt idx="3">
                  <c:v>0.8181818181818182</c:v>
                </c:pt>
              </c:numCache>
            </c:numRef>
          </c:val>
        </c:ser>
        <c:axId val="31260769"/>
        <c:axId val="12911466"/>
      </c:barChart>
      <c:lineChart>
        <c:grouping val="standard"/>
        <c:varyColors val="0"/>
        <c:ser>
          <c:idx val="0"/>
          <c:order val="1"/>
          <c:tx>
            <c:strRef>
              <c:f>Combined!$E$13</c:f>
              <c:strCache>
                <c:ptCount val="1"/>
                <c:pt idx="0">
                  <c:v>Average Bill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ymbol val="diamond"/>
              <c:size val="11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diamond"/>
              <c:size val="11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Combined!$B$14:$B$17</c:f>
              <c:strCache>
                <c:ptCount val="4"/>
                <c:pt idx="0">
                  <c:v>&gt; 0 TO 5% </c:v>
                </c:pt>
                <c:pt idx="1">
                  <c:v>&gt; 5 TO 10% </c:v>
                </c:pt>
                <c:pt idx="2">
                  <c:v>&gt; 10 TO 15%  </c:v>
                </c:pt>
                <c:pt idx="3">
                  <c:v>&gt; 15 TO 20%</c:v>
                </c:pt>
              </c:strCache>
            </c:strRef>
          </c:cat>
          <c:val>
            <c:numRef>
              <c:f>Combined!$E$14:$E$17</c:f>
              <c:numCache>
                <c:ptCount val="4"/>
                <c:pt idx="0">
                  <c:v>1939.8580378703773</c:v>
                </c:pt>
                <c:pt idx="1">
                  <c:v>9336.955000401595</c:v>
                </c:pt>
                <c:pt idx="2">
                  <c:v>7317.657546885787</c:v>
                </c:pt>
                <c:pt idx="3">
                  <c:v>12196.892280937269</c:v>
                </c:pt>
              </c:numCache>
            </c:numRef>
          </c:val>
          <c:smooth val="0"/>
        </c:ser>
        <c:axId val="49094331"/>
        <c:axId val="39195796"/>
      </c:lineChart>
      <c:catAx>
        <c:axId val="31260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of Bill Change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911466"/>
        <c:crosses val="autoZero"/>
        <c:auto val="0"/>
        <c:lblOffset val="100"/>
        <c:noMultiLvlLbl val="0"/>
      </c:catAx>
      <c:valAx>
        <c:axId val="12911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of Customers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31260769"/>
        <c:crossesAt val="1"/>
        <c:crossBetween val="between"/>
        <c:dispUnits/>
      </c:valAx>
      <c:catAx>
        <c:axId val="49094331"/>
        <c:scaling>
          <c:orientation val="minMax"/>
        </c:scaling>
        <c:axPos val="b"/>
        <c:delete val="1"/>
        <c:majorTickMark val="in"/>
        <c:minorTickMark val="none"/>
        <c:tickLblPos val="nextTo"/>
        <c:crossAx val="39195796"/>
        <c:crosses val="autoZero"/>
        <c:auto val="0"/>
        <c:lblOffset val="100"/>
        <c:noMultiLvlLbl val="0"/>
      </c:catAx>
      <c:valAx>
        <c:axId val="39195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Average Monthly Bill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_);\(&quot;$&quot;#,##0\)" sourceLinked="0"/>
        <c:majorTickMark val="in"/>
        <c:minorTickMark val="none"/>
        <c:tickLblPos val="nextTo"/>
        <c:crossAx val="4909433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Electric Schedule 25 Customer Impacts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'Schedule 57'!#REF!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'Schedule 57'!#REF!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'Schedule 57'!#REF!</c:f>
              <c:numCache>
                <c:ptCount val="1"/>
                <c:pt idx="0">
                  <c:v>1</c:v>
                </c:pt>
              </c:numCache>
            </c:numRef>
          </c:val>
        </c:ser>
        <c:axId val="17217845"/>
        <c:axId val="20742878"/>
      </c:barChart>
      <c:lineChart>
        <c:grouping val="standard"/>
        <c:varyColors val="0"/>
        <c:ser>
          <c:idx val="0"/>
          <c:order val="1"/>
          <c:tx>
            <c:strRef>
              <c:f>'Schedule 57'!#REF!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'Schedule 57'!#REF!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468175"/>
        <c:axId val="2451528"/>
      </c:lineChart>
      <c:catAx>
        <c:axId val="172178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0742878"/>
        <c:crosses val="autoZero"/>
        <c:auto val="0"/>
        <c:lblOffset val="100"/>
        <c:noMultiLvlLbl val="0"/>
      </c:catAx>
      <c:valAx>
        <c:axId val="20742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of Customers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217845"/>
        <c:crossesAt val="1"/>
        <c:crossBetween val="between"/>
        <c:dispUnits/>
      </c:valAx>
      <c:catAx>
        <c:axId val="52468175"/>
        <c:scaling>
          <c:orientation val="minMax"/>
        </c:scaling>
        <c:axPos val="b"/>
        <c:delete val="1"/>
        <c:majorTickMark val="in"/>
        <c:minorTickMark val="none"/>
        <c:tickLblPos val="nextTo"/>
        <c:crossAx val="2451528"/>
        <c:crosses val="autoZero"/>
        <c:auto val="0"/>
        <c:lblOffset val="100"/>
        <c:noMultiLvlLbl val="0"/>
      </c:catAx>
      <c:valAx>
        <c:axId val="2451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Average Monthly Bill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in"/>
        <c:minorTickMark val="none"/>
        <c:tickLblPos val="nextTo"/>
        <c:crossAx val="5246817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Gas Schedule 57 Customer Impacts
Total Transport Revenues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8"/>
          <c:w val="0.96425"/>
          <c:h val="0.9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'Schedule 57'!$B$16</c:f>
              <c:strCache>
                <c:ptCount val="1"/>
                <c:pt idx="0">
                  <c:v>Pcnt of Customers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'Schedule 57'!$A$18:$A$19</c:f>
              <c:strCache/>
            </c:strRef>
          </c:cat>
          <c:val>
            <c:numRef>
              <c:f>'Schedule 57'!$B$18:$B$19</c:f>
              <c:numCache/>
            </c:numRef>
          </c:val>
        </c:ser>
        <c:axId val="22063753"/>
        <c:axId val="64356050"/>
      </c:barChart>
      <c:lineChart>
        <c:grouping val="standard"/>
        <c:varyColors val="0"/>
        <c:ser>
          <c:idx val="0"/>
          <c:order val="1"/>
          <c:tx>
            <c:strRef>
              <c:f>'Schedule 57'!$D$16</c:f>
              <c:strCache>
                <c:ptCount val="1"/>
                <c:pt idx="0">
                  <c:v>Average Bill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'Schedule 57'!$D$18:$D$19</c:f>
              <c:numCache/>
            </c:numRef>
          </c:val>
          <c:smooth val="0"/>
        </c:ser>
        <c:axId val="42333539"/>
        <c:axId val="45457532"/>
      </c:lineChart>
      <c:catAx>
        <c:axId val="220637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4356050"/>
        <c:crosses val="autoZero"/>
        <c:auto val="0"/>
        <c:lblOffset val="100"/>
        <c:noMultiLvlLbl val="0"/>
      </c:catAx>
      <c:valAx>
        <c:axId val="6435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of Customers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22063753"/>
        <c:crossesAt val="1"/>
        <c:crossBetween val="between"/>
        <c:dispUnits/>
      </c:valAx>
      <c:catAx>
        <c:axId val="42333539"/>
        <c:scaling>
          <c:orientation val="minMax"/>
        </c:scaling>
        <c:axPos val="b"/>
        <c:delete val="1"/>
        <c:majorTickMark val="in"/>
        <c:minorTickMark val="none"/>
        <c:tickLblPos val="nextTo"/>
        <c:crossAx val="45457532"/>
        <c:crosses val="autoZero"/>
        <c:auto val="0"/>
        <c:lblOffset val="100"/>
        <c:noMultiLvlLbl val="0"/>
      </c:catAx>
      <c:valAx>
        <c:axId val="4545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Average Monthly Bill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_);\(&quot;$&quot;#,##0\)" sourceLinked="0"/>
        <c:majorTickMark val="in"/>
        <c:minorTickMark val="none"/>
        <c:tickLblPos val="nextTo"/>
        <c:crossAx val="4233353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90975"/>
          <c:w val="0.15875"/>
          <c:h val="0.0902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Electric Schedule 25 Customer Impacts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'Schedule 87'!#REF!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'Schedule 87'!#REF!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'Schedule 87'!#REF!</c:f>
              <c:numCache>
                <c:ptCount val="1"/>
                <c:pt idx="0">
                  <c:v>1</c:v>
                </c:pt>
              </c:numCache>
            </c:numRef>
          </c:val>
        </c:ser>
        <c:axId val="6464605"/>
        <c:axId val="58181446"/>
      </c:barChart>
      <c:lineChart>
        <c:grouping val="standard"/>
        <c:varyColors val="0"/>
        <c:ser>
          <c:idx val="0"/>
          <c:order val="1"/>
          <c:tx>
            <c:strRef>
              <c:f>'Schedule 87'!#REF!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'Schedule 87'!#REF!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870967"/>
        <c:axId val="15076656"/>
      </c:lineChart>
      <c:catAx>
        <c:axId val="64646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8181446"/>
        <c:crosses val="autoZero"/>
        <c:auto val="0"/>
        <c:lblOffset val="100"/>
        <c:noMultiLvlLbl val="0"/>
      </c:catAx>
      <c:valAx>
        <c:axId val="5818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of Customers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64605"/>
        <c:crossesAt val="1"/>
        <c:crossBetween val="between"/>
        <c:dispUnits/>
      </c:valAx>
      <c:catAx>
        <c:axId val="53870967"/>
        <c:scaling>
          <c:orientation val="minMax"/>
        </c:scaling>
        <c:axPos val="b"/>
        <c:delete val="1"/>
        <c:majorTickMark val="in"/>
        <c:minorTickMark val="none"/>
        <c:tickLblPos val="nextTo"/>
        <c:crossAx val="15076656"/>
        <c:crosses val="autoZero"/>
        <c:auto val="0"/>
        <c:lblOffset val="100"/>
        <c:noMultiLvlLbl val="0"/>
      </c:catAx>
      <c:valAx>
        <c:axId val="15076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Average Monthly Bill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in"/>
        <c:minorTickMark val="none"/>
        <c:tickLblPos val="nextTo"/>
        <c:crossAx val="5387096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Gas Schedule 87 Customer Impacts
Total Revenues incl. Gas Costs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0925"/>
          <c:w val="0.94075"/>
          <c:h val="0.8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'Schedule 87'!$B$16</c:f>
              <c:strCache>
                <c:ptCount val="1"/>
                <c:pt idx="0">
                  <c:v>Pcnt of Customers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'Schedule 87'!$A$18:$A$18</c:f>
              <c:strCache>
                <c:ptCount val="1"/>
                <c:pt idx="0">
                  <c:v>&gt; 0 TO 5% </c:v>
                </c:pt>
              </c:strCache>
            </c:strRef>
          </c:cat>
          <c:val>
            <c:numRef>
              <c:f>'Schedule 87'!$B$18:$B$18</c:f>
              <c:numCache>
                <c:ptCount val="1"/>
                <c:pt idx="0">
                  <c:v>1</c:v>
                </c:pt>
              </c:numCache>
            </c:numRef>
          </c:val>
        </c:ser>
        <c:axId val="1472177"/>
        <c:axId val="13249594"/>
      </c:barChart>
      <c:lineChart>
        <c:grouping val="standard"/>
        <c:varyColors val="0"/>
        <c:ser>
          <c:idx val="0"/>
          <c:order val="1"/>
          <c:tx>
            <c:strRef>
              <c:f>'Schedule 87'!$D$16</c:f>
              <c:strCache>
                <c:ptCount val="1"/>
                <c:pt idx="0">
                  <c:v>Average Bill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'Schedule 87'!$D$18:$D$18</c:f>
              <c:numCache>
                <c:ptCount val="1"/>
                <c:pt idx="0">
                  <c:v>112710.02731716666</c:v>
                </c:pt>
              </c:numCache>
            </c:numRef>
          </c:val>
          <c:smooth val="0"/>
        </c:ser>
        <c:axId val="52137483"/>
        <c:axId val="66584164"/>
      </c:lineChart>
      <c:catAx>
        <c:axId val="14721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3249594"/>
        <c:crosses val="autoZero"/>
        <c:auto val="0"/>
        <c:lblOffset val="100"/>
        <c:noMultiLvlLbl val="0"/>
      </c:catAx>
      <c:valAx>
        <c:axId val="13249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of Customers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1472177"/>
        <c:crossesAt val="1"/>
        <c:crossBetween val="between"/>
        <c:dispUnits/>
      </c:valAx>
      <c:catAx>
        <c:axId val="52137483"/>
        <c:scaling>
          <c:orientation val="minMax"/>
        </c:scaling>
        <c:axPos val="b"/>
        <c:delete val="1"/>
        <c:majorTickMark val="in"/>
        <c:minorTickMark val="none"/>
        <c:tickLblPos val="nextTo"/>
        <c:crossAx val="66584164"/>
        <c:crosses val="autoZero"/>
        <c:auto val="0"/>
        <c:lblOffset val="100"/>
        <c:noMultiLvlLbl val="0"/>
      </c:catAx>
      <c:valAx>
        <c:axId val="66584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Average Monthly Bill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_);\(&quot;$&quot;#,##0\)" sourceLinked="0"/>
        <c:majorTickMark val="in"/>
        <c:minorTickMark val="none"/>
        <c:tickLblPos val="nextTo"/>
        <c:crossAx val="5213748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5"/>
          <c:y val="0.9055"/>
          <c:w val="0.18025"/>
          <c:h val="0.094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Electric Schedule 25 Customer Impacts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'Schedule 87 excl. Gas Costs'!#REF!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'Schedule 87 excl. Gas Costs'!#REF!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'Schedule 87 excl. Gas Costs'!#REF!</c:f>
              <c:numCache>
                <c:ptCount val="1"/>
                <c:pt idx="0">
                  <c:v>1</c:v>
                </c:pt>
              </c:numCache>
            </c:numRef>
          </c:val>
        </c:ser>
        <c:axId val="62386565"/>
        <c:axId val="24608174"/>
      </c:barChart>
      <c:lineChart>
        <c:grouping val="standard"/>
        <c:varyColors val="0"/>
        <c:ser>
          <c:idx val="0"/>
          <c:order val="1"/>
          <c:tx>
            <c:strRef>
              <c:f>'Schedule 87 excl. Gas Costs'!#REF!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'Schedule 87 excl. Gas Costs'!#REF!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146975"/>
        <c:axId val="47105048"/>
      </c:lineChart>
      <c:catAx>
        <c:axId val="623865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4608174"/>
        <c:crosses val="autoZero"/>
        <c:auto val="0"/>
        <c:lblOffset val="100"/>
        <c:noMultiLvlLbl val="0"/>
      </c:catAx>
      <c:valAx>
        <c:axId val="246081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386565"/>
        <c:crossesAt val="1"/>
        <c:crossBetween val="between"/>
        <c:dispUnits/>
      </c:valAx>
      <c:catAx>
        <c:axId val="20146975"/>
        <c:scaling>
          <c:orientation val="minMax"/>
        </c:scaling>
        <c:axPos val="b"/>
        <c:delete val="1"/>
        <c:majorTickMark val="in"/>
        <c:minorTickMark val="none"/>
        <c:tickLblPos val="nextTo"/>
        <c:crossAx val="47105048"/>
        <c:crosses val="autoZero"/>
        <c:auto val="0"/>
        <c:lblOffset val="100"/>
        <c:noMultiLvlLbl val="0"/>
      </c:catAx>
      <c:valAx>
        <c:axId val="47105048"/>
        <c:scaling>
          <c:orientation val="minMax"/>
        </c:scaling>
        <c:axPos val="l"/>
        <c:delete val="0"/>
        <c:numFmt formatCode="_(* #,##0_);_(* \(#,##0\);_(* &quot;-&quot;_);_(@_)" sourceLinked="0"/>
        <c:majorTickMark val="in"/>
        <c:minorTickMark val="none"/>
        <c:tickLblPos val="nextTo"/>
        <c:crossAx val="2014697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Gas Schedule 87 Customer Impacts
Total Revenues excl. Gas Costs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0925"/>
          <c:w val="0.94125"/>
          <c:h val="0.8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'Schedule 87 excl. Gas Costs'!$B$16</c:f>
              <c:strCache>
                <c:ptCount val="1"/>
                <c:pt idx="0">
                  <c:v>Pcnt of Customers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'Schedule 87 excl. Gas Costs'!$A$20:$A$21</c:f>
              <c:strCache>
                <c:ptCount val="2"/>
                <c:pt idx="0">
                  <c:v>&gt; 10 TO 15%  </c:v>
                </c:pt>
                <c:pt idx="1">
                  <c:v>&gt; 15 TO 20%</c:v>
                </c:pt>
              </c:strCache>
            </c:strRef>
          </c:cat>
          <c:val>
            <c:numRef>
              <c:f>'Schedule 87 excl. Gas Costs'!$B$20:$B$21</c:f>
              <c:numCache>
                <c:ptCount val="2"/>
                <c:pt idx="0">
                  <c:v>0.18181818181818182</c:v>
                </c:pt>
                <c:pt idx="1">
                  <c:v>0.8181818181818182</c:v>
                </c:pt>
              </c:numCache>
            </c:numRef>
          </c:val>
        </c:ser>
        <c:axId val="21292249"/>
        <c:axId val="57412514"/>
      </c:barChart>
      <c:lineChart>
        <c:grouping val="standard"/>
        <c:varyColors val="0"/>
        <c:ser>
          <c:idx val="0"/>
          <c:order val="1"/>
          <c:tx>
            <c:strRef>
              <c:f>'Schedule 87 excl. Gas Costs'!$D$16</c:f>
              <c:strCache>
                <c:ptCount val="1"/>
                <c:pt idx="0">
                  <c:v>Average Bill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'Schedule 87 excl. Gas Costs'!$D$20:$D$21</c:f>
              <c:numCache>
                <c:ptCount val="2"/>
                <c:pt idx="0">
                  <c:v>7317.657546885787</c:v>
                </c:pt>
                <c:pt idx="1">
                  <c:v>12196.892280937269</c:v>
                </c:pt>
              </c:numCache>
            </c:numRef>
          </c:val>
          <c:smooth val="0"/>
        </c:ser>
        <c:axId val="46950579"/>
        <c:axId val="19902028"/>
      </c:lineChart>
      <c:catAx>
        <c:axId val="212922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7412514"/>
        <c:crosses val="autoZero"/>
        <c:auto val="0"/>
        <c:lblOffset val="100"/>
        <c:noMultiLvlLbl val="0"/>
      </c:catAx>
      <c:valAx>
        <c:axId val="57412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of Customers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21292249"/>
        <c:crossesAt val="1"/>
        <c:crossBetween val="between"/>
        <c:dispUnits/>
      </c:valAx>
      <c:catAx>
        <c:axId val="46950579"/>
        <c:scaling>
          <c:orientation val="minMax"/>
        </c:scaling>
        <c:axPos val="b"/>
        <c:delete val="1"/>
        <c:majorTickMark val="in"/>
        <c:minorTickMark val="none"/>
        <c:tickLblPos val="nextTo"/>
        <c:crossAx val="19902028"/>
        <c:crosses val="autoZero"/>
        <c:auto val="0"/>
        <c:lblOffset val="100"/>
        <c:noMultiLvlLbl val="0"/>
      </c:catAx>
      <c:valAx>
        <c:axId val="19902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Average Monthly Bill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_);\(&quot;$&quot;#,##0\)" sourceLinked="0"/>
        <c:majorTickMark val="in"/>
        <c:minorTickMark val="none"/>
        <c:tickLblPos val="nextTo"/>
        <c:crossAx val="4695057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5"/>
          <c:y val="0.9055"/>
          <c:w val="0.18025"/>
          <c:h val="0.094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0.56625</cdr:x>
      <cdr:y>0.0955</cdr:y>
    </cdr:from>
    <cdr:to>
      <cdr:x>0.88525</cdr:x>
      <cdr:y>0.372</cdr:y>
    </cdr:to>
    <cdr:grpSp>
      <cdr:nvGrpSpPr>
        <cdr:cNvPr id="1" name="Group 7"/>
        <cdr:cNvGrpSpPr>
          <a:grpSpLocks/>
        </cdr:cNvGrpSpPr>
      </cdr:nvGrpSpPr>
      <cdr:grpSpPr>
        <a:xfrm>
          <a:off x="3895725" y="466725"/>
          <a:ext cx="2200275" cy="1371600"/>
          <a:chOff x="3658172" y="581025"/>
          <a:chExt cx="1949376" cy="1246746"/>
        </a:xfrm>
        <a:solidFill>
          <a:srgbClr val="FFFFFF"/>
        </a:solidFill>
      </cdr:grpSpPr>
      <cdr:sp>
        <cdr:nvSpPr>
          <cdr:cNvPr id="2" name="AutoShape 5"/>
          <cdr:cNvSpPr>
            <a:spLocks/>
          </cdr:cNvSpPr>
        </cdr:nvSpPr>
        <cdr:spPr>
          <a:xfrm rot="5400000">
            <a:off x="4541727" y="-121204"/>
            <a:ext cx="182267" cy="194928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cdr:txBody>
      </cdr:sp>
      <cdr:sp>
        <cdr:nvSpPr>
          <cdr:cNvPr id="3" name="TextBox 6"/>
          <cdr:cNvSpPr txBox="1">
            <a:spLocks noChangeArrowheads="1"/>
          </cdr:cNvSpPr>
        </cdr:nvSpPr>
        <cdr:spPr>
          <a:xfrm>
            <a:off x="4401372" y="581025"/>
            <a:ext cx="629648" cy="18109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25" b="0" i="0" u="none" baseline="0"/>
              <a:t>Rate 87</a:t>
            </a:r>
          </a:p>
        </cdr:txBody>
      </cdr:sp>
    </cdr:grpSp>
  </cdr:relSizeAnchor>
  <cdr:relSizeAnchor xmlns:cdr="http://schemas.openxmlformats.org/drawingml/2006/chartDrawing">
    <cdr:from>
      <cdr:x>0.0895</cdr:x>
      <cdr:y>0.13525</cdr:y>
    </cdr:from>
    <cdr:to>
      <cdr:x>0.40875</cdr:x>
      <cdr:y>0.176</cdr:y>
    </cdr:to>
    <cdr:sp>
      <cdr:nvSpPr>
        <cdr:cNvPr id="4" name="AutoShape 9"/>
        <cdr:cNvSpPr>
          <a:spLocks/>
        </cdr:cNvSpPr>
      </cdr:nvSpPr>
      <cdr:spPr>
        <a:xfrm rot="5400000">
          <a:off x="609600" y="666750"/>
          <a:ext cx="2200275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0.212</cdr:x>
      <cdr:y>0.0955</cdr:y>
    </cdr:from>
    <cdr:to>
      <cdr:x>0.31475</cdr:x>
      <cdr:y>0.13525</cdr:y>
    </cdr:to>
    <cdr:sp>
      <cdr:nvSpPr>
        <cdr:cNvPr id="5" name="TextBox 10"/>
        <cdr:cNvSpPr txBox="1">
          <a:spLocks noChangeArrowheads="1"/>
        </cdr:cNvSpPr>
      </cdr:nvSpPr>
      <cdr:spPr>
        <a:xfrm>
          <a:off x="1457325" y="466725"/>
          <a:ext cx="704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Rate 57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95250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5242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95250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52425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95250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52425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95250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5242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95250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52425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95250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52425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95250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5242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95250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52425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95250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52425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95250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5242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95250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95250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5242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95250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352425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95250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35242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95250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352425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95250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35242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95250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35242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3524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95250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352425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95250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352425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95250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35242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0</xdr:rowOff>
    </xdr:from>
    <xdr:to>
      <xdr:col>0</xdr:col>
      <xdr:colOff>0</xdr:colOff>
      <xdr:row>35</xdr:row>
      <xdr:rowOff>28575</xdr:rowOff>
    </xdr:to>
    <xdr:graphicFrame>
      <xdr:nvGraphicFramePr>
        <xdr:cNvPr id="22" name="Chart 22"/>
        <xdr:cNvGraphicFramePr/>
      </xdr:nvGraphicFramePr>
      <xdr:xfrm>
        <a:off x="0" y="3124200"/>
        <a:ext cx="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12</xdr:row>
      <xdr:rowOff>95250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35242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95250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352425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95250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352425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95250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35242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95250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352425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95250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352425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95250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35242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95250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352425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95250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352425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95250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35242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95250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95250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35242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95250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352425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95250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35242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95250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352425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95250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35242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95250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35242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3524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95250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352425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95250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352425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95250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35242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17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24479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17</xdr:row>
      <xdr:rowOff>95250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2447925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18</xdr:row>
      <xdr:rowOff>95250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1695450" y="3381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17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42481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17</xdr:row>
      <xdr:rowOff>95250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42481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18</xdr:row>
      <xdr:rowOff>95250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3400425" y="3381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409575</xdr:colOff>
      <xdr:row>17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52292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409575</xdr:colOff>
      <xdr:row>17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52292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409575</xdr:colOff>
      <xdr:row>17</xdr:row>
      <xdr:rowOff>95250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5229225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15</xdr:row>
      <xdr:rowOff>95250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244792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18</xdr:row>
      <xdr:rowOff>95250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1695450" y="3381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17</xdr:row>
      <xdr:rowOff>95250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42481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18</xdr:row>
      <xdr:rowOff>95250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3400425" y="3381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409575</xdr:colOff>
      <xdr:row>17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52292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409575</xdr:colOff>
      <xdr:row>17</xdr:row>
      <xdr:rowOff>95250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5229225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17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24479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17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24479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17</xdr:row>
      <xdr:rowOff>95250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2447925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18</xdr:row>
      <xdr:rowOff>95250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1695450" y="3381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16</xdr:row>
      <xdr:rowOff>95250</xdr:rowOff>
    </xdr:from>
    <xdr:ext cx="76200" cy="200025"/>
    <xdr:sp>
      <xdr:nvSpPr>
        <xdr:cNvPr id="63" name="TextBox 64"/>
        <xdr:cNvSpPr txBox="1">
          <a:spLocks noChangeArrowheads="1"/>
        </xdr:cNvSpPr>
      </xdr:nvSpPr>
      <xdr:spPr>
        <a:xfrm>
          <a:off x="2447925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16</xdr:row>
      <xdr:rowOff>95250</xdr:rowOff>
    </xdr:from>
    <xdr:ext cx="76200" cy="200025"/>
    <xdr:sp>
      <xdr:nvSpPr>
        <xdr:cNvPr id="64" name="TextBox 65"/>
        <xdr:cNvSpPr txBox="1">
          <a:spLocks noChangeArrowheads="1"/>
        </xdr:cNvSpPr>
      </xdr:nvSpPr>
      <xdr:spPr>
        <a:xfrm>
          <a:off x="2447925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16</xdr:row>
      <xdr:rowOff>95250</xdr:rowOff>
    </xdr:from>
    <xdr:ext cx="76200" cy="200025"/>
    <xdr:sp>
      <xdr:nvSpPr>
        <xdr:cNvPr id="65" name="TextBox 66"/>
        <xdr:cNvSpPr txBox="1">
          <a:spLocks noChangeArrowheads="1"/>
        </xdr:cNvSpPr>
      </xdr:nvSpPr>
      <xdr:spPr>
        <a:xfrm>
          <a:off x="2447925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95250</xdr:rowOff>
    </xdr:from>
    <xdr:ext cx="76200" cy="200025"/>
    <xdr:sp>
      <xdr:nvSpPr>
        <xdr:cNvPr id="66" name="TextBox 67"/>
        <xdr:cNvSpPr txBox="1">
          <a:spLocks noChangeArrowheads="1"/>
        </xdr:cNvSpPr>
      </xdr:nvSpPr>
      <xdr:spPr>
        <a:xfrm>
          <a:off x="1695450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16</xdr:row>
      <xdr:rowOff>95250</xdr:rowOff>
    </xdr:from>
    <xdr:ext cx="76200" cy="200025"/>
    <xdr:sp>
      <xdr:nvSpPr>
        <xdr:cNvPr id="67" name="TextBox 68"/>
        <xdr:cNvSpPr txBox="1">
          <a:spLocks noChangeArrowheads="1"/>
        </xdr:cNvSpPr>
      </xdr:nvSpPr>
      <xdr:spPr>
        <a:xfrm>
          <a:off x="169545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76200" cy="200025"/>
    <xdr:sp>
      <xdr:nvSpPr>
        <xdr:cNvPr id="68" name="TextBox 69"/>
        <xdr:cNvSpPr txBox="1">
          <a:spLocks noChangeArrowheads="1"/>
        </xdr:cNvSpPr>
      </xdr:nvSpPr>
      <xdr:spPr>
        <a:xfrm>
          <a:off x="16954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76200" cy="200025"/>
    <xdr:sp>
      <xdr:nvSpPr>
        <xdr:cNvPr id="69" name="TextBox 70"/>
        <xdr:cNvSpPr txBox="1">
          <a:spLocks noChangeArrowheads="1"/>
        </xdr:cNvSpPr>
      </xdr:nvSpPr>
      <xdr:spPr>
        <a:xfrm>
          <a:off x="16954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16</xdr:row>
      <xdr:rowOff>95250</xdr:rowOff>
    </xdr:from>
    <xdr:ext cx="76200" cy="200025"/>
    <xdr:sp>
      <xdr:nvSpPr>
        <xdr:cNvPr id="70" name="TextBox 71"/>
        <xdr:cNvSpPr txBox="1">
          <a:spLocks noChangeArrowheads="1"/>
        </xdr:cNvSpPr>
      </xdr:nvSpPr>
      <xdr:spPr>
        <a:xfrm>
          <a:off x="3400425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17</xdr:row>
      <xdr:rowOff>0</xdr:rowOff>
    </xdr:from>
    <xdr:ext cx="76200" cy="200025"/>
    <xdr:sp>
      <xdr:nvSpPr>
        <xdr:cNvPr id="71" name="TextBox 72"/>
        <xdr:cNvSpPr txBox="1">
          <a:spLocks noChangeArrowheads="1"/>
        </xdr:cNvSpPr>
      </xdr:nvSpPr>
      <xdr:spPr>
        <a:xfrm>
          <a:off x="34004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17</xdr:row>
      <xdr:rowOff>0</xdr:rowOff>
    </xdr:from>
    <xdr:ext cx="76200" cy="200025"/>
    <xdr:sp>
      <xdr:nvSpPr>
        <xdr:cNvPr id="72" name="TextBox 73"/>
        <xdr:cNvSpPr txBox="1">
          <a:spLocks noChangeArrowheads="1"/>
        </xdr:cNvSpPr>
      </xdr:nvSpPr>
      <xdr:spPr>
        <a:xfrm>
          <a:off x="34004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16</xdr:row>
      <xdr:rowOff>95250</xdr:rowOff>
    </xdr:from>
    <xdr:ext cx="76200" cy="200025"/>
    <xdr:sp>
      <xdr:nvSpPr>
        <xdr:cNvPr id="73" name="TextBox 74"/>
        <xdr:cNvSpPr txBox="1">
          <a:spLocks noChangeArrowheads="1"/>
        </xdr:cNvSpPr>
      </xdr:nvSpPr>
      <xdr:spPr>
        <a:xfrm>
          <a:off x="424815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17</xdr:row>
      <xdr:rowOff>0</xdr:rowOff>
    </xdr:from>
    <xdr:ext cx="76200" cy="200025"/>
    <xdr:sp>
      <xdr:nvSpPr>
        <xdr:cNvPr id="74" name="TextBox 75"/>
        <xdr:cNvSpPr txBox="1">
          <a:spLocks noChangeArrowheads="1"/>
        </xdr:cNvSpPr>
      </xdr:nvSpPr>
      <xdr:spPr>
        <a:xfrm>
          <a:off x="42481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17</xdr:row>
      <xdr:rowOff>0</xdr:rowOff>
    </xdr:from>
    <xdr:ext cx="76200" cy="200025"/>
    <xdr:sp>
      <xdr:nvSpPr>
        <xdr:cNvPr id="75" name="TextBox 76"/>
        <xdr:cNvSpPr txBox="1">
          <a:spLocks noChangeArrowheads="1"/>
        </xdr:cNvSpPr>
      </xdr:nvSpPr>
      <xdr:spPr>
        <a:xfrm>
          <a:off x="42481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76200" cy="200025"/>
    <xdr:sp>
      <xdr:nvSpPr>
        <xdr:cNvPr id="76" name="TextBox 77"/>
        <xdr:cNvSpPr txBox="1">
          <a:spLocks noChangeArrowheads="1"/>
        </xdr:cNvSpPr>
      </xdr:nvSpPr>
      <xdr:spPr>
        <a:xfrm>
          <a:off x="1695450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76200" cy="200025"/>
    <xdr:sp>
      <xdr:nvSpPr>
        <xdr:cNvPr id="77" name="TextBox 78"/>
        <xdr:cNvSpPr txBox="1">
          <a:spLocks noChangeArrowheads="1"/>
        </xdr:cNvSpPr>
      </xdr:nvSpPr>
      <xdr:spPr>
        <a:xfrm>
          <a:off x="16954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17</xdr:row>
      <xdr:rowOff>0</xdr:rowOff>
    </xdr:from>
    <xdr:ext cx="76200" cy="200025"/>
    <xdr:sp>
      <xdr:nvSpPr>
        <xdr:cNvPr id="78" name="TextBox 79"/>
        <xdr:cNvSpPr txBox="1">
          <a:spLocks noChangeArrowheads="1"/>
        </xdr:cNvSpPr>
      </xdr:nvSpPr>
      <xdr:spPr>
        <a:xfrm>
          <a:off x="34004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17</xdr:row>
      <xdr:rowOff>0</xdr:rowOff>
    </xdr:from>
    <xdr:ext cx="76200" cy="200025"/>
    <xdr:sp>
      <xdr:nvSpPr>
        <xdr:cNvPr id="79" name="TextBox 80"/>
        <xdr:cNvSpPr txBox="1">
          <a:spLocks noChangeArrowheads="1"/>
        </xdr:cNvSpPr>
      </xdr:nvSpPr>
      <xdr:spPr>
        <a:xfrm>
          <a:off x="34004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17</xdr:row>
      <xdr:rowOff>0</xdr:rowOff>
    </xdr:from>
    <xdr:ext cx="76200" cy="200025"/>
    <xdr:sp>
      <xdr:nvSpPr>
        <xdr:cNvPr id="80" name="TextBox 81"/>
        <xdr:cNvSpPr txBox="1">
          <a:spLocks noChangeArrowheads="1"/>
        </xdr:cNvSpPr>
      </xdr:nvSpPr>
      <xdr:spPr>
        <a:xfrm>
          <a:off x="42481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17</xdr:row>
      <xdr:rowOff>0</xdr:rowOff>
    </xdr:from>
    <xdr:ext cx="76200" cy="200025"/>
    <xdr:sp>
      <xdr:nvSpPr>
        <xdr:cNvPr id="81" name="TextBox 82"/>
        <xdr:cNvSpPr txBox="1">
          <a:spLocks noChangeArrowheads="1"/>
        </xdr:cNvSpPr>
      </xdr:nvSpPr>
      <xdr:spPr>
        <a:xfrm>
          <a:off x="42481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95250</xdr:rowOff>
    </xdr:from>
    <xdr:ext cx="76200" cy="200025"/>
    <xdr:sp>
      <xdr:nvSpPr>
        <xdr:cNvPr id="82" name="TextBox 83"/>
        <xdr:cNvSpPr txBox="1">
          <a:spLocks noChangeArrowheads="1"/>
        </xdr:cNvSpPr>
      </xdr:nvSpPr>
      <xdr:spPr>
        <a:xfrm>
          <a:off x="1695450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95250</xdr:rowOff>
    </xdr:from>
    <xdr:ext cx="76200" cy="200025"/>
    <xdr:sp>
      <xdr:nvSpPr>
        <xdr:cNvPr id="83" name="TextBox 84"/>
        <xdr:cNvSpPr txBox="1">
          <a:spLocks noChangeArrowheads="1"/>
        </xdr:cNvSpPr>
      </xdr:nvSpPr>
      <xdr:spPr>
        <a:xfrm>
          <a:off x="16954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76200" cy="200025"/>
    <xdr:sp>
      <xdr:nvSpPr>
        <xdr:cNvPr id="84" name="TextBox 86"/>
        <xdr:cNvSpPr txBox="1">
          <a:spLocks noChangeArrowheads="1"/>
        </xdr:cNvSpPr>
      </xdr:nvSpPr>
      <xdr:spPr>
        <a:xfrm>
          <a:off x="16954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76200" cy="200025"/>
    <xdr:sp>
      <xdr:nvSpPr>
        <xdr:cNvPr id="85" name="TextBox 87"/>
        <xdr:cNvSpPr txBox="1">
          <a:spLocks noChangeArrowheads="1"/>
        </xdr:cNvSpPr>
      </xdr:nvSpPr>
      <xdr:spPr>
        <a:xfrm>
          <a:off x="16954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95250</xdr:rowOff>
    </xdr:from>
    <xdr:ext cx="76200" cy="200025"/>
    <xdr:sp>
      <xdr:nvSpPr>
        <xdr:cNvPr id="86" name="TextBox 88"/>
        <xdr:cNvSpPr txBox="1">
          <a:spLocks noChangeArrowheads="1"/>
        </xdr:cNvSpPr>
      </xdr:nvSpPr>
      <xdr:spPr>
        <a:xfrm>
          <a:off x="169545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409575</xdr:colOff>
      <xdr:row>17</xdr:row>
      <xdr:rowOff>0</xdr:rowOff>
    </xdr:from>
    <xdr:ext cx="76200" cy="200025"/>
    <xdr:sp>
      <xdr:nvSpPr>
        <xdr:cNvPr id="87" name="TextBox 90"/>
        <xdr:cNvSpPr txBox="1">
          <a:spLocks noChangeArrowheads="1"/>
        </xdr:cNvSpPr>
      </xdr:nvSpPr>
      <xdr:spPr>
        <a:xfrm>
          <a:off x="52292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17</xdr:row>
      <xdr:rowOff>0</xdr:rowOff>
    </xdr:from>
    <xdr:ext cx="76200" cy="200025"/>
    <xdr:sp>
      <xdr:nvSpPr>
        <xdr:cNvPr id="88" name="TextBox 91"/>
        <xdr:cNvSpPr txBox="1">
          <a:spLocks noChangeArrowheads="1"/>
        </xdr:cNvSpPr>
      </xdr:nvSpPr>
      <xdr:spPr>
        <a:xfrm>
          <a:off x="24479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76200" cy="200025"/>
    <xdr:sp>
      <xdr:nvSpPr>
        <xdr:cNvPr id="89" name="TextBox 92"/>
        <xdr:cNvSpPr txBox="1">
          <a:spLocks noChangeArrowheads="1"/>
        </xdr:cNvSpPr>
      </xdr:nvSpPr>
      <xdr:spPr>
        <a:xfrm>
          <a:off x="16954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17</xdr:row>
      <xdr:rowOff>0</xdr:rowOff>
    </xdr:from>
    <xdr:ext cx="76200" cy="200025"/>
    <xdr:sp>
      <xdr:nvSpPr>
        <xdr:cNvPr id="90" name="TextBox 93"/>
        <xdr:cNvSpPr txBox="1">
          <a:spLocks noChangeArrowheads="1"/>
        </xdr:cNvSpPr>
      </xdr:nvSpPr>
      <xdr:spPr>
        <a:xfrm>
          <a:off x="34004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17</xdr:row>
      <xdr:rowOff>0</xdr:rowOff>
    </xdr:from>
    <xdr:ext cx="76200" cy="200025"/>
    <xdr:sp>
      <xdr:nvSpPr>
        <xdr:cNvPr id="91" name="TextBox 94"/>
        <xdr:cNvSpPr txBox="1">
          <a:spLocks noChangeArrowheads="1"/>
        </xdr:cNvSpPr>
      </xdr:nvSpPr>
      <xdr:spPr>
        <a:xfrm>
          <a:off x="42481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17</xdr:row>
      <xdr:rowOff>0</xdr:rowOff>
    </xdr:from>
    <xdr:ext cx="76200" cy="200025"/>
    <xdr:sp>
      <xdr:nvSpPr>
        <xdr:cNvPr id="92" name="TextBox 95"/>
        <xdr:cNvSpPr txBox="1">
          <a:spLocks noChangeArrowheads="1"/>
        </xdr:cNvSpPr>
      </xdr:nvSpPr>
      <xdr:spPr>
        <a:xfrm>
          <a:off x="34004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17</xdr:row>
      <xdr:rowOff>0</xdr:rowOff>
    </xdr:from>
    <xdr:ext cx="76200" cy="200025"/>
    <xdr:sp>
      <xdr:nvSpPr>
        <xdr:cNvPr id="93" name="TextBox 96"/>
        <xdr:cNvSpPr txBox="1">
          <a:spLocks noChangeArrowheads="1"/>
        </xdr:cNvSpPr>
      </xdr:nvSpPr>
      <xdr:spPr>
        <a:xfrm>
          <a:off x="42481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76200" cy="200025"/>
    <xdr:sp>
      <xdr:nvSpPr>
        <xdr:cNvPr id="94" name="TextBox 97"/>
        <xdr:cNvSpPr txBox="1">
          <a:spLocks noChangeArrowheads="1"/>
        </xdr:cNvSpPr>
      </xdr:nvSpPr>
      <xdr:spPr>
        <a:xfrm>
          <a:off x="16954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0</xdr:colOff>
      <xdr:row>19</xdr:row>
      <xdr:rowOff>0</xdr:rowOff>
    </xdr:from>
    <xdr:to>
      <xdr:col>8</xdr:col>
      <xdr:colOff>209550</xdr:colOff>
      <xdr:row>49</xdr:row>
      <xdr:rowOff>104775</xdr:rowOff>
    </xdr:to>
    <xdr:graphicFrame>
      <xdr:nvGraphicFramePr>
        <xdr:cNvPr id="95" name="Chart 98"/>
        <xdr:cNvGraphicFramePr/>
      </xdr:nvGraphicFramePr>
      <xdr:xfrm>
        <a:off x="0" y="3448050"/>
        <a:ext cx="68961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95250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95250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95250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95250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95250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95250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95250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95250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0" y="1552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95250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95250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95250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95250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95250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0</xdr:colOff>
      <xdr:row>22</xdr:row>
      <xdr:rowOff>0</xdr:rowOff>
    </xdr:from>
    <xdr:to>
      <xdr:col>0</xdr:col>
      <xdr:colOff>0</xdr:colOff>
      <xdr:row>42</xdr:row>
      <xdr:rowOff>28575</xdr:rowOff>
    </xdr:to>
    <xdr:graphicFrame>
      <xdr:nvGraphicFramePr>
        <xdr:cNvPr id="22" name="Chart 22"/>
        <xdr:cNvGraphicFramePr/>
      </xdr:nvGraphicFramePr>
      <xdr:xfrm>
        <a:off x="0" y="2276475"/>
        <a:ext cx="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15</xdr:row>
      <xdr:rowOff>95250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95250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95250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95250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95250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95250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95250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95250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0" y="1552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95250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95250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95250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95250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95250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23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297180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24</xdr:row>
      <xdr:rowOff>95250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2971800" y="237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25</xdr:row>
      <xdr:rowOff>95250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2971800" y="253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23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46767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24</xdr:row>
      <xdr:rowOff>95250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4676775" y="237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25</xdr:row>
      <xdr:rowOff>95250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4676775" y="253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22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552450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23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552450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24</xdr:row>
      <xdr:rowOff>95250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5524500" y="237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19</xdr:row>
      <xdr:rowOff>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297180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25</xdr:row>
      <xdr:rowOff>95250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2971800" y="253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24</xdr:row>
      <xdr:rowOff>95250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4676775" y="237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25</xdr:row>
      <xdr:rowOff>95250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4676775" y="253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23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552450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24</xdr:row>
      <xdr:rowOff>95250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5524500" y="237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297180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23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297180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24</xdr:row>
      <xdr:rowOff>95250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2971800" y="237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25</xdr:row>
      <xdr:rowOff>95250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2971800" y="253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0</xdr:colOff>
      <xdr:row>25</xdr:row>
      <xdr:rowOff>28575</xdr:rowOff>
    </xdr:from>
    <xdr:to>
      <xdr:col>7</xdr:col>
      <xdr:colOff>876300</xdr:colOff>
      <xdr:row>55</xdr:row>
      <xdr:rowOff>9525</xdr:rowOff>
    </xdr:to>
    <xdr:graphicFrame>
      <xdr:nvGraphicFramePr>
        <xdr:cNvPr id="63" name="Chart 63"/>
        <xdr:cNvGraphicFramePr/>
      </xdr:nvGraphicFramePr>
      <xdr:xfrm>
        <a:off x="0" y="2466975"/>
        <a:ext cx="7943850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409575</xdr:colOff>
      <xdr:row>20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297180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20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297180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20</xdr:row>
      <xdr:rowOff>0</xdr:rowOff>
    </xdr:from>
    <xdr:ext cx="76200" cy="200025"/>
    <xdr:sp>
      <xdr:nvSpPr>
        <xdr:cNvPr id="66" name="TextBox 66"/>
        <xdr:cNvSpPr txBox="1">
          <a:spLocks noChangeArrowheads="1"/>
        </xdr:cNvSpPr>
      </xdr:nvSpPr>
      <xdr:spPr>
        <a:xfrm>
          <a:off x="297180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18</xdr:row>
      <xdr:rowOff>95250</xdr:rowOff>
    </xdr:from>
    <xdr:ext cx="76200" cy="200025"/>
    <xdr:sp>
      <xdr:nvSpPr>
        <xdr:cNvPr id="67" name="TextBox 67"/>
        <xdr:cNvSpPr txBox="1">
          <a:spLocks noChangeArrowheads="1"/>
        </xdr:cNvSpPr>
      </xdr:nvSpPr>
      <xdr:spPr>
        <a:xfrm>
          <a:off x="203835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20</xdr:row>
      <xdr:rowOff>0</xdr:rowOff>
    </xdr:from>
    <xdr:ext cx="76200" cy="200025"/>
    <xdr:sp>
      <xdr:nvSpPr>
        <xdr:cNvPr id="68" name="TextBox 68"/>
        <xdr:cNvSpPr txBox="1">
          <a:spLocks noChangeArrowheads="1"/>
        </xdr:cNvSpPr>
      </xdr:nvSpPr>
      <xdr:spPr>
        <a:xfrm>
          <a:off x="20383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22</xdr:row>
      <xdr:rowOff>0</xdr:rowOff>
    </xdr:from>
    <xdr:ext cx="76200" cy="200025"/>
    <xdr:sp>
      <xdr:nvSpPr>
        <xdr:cNvPr id="69" name="TextBox 69"/>
        <xdr:cNvSpPr txBox="1">
          <a:spLocks noChangeArrowheads="1"/>
        </xdr:cNvSpPr>
      </xdr:nvSpPr>
      <xdr:spPr>
        <a:xfrm>
          <a:off x="20383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23</xdr:row>
      <xdr:rowOff>0</xdr:rowOff>
    </xdr:from>
    <xdr:ext cx="76200" cy="200025"/>
    <xdr:sp>
      <xdr:nvSpPr>
        <xdr:cNvPr id="70" name="TextBox 70"/>
        <xdr:cNvSpPr txBox="1">
          <a:spLocks noChangeArrowheads="1"/>
        </xdr:cNvSpPr>
      </xdr:nvSpPr>
      <xdr:spPr>
        <a:xfrm>
          <a:off x="20383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20</xdr:row>
      <xdr:rowOff>0</xdr:rowOff>
    </xdr:from>
    <xdr:ext cx="76200" cy="200025"/>
    <xdr:sp>
      <xdr:nvSpPr>
        <xdr:cNvPr id="71" name="TextBox 71"/>
        <xdr:cNvSpPr txBox="1">
          <a:spLocks noChangeArrowheads="1"/>
        </xdr:cNvSpPr>
      </xdr:nvSpPr>
      <xdr:spPr>
        <a:xfrm>
          <a:off x="37242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0</xdr:rowOff>
    </xdr:from>
    <xdr:ext cx="76200" cy="200025"/>
    <xdr:sp>
      <xdr:nvSpPr>
        <xdr:cNvPr id="72" name="TextBox 72"/>
        <xdr:cNvSpPr txBox="1">
          <a:spLocks noChangeArrowheads="1"/>
        </xdr:cNvSpPr>
      </xdr:nvSpPr>
      <xdr:spPr>
        <a:xfrm>
          <a:off x="37242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23</xdr:row>
      <xdr:rowOff>0</xdr:rowOff>
    </xdr:from>
    <xdr:ext cx="76200" cy="200025"/>
    <xdr:sp>
      <xdr:nvSpPr>
        <xdr:cNvPr id="73" name="TextBox 73"/>
        <xdr:cNvSpPr txBox="1">
          <a:spLocks noChangeArrowheads="1"/>
        </xdr:cNvSpPr>
      </xdr:nvSpPr>
      <xdr:spPr>
        <a:xfrm>
          <a:off x="37242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20</xdr:row>
      <xdr:rowOff>0</xdr:rowOff>
    </xdr:from>
    <xdr:ext cx="76200" cy="200025"/>
    <xdr:sp>
      <xdr:nvSpPr>
        <xdr:cNvPr id="74" name="TextBox 74"/>
        <xdr:cNvSpPr txBox="1">
          <a:spLocks noChangeArrowheads="1"/>
        </xdr:cNvSpPr>
      </xdr:nvSpPr>
      <xdr:spPr>
        <a:xfrm>
          <a:off x="46767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0</xdr:rowOff>
    </xdr:from>
    <xdr:ext cx="76200" cy="200025"/>
    <xdr:sp>
      <xdr:nvSpPr>
        <xdr:cNvPr id="75" name="TextBox 75"/>
        <xdr:cNvSpPr txBox="1">
          <a:spLocks noChangeArrowheads="1"/>
        </xdr:cNvSpPr>
      </xdr:nvSpPr>
      <xdr:spPr>
        <a:xfrm>
          <a:off x="46767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23</xdr:row>
      <xdr:rowOff>0</xdr:rowOff>
    </xdr:from>
    <xdr:ext cx="76200" cy="200025"/>
    <xdr:sp>
      <xdr:nvSpPr>
        <xdr:cNvPr id="76" name="TextBox 76"/>
        <xdr:cNvSpPr txBox="1">
          <a:spLocks noChangeArrowheads="1"/>
        </xdr:cNvSpPr>
      </xdr:nvSpPr>
      <xdr:spPr>
        <a:xfrm>
          <a:off x="46767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16</xdr:row>
      <xdr:rowOff>0</xdr:rowOff>
    </xdr:from>
    <xdr:ext cx="76200" cy="200025"/>
    <xdr:sp>
      <xdr:nvSpPr>
        <xdr:cNvPr id="77" name="TextBox 77"/>
        <xdr:cNvSpPr txBox="1">
          <a:spLocks noChangeArrowheads="1"/>
        </xdr:cNvSpPr>
      </xdr:nvSpPr>
      <xdr:spPr>
        <a:xfrm>
          <a:off x="20383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23</xdr:row>
      <xdr:rowOff>0</xdr:rowOff>
    </xdr:from>
    <xdr:ext cx="76200" cy="200025"/>
    <xdr:sp>
      <xdr:nvSpPr>
        <xdr:cNvPr id="78" name="TextBox 78"/>
        <xdr:cNvSpPr txBox="1">
          <a:spLocks noChangeArrowheads="1"/>
        </xdr:cNvSpPr>
      </xdr:nvSpPr>
      <xdr:spPr>
        <a:xfrm>
          <a:off x="20383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0</xdr:rowOff>
    </xdr:from>
    <xdr:ext cx="76200" cy="200025"/>
    <xdr:sp>
      <xdr:nvSpPr>
        <xdr:cNvPr id="79" name="TextBox 79"/>
        <xdr:cNvSpPr txBox="1">
          <a:spLocks noChangeArrowheads="1"/>
        </xdr:cNvSpPr>
      </xdr:nvSpPr>
      <xdr:spPr>
        <a:xfrm>
          <a:off x="37242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23</xdr:row>
      <xdr:rowOff>0</xdr:rowOff>
    </xdr:from>
    <xdr:ext cx="76200" cy="200025"/>
    <xdr:sp>
      <xdr:nvSpPr>
        <xdr:cNvPr id="80" name="TextBox 80"/>
        <xdr:cNvSpPr txBox="1">
          <a:spLocks noChangeArrowheads="1"/>
        </xdr:cNvSpPr>
      </xdr:nvSpPr>
      <xdr:spPr>
        <a:xfrm>
          <a:off x="37242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0</xdr:rowOff>
    </xdr:from>
    <xdr:ext cx="76200" cy="200025"/>
    <xdr:sp>
      <xdr:nvSpPr>
        <xdr:cNvPr id="81" name="TextBox 81"/>
        <xdr:cNvSpPr txBox="1">
          <a:spLocks noChangeArrowheads="1"/>
        </xdr:cNvSpPr>
      </xdr:nvSpPr>
      <xdr:spPr>
        <a:xfrm>
          <a:off x="46767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23</xdr:row>
      <xdr:rowOff>0</xdr:rowOff>
    </xdr:from>
    <xdr:ext cx="76200" cy="200025"/>
    <xdr:sp>
      <xdr:nvSpPr>
        <xdr:cNvPr id="82" name="TextBox 82"/>
        <xdr:cNvSpPr txBox="1">
          <a:spLocks noChangeArrowheads="1"/>
        </xdr:cNvSpPr>
      </xdr:nvSpPr>
      <xdr:spPr>
        <a:xfrm>
          <a:off x="46767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18</xdr:row>
      <xdr:rowOff>95250</xdr:rowOff>
    </xdr:from>
    <xdr:ext cx="76200" cy="200025"/>
    <xdr:sp>
      <xdr:nvSpPr>
        <xdr:cNvPr id="83" name="TextBox 83"/>
        <xdr:cNvSpPr txBox="1">
          <a:spLocks noChangeArrowheads="1"/>
        </xdr:cNvSpPr>
      </xdr:nvSpPr>
      <xdr:spPr>
        <a:xfrm>
          <a:off x="203835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19</xdr:row>
      <xdr:rowOff>0</xdr:rowOff>
    </xdr:from>
    <xdr:ext cx="76200" cy="200025"/>
    <xdr:sp>
      <xdr:nvSpPr>
        <xdr:cNvPr id="84" name="TextBox 84"/>
        <xdr:cNvSpPr txBox="1">
          <a:spLocks noChangeArrowheads="1"/>
        </xdr:cNvSpPr>
      </xdr:nvSpPr>
      <xdr:spPr>
        <a:xfrm>
          <a:off x="20383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20</xdr:row>
      <xdr:rowOff>0</xdr:rowOff>
    </xdr:from>
    <xdr:ext cx="76200" cy="200025"/>
    <xdr:sp>
      <xdr:nvSpPr>
        <xdr:cNvPr id="85" name="TextBox 85"/>
        <xdr:cNvSpPr txBox="1">
          <a:spLocks noChangeArrowheads="1"/>
        </xdr:cNvSpPr>
      </xdr:nvSpPr>
      <xdr:spPr>
        <a:xfrm>
          <a:off x="20383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22</xdr:row>
      <xdr:rowOff>0</xdr:rowOff>
    </xdr:from>
    <xdr:ext cx="76200" cy="200025"/>
    <xdr:sp>
      <xdr:nvSpPr>
        <xdr:cNvPr id="86" name="TextBox 86"/>
        <xdr:cNvSpPr txBox="1">
          <a:spLocks noChangeArrowheads="1"/>
        </xdr:cNvSpPr>
      </xdr:nvSpPr>
      <xdr:spPr>
        <a:xfrm>
          <a:off x="20383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23</xdr:row>
      <xdr:rowOff>0</xdr:rowOff>
    </xdr:from>
    <xdr:ext cx="76200" cy="200025"/>
    <xdr:sp>
      <xdr:nvSpPr>
        <xdr:cNvPr id="87" name="TextBox 87"/>
        <xdr:cNvSpPr txBox="1">
          <a:spLocks noChangeArrowheads="1"/>
        </xdr:cNvSpPr>
      </xdr:nvSpPr>
      <xdr:spPr>
        <a:xfrm>
          <a:off x="20383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17</xdr:row>
      <xdr:rowOff>95250</xdr:rowOff>
    </xdr:from>
    <xdr:ext cx="76200" cy="200025"/>
    <xdr:sp>
      <xdr:nvSpPr>
        <xdr:cNvPr id="88" name="TextBox 88"/>
        <xdr:cNvSpPr txBox="1">
          <a:spLocks noChangeArrowheads="1"/>
        </xdr:cNvSpPr>
      </xdr:nvSpPr>
      <xdr:spPr>
        <a:xfrm>
          <a:off x="203835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17</xdr:row>
      <xdr:rowOff>95250</xdr:rowOff>
    </xdr:from>
    <xdr:ext cx="76200" cy="200025"/>
    <xdr:sp>
      <xdr:nvSpPr>
        <xdr:cNvPr id="89" name="TextBox 89"/>
        <xdr:cNvSpPr txBox="1">
          <a:spLocks noChangeArrowheads="1"/>
        </xdr:cNvSpPr>
      </xdr:nvSpPr>
      <xdr:spPr>
        <a:xfrm>
          <a:off x="203835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21</xdr:row>
      <xdr:rowOff>0</xdr:rowOff>
    </xdr:from>
    <xdr:ext cx="76200" cy="200025"/>
    <xdr:sp>
      <xdr:nvSpPr>
        <xdr:cNvPr id="90" name="TextBox 90"/>
        <xdr:cNvSpPr txBox="1">
          <a:spLocks noChangeArrowheads="1"/>
        </xdr:cNvSpPr>
      </xdr:nvSpPr>
      <xdr:spPr>
        <a:xfrm>
          <a:off x="552450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21</xdr:row>
      <xdr:rowOff>0</xdr:rowOff>
    </xdr:from>
    <xdr:ext cx="76200" cy="200025"/>
    <xdr:sp>
      <xdr:nvSpPr>
        <xdr:cNvPr id="91" name="TextBox 91"/>
        <xdr:cNvSpPr txBox="1">
          <a:spLocks noChangeArrowheads="1"/>
        </xdr:cNvSpPr>
      </xdr:nvSpPr>
      <xdr:spPr>
        <a:xfrm>
          <a:off x="297180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21</xdr:row>
      <xdr:rowOff>0</xdr:rowOff>
    </xdr:from>
    <xdr:ext cx="76200" cy="200025"/>
    <xdr:sp>
      <xdr:nvSpPr>
        <xdr:cNvPr id="92" name="TextBox 92"/>
        <xdr:cNvSpPr txBox="1">
          <a:spLocks noChangeArrowheads="1"/>
        </xdr:cNvSpPr>
      </xdr:nvSpPr>
      <xdr:spPr>
        <a:xfrm>
          <a:off x="20383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21</xdr:row>
      <xdr:rowOff>0</xdr:rowOff>
    </xdr:from>
    <xdr:ext cx="76200" cy="200025"/>
    <xdr:sp>
      <xdr:nvSpPr>
        <xdr:cNvPr id="93" name="TextBox 93"/>
        <xdr:cNvSpPr txBox="1">
          <a:spLocks noChangeArrowheads="1"/>
        </xdr:cNvSpPr>
      </xdr:nvSpPr>
      <xdr:spPr>
        <a:xfrm>
          <a:off x="37242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21</xdr:row>
      <xdr:rowOff>0</xdr:rowOff>
    </xdr:from>
    <xdr:ext cx="76200" cy="200025"/>
    <xdr:sp>
      <xdr:nvSpPr>
        <xdr:cNvPr id="94" name="TextBox 94"/>
        <xdr:cNvSpPr txBox="1">
          <a:spLocks noChangeArrowheads="1"/>
        </xdr:cNvSpPr>
      </xdr:nvSpPr>
      <xdr:spPr>
        <a:xfrm>
          <a:off x="46767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21</xdr:row>
      <xdr:rowOff>0</xdr:rowOff>
    </xdr:from>
    <xdr:ext cx="76200" cy="200025"/>
    <xdr:sp>
      <xdr:nvSpPr>
        <xdr:cNvPr id="95" name="TextBox 95"/>
        <xdr:cNvSpPr txBox="1">
          <a:spLocks noChangeArrowheads="1"/>
        </xdr:cNvSpPr>
      </xdr:nvSpPr>
      <xdr:spPr>
        <a:xfrm>
          <a:off x="37242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21</xdr:row>
      <xdr:rowOff>0</xdr:rowOff>
    </xdr:from>
    <xdr:ext cx="76200" cy="200025"/>
    <xdr:sp>
      <xdr:nvSpPr>
        <xdr:cNvPr id="96" name="TextBox 96"/>
        <xdr:cNvSpPr txBox="1">
          <a:spLocks noChangeArrowheads="1"/>
        </xdr:cNvSpPr>
      </xdr:nvSpPr>
      <xdr:spPr>
        <a:xfrm>
          <a:off x="46767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21</xdr:row>
      <xdr:rowOff>0</xdr:rowOff>
    </xdr:from>
    <xdr:ext cx="76200" cy="200025"/>
    <xdr:sp>
      <xdr:nvSpPr>
        <xdr:cNvPr id="97" name="TextBox 97"/>
        <xdr:cNvSpPr txBox="1">
          <a:spLocks noChangeArrowheads="1"/>
        </xdr:cNvSpPr>
      </xdr:nvSpPr>
      <xdr:spPr>
        <a:xfrm>
          <a:off x="20383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95250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95250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95250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95250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95250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0" y="139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95250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0" y="179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95250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0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0</xdr:colOff>
      <xdr:row>22</xdr:row>
      <xdr:rowOff>0</xdr:rowOff>
    </xdr:from>
    <xdr:to>
      <xdr:col>0</xdr:col>
      <xdr:colOff>0</xdr:colOff>
      <xdr:row>42</xdr:row>
      <xdr:rowOff>28575</xdr:rowOff>
    </xdr:to>
    <xdr:graphicFrame>
      <xdr:nvGraphicFramePr>
        <xdr:cNvPr id="22" name="Chart 22"/>
        <xdr:cNvGraphicFramePr/>
      </xdr:nvGraphicFramePr>
      <xdr:xfrm>
        <a:off x="0" y="1962150"/>
        <a:ext cx="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15</xdr:row>
      <xdr:rowOff>95250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95250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0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95250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0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95250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0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95250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0" y="139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95250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0" y="179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95250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0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23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297180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24</xdr:row>
      <xdr:rowOff>95250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29718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25</xdr:row>
      <xdr:rowOff>95250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297180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23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4676775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24</xdr:row>
      <xdr:rowOff>95250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4676775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25</xdr:row>
      <xdr:rowOff>95250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467677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22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552450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23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552450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24</xdr:row>
      <xdr:rowOff>95250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55245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19</xdr:row>
      <xdr:rowOff>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297180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25</xdr:row>
      <xdr:rowOff>95250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297180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24</xdr:row>
      <xdr:rowOff>95250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4676775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25</xdr:row>
      <xdr:rowOff>95250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467677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23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552450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24</xdr:row>
      <xdr:rowOff>95250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55245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297180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23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297180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24</xdr:row>
      <xdr:rowOff>95250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29718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25</xdr:row>
      <xdr:rowOff>95250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297180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19050</xdr:colOff>
      <xdr:row>25</xdr:row>
      <xdr:rowOff>9525</xdr:rowOff>
    </xdr:from>
    <xdr:to>
      <xdr:col>7</xdr:col>
      <xdr:colOff>809625</xdr:colOff>
      <xdr:row>54</xdr:row>
      <xdr:rowOff>133350</xdr:rowOff>
    </xdr:to>
    <xdr:graphicFrame>
      <xdr:nvGraphicFramePr>
        <xdr:cNvPr id="63" name="Chart 63"/>
        <xdr:cNvGraphicFramePr/>
      </xdr:nvGraphicFramePr>
      <xdr:xfrm>
        <a:off x="19050" y="2133600"/>
        <a:ext cx="78581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409575</xdr:colOff>
      <xdr:row>20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297180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20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297180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20</xdr:row>
      <xdr:rowOff>0</xdr:rowOff>
    </xdr:from>
    <xdr:ext cx="76200" cy="200025"/>
    <xdr:sp>
      <xdr:nvSpPr>
        <xdr:cNvPr id="66" name="TextBox 66"/>
        <xdr:cNvSpPr txBox="1">
          <a:spLocks noChangeArrowheads="1"/>
        </xdr:cNvSpPr>
      </xdr:nvSpPr>
      <xdr:spPr>
        <a:xfrm>
          <a:off x="297180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18</xdr:row>
      <xdr:rowOff>0</xdr:rowOff>
    </xdr:from>
    <xdr:ext cx="76200" cy="200025"/>
    <xdr:sp>
      <xdr:nvSpPr>
        <xdr:cNvPr id="67" name="TextBox 67"/>
        <xdr:cNvSpPr txBox="1">
          <a:spLocks noChangeArrowheads="1"/>
        </xdr:cNvSpPr>
      </xdr:nvSpPr>
      <xdr:spPr>
        <a:xfrm>
          <a:off x="203835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20</xdr:row>
      <xdr:rowOff>0</xdr:rowOff>
    </xdr:from>
    <xdr:ext cx="76200" cy="200025"/>
    <xdr:sp>
      <xdr:nvSpPr>
        <xdr:cNvPr id="68" name="TextBox 68"/>
        <xdr:cNvSpPr txBox="1">
          <a:spLocks noChangeArrowheads="1"/>
        </xdr:cNvSpPr>
      </xdr:nvSpPr>
      <xdr:spPr>
        <a:xfrm>
          <a:off x="203835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22</xdr:row>
      <xdr:rowOff>0</xdr:rowOff>
    </xdr:from>
    <xdr:ext cx="76200" cy="200025"/>
    <xdr:sp>
      <xdr:nvSpPr>
        <xdr:cNvPr id="69" name="TextBox 69"/>
        <xdr:cNvSpPr txBox="1">
          <a:spLocks noChangeArrowheads="1"/>
        </xdr:cNvSpPr>
      </xdr:nvSpPr>
      <xdr:spPr>
        <a:xfrm>
          <a:off x="203835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23</xdr:row>
      <xdr:rowOff>0</xdr:rowOff>
    </xdr:from>
    <xdr:ext cx="76200" cy="200025"/>
    <xdr:sp>
      <xdr:nvSpPr>
        <xdr:cNvPr id="70" name="TextBox 70"/>
        <xdr:cNvSpPr txBox="1">
          <a:spLocks noChangeArrowheads="1"/>
        </xdr:cNvSpPr>
      </xdr:nvSpPr>
      <xdr:spPr>
        <a:xfrm>
          <a:off x="203835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20</xdr:row>
      <xdr:rowOff>0</xdr:rowOff>
    </xdr:from>
    <xdr:ext cx="76200" cy="200025"/>
    <xdr:sp>
      <xdr:nvSpPr>
        <xdr:cNvPr id="71" name="TextBox 71"/>
        <xdr:cNvSpPr txBox="1">
          <a:spLocks noChangeArrowheads="1"/>
        </xdr:cNvSpPr>
      </xdr:nvSpPr>
      <xdr:spPr>
        <a:xfrm>
          <a:off x="3724275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0</xdr:rowOff>
    </xdr:from>
    <xdr:ext cx="76200" cy="200025"/>
    <xdr:sp>
      <xdr:nvSpPr>
        <xdr:cNvPr id="72" name="TextBox 72"/>
        <xdr:cNvSpPr txBox="1">
          <a:spLocks noChangeArrowheads="1"/>
        </xdr:cNvSpPr>
      </xdr:nvSpPr>
      <xdr:spPr>
        <a:xfrm>
          <a:off x="3724275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23</xdr:row>
      <xdr:rowOff>0</xdr:rowOff>
    </xdr:from>
    <xdr:ext cx="76200" cy="200025"/>
    <xdr:sp>
      <xdr:nvSpPr>
        <xdr:cNvPr id="73" name="TextBox 73"/>
        <xdr:cNvSpPr txBox="1">
          <a:spLocks noChangeArrowheads="1"/>
        </xdr:cNvSpPr>
      </xdr:nvSpPr>
      <xdr:spPr>
        <a:xfrm>
          <a:off x="3724275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20</xdr:row>
      <xdr:rowOff>0</xdr:rowOff>
    </xdr:from>
    <xdr:ext cx="76200" cy="200025"/>
    <xdr:sp>
      <xdr:nvSpPr>
        <xdr:cNvPr id="74" name="TextBox 74"/>
        <xdr:cNvSpPr txBox="1">
          <a:spLocks noChangeArrowheads="1"/>
        </xdr:cNvSpPr>
      </xdr:nvSpPr>
      <xdr:spPr>
        <a:xfrm>
          <a:off x="4676775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0</xdr:rowOff>
    </xdr:from>
    <xdr:ext cx="76200" cy="200025"/>
    <xdr:sp>
      <xdr:nvSpPr>
        <xdr:cNvPr id="75" name="TextBox 75"/>
        <xdr:cNvSpPr txBox="1">
          <a:spLocks noChangeArrowheads="1"/>
        </xdr:cNvSpPr>
      </xdr:nvSpPr>
      <xdr:spPr>
        <a:xfrm>
          <a:off x="4676775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23</xdr:row>
      <xdr:rowOff>0</xdr:rowOff>
    </xdr:from>
    <xdr:ext cx="76200" cy="200025"/>
    <xdr:sp>
      <xdr:nvSpPr>
        <xdr:cNvPr id="76" name="TextBox 76"/>
        <xdr:cNvSpPr txBox="1">
          <a:spLocks noChangeArrowheads="1"/>
        </xdr:cNvSpPr>
      </xdr:nvSpPr>
      <xdr:spPr>
        <a:xfrm>
          <a:off x="4676775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16</xdr:row>
      <xdr:rowOff>0</xdr:rowOff>
    </xdr:from>
    <xdr:ext cx="76200" cy="200025"/>
    <xdr:sp>
      <xdr:nvSpPr>
        <xdr:cNvPr id="77" name="TextBox 77"/>
        <xdr:cNvSpPr txBox="1">
          <a:spLocks noChangeArrowheads="1"/>
        </xdr:cNvSpPr>
      </xdr:nvSpPr>
      <xdr:spPr>
        <a:xfrm>
          <a:off x="2038350" y="179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23</xdr:row>
      <xdr:rowOff>0</xdr:rowOff>
    </xdr:from>
    <xdr:ext cx="76200" cy="200025"/>
    <xdr:sp>
      <xdr:nvSpPr>
        <xdr:cNvPr id="78" name="TextBox 78"/>
        <xdr:cNvSpPr txBox="1">
          <a:spLocks noChangeArrowheads="1"/>
        </xdr:cNvSpPr>
      </xdr:nvSpPr>
      <xdr:spPr>
        <a:xfrm>
          <a:off x="203835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0</xdr:rowOff>
    </xdr:from>
    <xdr:ext cx="76200" cy="200025"/>
    <xdr:sp>
      <xdr:nvSpPr>
        <xdr:cNvPr id="79" name="TextBox 79"/>
        <xdr:cNvSpPr txBox="1">
          <a:spLocks noChangeArrowheads="1"/>
        </xdr:cNvSpPr>
      </xdr:nvSpPr>
      <xdr:spPr>
        <a:xfrm>
          <a:off x="3724275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23</xdr:row>
      <xdr:rowOff>0</xdr:rowOff>
    </xdr:from>
    <xdr:ext cx="76200" cy="200025"/>
    <xdr:sp>
      <xdr:nvSpPr>
        <xdr:cNvPr id="80" name="TextBox 80"/>
        <xdr:cNvSpPr txBox="1">
          <a:spLocks noChangeArrowheads="1"/>
        </xdr:cNvSpPr>
      </xdr:nvSpPr>
      <xdr:spPr>
        <a:xfrm>
          <a:off x="3724275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0</xdr:rowOff>
    </xdr:from>
    <xdr:ext cx="76200" cy="200025"/>
    <xdr:sp>
      <xdr:nvSpPr>
        <xdr:cNvPr id="81" name="TextBox 81"/>
        <xdr:cNvSpPr txBox="1">
          <a:spLocks noChangeArrowheads="1"/>
        </xdr:cNvSpPr>
      </xdr:nvSpPr>
      <xdr:spPr>
        <a:xfrm>
          <a:off x="4676775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23</xdr:row>
      <xdr:rowOff>0</xdr:rowOff>
    </xdr:from>
    <xdr:ext cx="76200" cy="200025"/>
    <xdr:sp>
      <xdr:nvSpPr>
        <xdr:cNvPr id="82" name="TextBox 82"/>
        <xdr:cNvSpPr txBox="1">
          <a:spLocks noChangeArrowheads="1"/>
        </xdr:cNvSpPr>
      </xdr:nvSpPr>
      <xdr:spPr>
        <a:xfrm>
          <a:off x="4676775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18</xdr:row>
      <xdr:rowOff>0</xdr:rowOff>
    </xdr:from>
    <xdr:ext cx="76200" cy="200025"/>
    <xdr:sp>
      <xdr:nvSpPr>
        <xdr:cNvPr id="83" name="TextBox 83"/>
        <xdr:cNvSpPr txBox="1">
          <a:spLocks noChangeArrowheads="1"/>
        </xdr:cNvSpPr>
      </xdr:nvSpPr>
      <xdr:spPr>
        <a:xfrm>
          <a:off x="203835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19</xdr:row>
      <xdr:rowOff>0</xdr:rowOff>
    </xdr:from>
    <xdr:ext cx="76200" cy="200025"/>
    <xdr:sp>
      <xdr:nvSpPr>
        <xdr:cNvPr id="84" name="TextBox 84"/>
        <xdr:cNvSpPr txBox="1">
          <a:spLocks noChangeArrowheads="1"/>
        </xdr:cNvSpPr>
      </xdr:nvSpPr>
      <xdr:spPr>
        <a:xfrm>
          <a:off x="203835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20</xdr:row>
      <xdr:rowOff>0</xdr:rowOff>
    </xdr:from>
    <xdr:ext cx="76200" cy="200025"/>
    <xdr:sp>
      <xdr:nvSpPr>
        <xdr:cNvPr id="85" name="TextBox 85"/>
        <xdr:cNvSpPr txBox="1">
          <a:spLocks noChangeArrowheads="1"/>
        </xdr:cNvSpPr>
      </xdr:nvSpPr>
      <xdr:spPr>
        <a:xfrm>
          <a:off x="203835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22</xdr:row>
      <xdr:rowOff>0</xdr:rowOff>
    </xdr:from>
    <xdr:ext cx="76200" cy="200025"/>
    <xdr:sp>
      <xdr:nvSpPr>
        <xdr:cNvPr id="86" name="TextBox 86"/>
        <xdr:cNvSpPr txBox="1">
          <a:spLocks noChangeArrowheads="1"/>
        </xdr:cNvSpPr>
      </xdr:nvSpPr>
      <xdr:spPr>
        <a:xfrm>
          <a:off x="203835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23</xdr:row>
      <xdr:rowOff>0</xdr:rowOff>
    </xdr:from>
    <xdr:ext cx="76200" cy="200025"/>
    <xdr:sp>
      <xdr:nvSpPr>
        <xdr:cNvPr id="87" name="TextBox 87"/>
        <xdr:cNvSpPr txBox="1">
          <a:spLocks noChangeArrowheads="1"/>
        </xdr:cNvSpPr>
      </xdr:nvSpPr>
      <xdr:spPr>
        <a:xfrm>
          <a:off x="203835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17</xdr:row>
      <xdr:rowOff>95250</xdr:rowOff>
    </xdr:from>
    <xdr:ext cx="76200" cy="200025"/>
    <xdr:sp>
      <xdr:nvSpPr>
        <xdr:cNvPr id="88" name="TextBox 88"/>
        <xdr:cNvSpPr txBox="1">
          <a:spLocks noChangeArrowheads="1"/>
        </xdr:cNvSpPr>
      </xdr:nvSpPr>
      <xdr:spPr>
        <a:xfrm>
          <a:off x="2038350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17</xdr:row>
      <xdr:rowOff>95250</xdr:rowOff>
    </xdr:from>
    <xdr:ext cx="76200" cy="200025"/>
    <xdr:sp>
      <xdr:nvSpPr>
        <xdr:cNvPr id="89" name="TextBox 89"/>
        <xdr:cNvSpPr txBox="1">
          <a:spLocks noChangeArrowheads="1"/>
        </xdr:cNvSpPr>
      </xdr:nvSpPr>
      <xdr:spPr>
        <a:xfrm>
          <a:off x="2038350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21</xdr:row>
      <xdr:rowOff>0</xdr:rowOff>
    </xdr:from>
    <xdr:ext cx="76200" cy="200025"/>
    <xdr:sp>
      <xdr:nvSpPr>
        <xdr:cNvPr id="90" name="TextBox 90"/>
        <xdr:cNvSpPr txBox="1">
          <a:spLocks noChangeArrowheads="1"/>
        </xdr:cNvSpPr>
      </xdr:nvSpPr>
      <xdr:spPr>
        <a:xfrm>
          <a:off x="552450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21</xdr:row>
      <xdr:rowOff>0</xdr:rowOff>
    </xdr:from>
    <xdr:ext cx="76200" cy="200025"/>
    <xdr:sp>
      <xdr:nvSpPr>
        <xdr:cNvPr id="91" name="TextBox 91"/>
        <xdr:cNvSpPr txBox="1">
          <a:spLocks noChangeArrowheads="1"/>
        </xdr:cNvSpPr>
      </xdr:nvSpPr>
      <xdr:spPr>
        <a:xfrm>
          <a:off x="297180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21</xdr:row>
      <xdr:rowOff>0</xdr:rowOff>
    </xdr:from>
    <xdr:ext cx="76200" cy="200025"/>
    <xdr:sp>
      <xdr:nvSpPr>
        <xdr:cNvPr id="92" name="TextBox 92"/>
        <xdr:cNvSpPr txBox="1">
          <a:spLocks noChangeArrowheads="1"/>
        </xdr:cNvSpPr>
      </xdr:nvSpPr>
      <xdr:spPr>
        <a:xfrm>
          <a:off x="203835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21</xdr:row>
      <xdr:rowOff>0</xdr:rowOff>
    </xdr:from>
    <xdr:ext cx="76200" cy="200025"/>
    <xdr:sp>
      <xdr:nvSpPr>
        <xdr:cNvPr id="93" name="TextBox 93"/>
        <xdr:cNvSpPr txBox="1">
          <a:spLocks noChangeArrowheads="1"/>
        </xdr:cNvSpPr>
      </xdr:nvSpPr>
      <xdr:spPr>
        <a:xfrm>
          <a:off x="3724275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21</xdr:row>
      <xdr:rowOff>0</xdr:rowOff>
    </xdr:from>
    <xdr:ext cx="76200" cy="200025"/>
    <xdr:sp>
      <xdr:nvSpPr>
        <xdr:cNvPr id="94" name="TextBox 94"/>
        <xdr:cNvSpPr txBox="1">
          <a:spLocks noChangeArrowheads="1"/>
        </xdr:cNvSpPr>
      </xdr:nvSpPr>
      <xdr:spPr>
        <a:xfrm>
          <a:off x="4676775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21</xdr:row>
      <xdr:rowOff>0</xdr:rowOff>
    </xdr:from>
    <xdr:ext cx="76200" cy="200025"/>
    <xdr:sp>
      <xdr:nvSpPr>
        <xdr:cNvPr id="95" name="TextBox 95"/>
        <xdr:cNvSpPr txBox="1">
          <a:spLocks noChangeArrowheads="1"/>
        </xdr:cNvSpPr>
      </xdr:nvSpPr>
      <xdr:spPr>
        <a:xfrm>
          <a:off x="3724275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21</xdr:row>
      <xdr:rowOff>0</xdr:rowOff>
    </xdr:from>
    <xdr:ext cx="76200" cy="200025"/>
    <xdr:sp>
      <xdr:nvSpPr>
        <xdr:cNvPr id="96" name="TextBox 96"/>
        <xdr:cNvSpPr txBox="1">
          <a:spLocks noChangeArrowheads="1"/>
        </xdr:cNvSpPr>
      </xdr:nvSpPr>
      <xdr:spPr>
        <a:xfrm>
          <a:off x="4676775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21</xdr:row>
      <xdr:rowOff>0</xdr:rowOff>
    </xdr:from>
    <xdr:ext cx="76200" cy="200025"/>
    <xdr:sp>
      <xdr:nvSpPr>
        <xdr:cNvPr id="97" name="TextBox 97"/>
        <xdr:cNvSpPr txBox="1">
          <a:spLocks noChangeArrowheads="1"/>
        </xdr:cNvSpPr>
      </xdr:nvSpPr>
      <xdr:spPr>
        <a:xfrm>
          <a:off x="2038350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95250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95250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95250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95250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95250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0" y="1552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95250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95250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95250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95250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95250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0</xdr:colOff>
      <xdr:row>22</xdr:row>
      <xdr:rowOff>0</xdr:rowOff>
    </xdr:from>
    <xdr:to>
      <xdr:col>0</xdr:col>
      <xdr:colOff>0</xdr:colOff>
      <xdr:row>42</xdr:row>
      <xdr:rowOff>28575</xdr:rowOff>
    </xdr:to>
    <xdr:graphicFrame>
      <xdr:nvGraphicFramePr>
        <xdr:cNvPr id="22" name="Chart 22"/>
        <xdr:cNvGraphicFramePr/>
      </xdr:nvGraphicFramePr>
      <xdr:xfrm>
        <a:off x="0" y="2286000"/>
        <a:ext cx="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15</xdr:row>
      <xdr:rowOff>95250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95250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95250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95250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95250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0" y="1552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95250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95250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95250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95250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95250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23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2971800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24</xdr:row>
      <xdr:rowOff>95250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297180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25</xdr:row>
      <xdr:rowOff>95250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297180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23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4676775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24</xdr:row>
      <xdr:rowOff>95250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46767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25</xdr:row>
      <xdr:rowOff>95250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4676775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22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5524500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23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5524500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24</xdr:row>
      <xdr:rowOff>95250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552450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19</xdr:row>
      <xdr:rowOff>95250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297180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25</xdr:row>
      <xdr:rowOff>95250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297180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24</xdr:row>
      <xdr:rowOff>95250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46767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25</xdr:row>
      <xdr:rowOff>95250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4676775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23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5524500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24</xdr:row>
      <xdr:rowOff>95250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552450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2971800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23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2971800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24</xdr:row>
      <xdr:rowOff>95250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297180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25</xdr:row>
      <xdr:rowOff>95250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297180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19050</xdr:colOff>
      <xdr:row>25</xdr:row>
      <xdr:rowOff>9525</xdr:rowOff>
    </xdr:from>
    <xdr:to>
      <xdr:col>7</xdr:col>
      <xdr:colOff>809625</xdr:colOff>
      <xdr:row>54</xdr:row>
      <xdr:rowOff>133350</xdr:rowOff>
    </xdr:to>
    <xdr:graphicFrame>
      <xdr:nvGraphicFramePr>
        <xdr:cNvPr id="63" name="Chart 63"/>
        <xdr:cNvGraphicFramePr/>
      </xdr:nvGraphicFramePr>
      <xdr:xfrm>
        <a:off x="19050" y="2457450"/>
        <a:ext cx="78581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409575</xdr:colOff>
      <xdr:row>20</xdr:row>
      <xdr:rowOff>95250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297180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20</xdr:row>
      <xdr:rowOff>95250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297180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20</xdr:row>
      <xdr:rowOff>95250</xdr:rowOff>
    </xdr:from>
    <xdr:ext cx="76200" cy="200025"/>
    <xdr:sp>
      <xdr:nvSpPr>
        <xdr:cNvPr id="66" name="TextBox 66"/>
        <xdr:cNvSpPr txBox="1">
          <a:spLocks noChangeArrowheads="1"/>
        </xdr:cNvSpPr>
      </xdr:nvSpPr>
      <xdr:spPr>
        <a:xfrm>
          <a:off x="297180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18</xdr:row>
      <xdr:rowOff>0</xdr:rowOff>
    </xdr:from>
    <xdr:ext cx="76200" cy="200025"/>
    <xdr:sp>
      <xdr:nvSpPr>
        <xdr:cNvPr id="67" name="TextBox 67"/>
        <xdr:cNvSpPr txBox="1">
          <a:spLocks noChangeArrowheads="1"/>
        </xdr:cNvSpPr>
      </xdr:nvSpPr>
      <xdr:spPr>
        <a:xfrm>
          <a:off x="20383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20</xdr:row>
      <xdr:rowOff>95250</xdr:rowOff>
    </xdr:from>
    <xdr:ext cx="76200" cy="200025"/>
    <xdr:sp>
      <xdr:nvSpPr>
        <xdr:cNvPr id="68" name="TextBox 68"/>
        <xdr:cNvSpPr txBox="1">
          <a:spLocks noChangeArrowheads="1"/>
        </xdr:cNvSpPr>
      </xdr:nvSpPr>
      <xdr:spPr>
        <a:xfrm>
          <a:off x="203835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22</xdr:row>
      <xdr:rowOff>0</xdr:rowOff>
    </xdr:from>
    <xdr:ext cx="76200" cy="200025"/>
    <xdr:sp>
      <xdr:nvSpPr>
        <xdr:cNvPr id="69" name="TextBox 69"/>
        <xdr:cNvSpPr txBox="1">
          <a:spLocks noChangeArrowheads="1"/>
        </xdr:cNvSpPr>
      </xdr:nvSpPr>
      <xdr:spPr>
        <a:xfrm>
          <a:off x="2038350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23</xdr:row>
      <xdr:rowOff>0</xdr:rowOff>
    </xdr:from>
    <xdr:ext cx="76200" cy="200025"/>
    <xdr:sp>
      <xdr:nvSpPr>
        <xdr:cNvPr id="70" name="TextBox 70"/>
        <xdr:cNvSpPr txBox="1">
          <a:spLocks noChangeArrowheads="1"/>
        </xdr:cNvSpPr>
      </xdr:nvSpPr>
      <xdr:spPr>
        <a:xfrm>
          <a:off x="2038350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20</xdr:row>
      <xdr:rowOff>95250</xdr:rowOff>
    </xdr:from>
    <xdr:ext cx="76200" cy="200025"/>
    <xdr:sp>
      <xdr:nvSpPr>
        <xdr:cNvPr id="71" name="TextBox 71"/>
        <xdr:cNvSpPr txBox="1">
          <a:spLocks noChangeArrowheads="1"/>
        </xdr:cNvSpPr>
      </xdr:nvSpPr>
      <xdr:spPr>
        <a:xfrm>
          <a:off x="37242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0</xdr:rowOff>
    </xdr:from>
    <xdr:ext cx="76200" cy="200025"/>
    <xdr:sp>
      <xdr:nvSpPr>
        <xdr:cNvPr id="72" name="TextBox 72"/>
        <xdr:cNvSpPr txBox="1">
          <a:spLocks noChangeArrowheads="1"/>
        </xdr:cNvSpPr>
      </xdr:nvSpPr>
      <xdr:spPr>
        <a:xfrm>
          <a:off x="3724275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23</xdr:row>
      <xdr:rowOff>0</xdr:rowOff>
    </xdr:from>
    <xdr:ext cx="76200" cy="200025"/>
    <xdr:sp>
      <xdr:nvSpPr>
        <xdr:cNvPr id="73" name="TextBox 73"/>
        <xdr:cNvSpPr txBox="1">
          <a:spLocks noChangeArrowheads="1"/>
        </xdr:cNvSpPr>
      </xdr:nvSpPr>
      <xdr:spPr>
        <a:xfrm>
          <a:off x="3724275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20</xdr:row>
      <xdr:rowOff>95250</xdr:rowOff>
    </xdr:from>
    <xdr:ext cx="76200" cy="200025"/>
    <xdr:sp>
      <xdr:nvSpPr>
        <xdr:cNvPr id="74" name="TextBox 74"/>
        <xdr:cNvSpPr txBox="1">
          <a:spLocks noChangeArrowheads="1"/>
        </xdr:cNvSpPr>
      </xdr:nvSpPr>
      <xdr:spPr>
        <a:xfrm>
          <a:off x="46767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0</xdr:rowOff>
    </xdr:from>
    <xdr:ext cx="76200" cy="200025"/>
    <xdr:sp>
      <xdr:nvSpPr>
        <xdr:cNvPr id="75" name="TextBox 75"/>
        <xdr:cNvSpPr txBox="1">
          <a:spLocks noChangeArrowheads="1"/>
        </xdr:cNvSpPr>
      </xdr:nvSpPr>
      <xdr:spPr>
        <a:xfrm>
          <a:off x="4676775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23</xdr:row>
      <xdr:rowOff>0</xdr:rowOff>
    </xdr:from>
    <xdr:ext cx="76200" cy="200025"/>
    <xdr:sp>
      <xdr:nvSpPr>
        <xdr:cNvPr id="76" name="TextBox 76"/>
        <xdr:cNvSpPr txBox="1">
          <a:spLocks noChangeArrowheads="1"/>
        </xdr:cNvSpPr>
      </xdr:nvSpPr>
      <xdr:spPr>
        <a:xfrm>
          <a:off x="4676775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16</xdr:row>
      <xdr:rowOff>0</xdr:rowOff>
    </xdr:from>
    <xdr:ext cx="76200" cy="200025"/>
    <xdr:sp>
      <xdr:nvSpPr>
        <xdr:cNvPr id="77" name="TextBox 77"/>
        <xdr:cNvSpPr txBox="1">
          <a:spLocks noChangeArrowheads="1"/>
        </xdr:cNvSpPr>
      </xdr:nvSpPr>
      <xdr:spPr>
        <a:xfrm>
          <a:off x="20383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23</xdr:row>
      <xdr:rowOff>0</xdr:rowOff>
    </xdr:from>
    <xdr:ext cx="76200" cy="200025"/>
    <xdr:sp>
      <xdr:nvSpPr>
        <xdr:cNvPr id="78" name="TextBox 78"/>
        <xdr:cNvSpPr txBox="1">
          <a:spLocks noChangeArrowheads="1"/>
        </xdr:cNvSpPr>
      </xdr:nvSpPr>
      <xdr:spPr>
        <a:xfrm>
          <a:off x="2038350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0</xdr:rowOff>
    </xdr:from>
    <xdr:ext cx="76200" cy="200025"/>
    <xdr:sp>
      <xdr:nvSpPr>
        <xdr:cNvPr id="79" name="TextBox 79"/>
        <xdr:cNvSpPr txBox="1">
          <a:spLocks noChangeArrowheads="1"/>
        </xdr:cNvSpPr>
      </xdr:nvSpPr>
      <xdr:spPr>
        <a:xfrm>
          <a:off x="3724275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23</xdr:row>
      <xdr:rowOff>0</xdr:rowOff>
    </xdr:from>
    <xdr:ext cx="76200" cy="200025"/>
    <xdr:sp>
      <xdr:nvSpPr>
        <xdr:cNvPr id="80" name="TextBox 80"/>
        <xdr:cNvSpPr txBox="1">
          <a:spLocks noChangeArrowheads="1"/>
        </xdr:cNvSpPr>
      </xdr:nvSpPr>
      <xdr:spPr>
        <a:xfrm>
          <a:off x="3724275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0</xdr:rowOff>
    </xdr:from>
    <xdr:ext cx="76200" cy="200025"/>
    <xdr:sp>
      <xdr:nvSpPr>
        <xdr:cNvPr id="81" name="TextBox 81"/>
        <xdr:cNvSpPr txBox="1">
          <a:spLocks noChangeArrowheads="1"/>
        </xdr:cNvSpPr>
      </xdr:nvSpPr>
      <xdr:spPr>
        <a:xfrm>
          <a:off x="4676775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23</xdr:row>
      <xdr:rowOff>0</xdr:rowOff>
    </xdr:from>
    <xdr:ext cx="76200" cy="200025"/>
    <xdr:sp>
      <xdr:nvSpPr>
        <xdr:cNvPr id="82" name="TextBox 82"/>
        <xdr:cNvSpPr txBox="1">
          <a:spLocks noChangeArrowheads="1"/>
        </xdr:cNvSpPr>
      </xdr:nvSpPr>
      <xdr:spPr>
        <a:xfrm>
          <a:off x="4676775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18</xdr:row>
      <xdr:rowOff>0</xdr:rowOff>
    </xdr:from>
    <xdr:ext cx="76200" cy="200025"/>
    <xdr:sp>
      <xdr:nvSpPr>
        <xdr:cNvPr id="83" name="TextBox 83"/>
        <xdr:cNvSpPr txBox="1">
          <a:spLocks noChangeArrowheads="1"/>
        </xdr:cNvSpPr>
      </xdr:nvSpPr>
      <xdr:spPr>
        <a:xfrm>
          <a:off x="20383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19</xdr:row>
      <xdr:rowOff>95250</xdr:rowOff>
    </xdr:from>
    <xdr:ext cx="76200" cy="200025"/>
    <xdr:sp>
      <xdr:nvSpPr>
        <xdr:cNvPr id="84" name="TextBox 84"/>
        <xdr:cNvSpPr txBox="1">
          <a:spLocks noChangeArrowheads="1"/>
        </xdr:cNvSpPr>
      </xdr:nvSpPr>
      <xdr:spPr>
        <a:xfrm>
          <a:off x="203835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20</xdr:row>
      <xdr:rowOff>95250</xdr:rowOff>
    </xdr:from>
    <xdr:ext cx="76200" cy="200025"/>
    <xdr:sp>
      <xdr:nvSpPr>
        <xdr:cNvPr id="85" name="TextBox 85"/>
        <xdr:cNvSpPr txBox="1">
          <a:spLocks noChangeArrowheads="1"/>
        </xdr:cNvSpPr>
      </xdr:nvSpPr>
      <xdr:spPr>
        <a:xfrm>
          <a:off x="203835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22</xdr:row>
      <xdr:rowOff>0</xdr:rowOff>
    </xdr:from>
    <xdr:ext cx="76200" cy="200025"/>
    <xdr:sp>
      <xdr:nvSpPr>
        <xdr:cNvPr id="86" name="TextBox 86"/>
        <xdr:cNvSpPr txBox="1">
          <a:spLocks noChangeArrowheads="1"/>
        </xdr:cNvSpPr>
      </xdr:nvSpPr>
      <xdr:spPr>
        <a:xfrm>
          <a:off x="2038350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23</xdr:row>
      <xdr:rowOff>0</xdr:rowOff>
    </xdr:from>
    <xdr:ext cx="76200" cy="200025"/>
    <xdr:sp>
      <xdr:nvSpPr>
        <xdr:cNvPr id="87" name="TextBox 87"/>
        <xdr:cNvSpPr txBox="1">
          <a:spLocks noChangeArrowheads="1"/>
        </xdr:cNvSpPr>
      </xdr:nvSpPr>
      <xdr:spPr>
        <a:xfrm>
          <a:off x="2038350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17</xdr:row>
      <xdr:rowOff>0</xdr:rowOff>
    </xdr:from>
    <xdr:ext cx="76200" cy="200025"/>
    <xdr:sp>
      <xdr:nvSpPr>
        <xdr:cNvPr id="88" name="TextBox 88"/>
        <xdr:cNvSpPr txBox="1">
          <a:spLocks noChangeArrowheads="1"/>
        </xdr:cNvSpPr>
      </xdr:nvSpPr>
      <xdr:spPr>
        <a:xfrm>
          <a:off x="20383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17</xdr:row>
      <xdr:rowOff>0</xdr:rowOff>
    </xdr:from>
    <xdr:ext cx="76200" cy="200025"/>
    <xdr:sp>
      <xdr:nvSpPr>
        <xdr:cNvPr id="89" name="TextBox 89"/>
        <xdr:cNvSpPr txBox="1">
          <a:spLocks noChangeArrowheads="1"/>
        </xdr:cNvSpPr>
      </xdr:nvSpPr>
      <xdr:spPr>
        <a:xfrm>
          <a:off x="20383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409575</xdr:colOff>
      <xdr:row>21</xdr:row>
      <xdr:rowOff>0</xdr:rowOff>
    </xdr:from>
    <xdr:ext cx="76200" cy="200025"/>
    <xdr:sp>
      <xdr:nvSpPr>
        <xdr:cNvPr id="90" name="TextBox 90"/>
        <xdr:cNvSpPr txBox="1">
          <a:spLocks noChangeArrowheads="1"/>
        </xdr:cNvSpPr>
      </xdr:nvSpPr>
      <xdr:spPr>
        <a:xfrm>
          <a:off x="5524500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409575</xdr:colOff>
      <xdr:row>21</xdr:row>
      <xdr:rowOff>0</xdr:rowOff>
    </xdr:from>
    <xdr:ext cx="76200" cy="200025"/>
    <xdr:sp>
      <xdr:nvSpPr>
        <xdr:cNvPr id="91" name="TextBox 91"/>
        <xdr:cNvSpPr txBox="1">
          <a:spLocks noChangeArrowheads="1"/>
        </xdr:cNvSpPr>
      </xdr:nvSpPr>
      <xdr:spPr>
        <a:xfrm>
          <a:off x="2971800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21</xdr:row>
      <xdr:rowOff>0</xdr:rowOff>
    </xdr:from>
    <xdr:ext cx="76200" cy="200025"/>
    <xdr:sp>
      <xdr:nvSpPr>
        <xdr:cNvPr id="92" name="TextBox 92"/>
        <xdr:cNvSpPr txBox="1">
          <a:spLocks noChangeArrowheads="1"/>
        </xdr:cNvSpPr>
      </xdr:nvSpPr>
      <xdr:spPr>
        <a:xfrm>
          <a:off x="2038350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21</xdr:row>
      <xdr:rowOff>0</xdr:rowOff>
    </xdr:from>
    <xdr:ext cx="76200" cy="200025"/>
    <xdr:sp>
      <xdr:nvSpPr>
        <xdr:cNvPr id="93" name="TextBox 93"/>
        <xdr:cNvSpPr txBox="1">
          <a:spLocks noChangeArrowheads="1"/>
        </xdr:cNvSpPr>
      </xdr:nvSpPr>
      <xdr:spPr>
        <a:xfrm>
          <a:off x="3724275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21</xdr:row>
      <xdr:rowOff>0</xdr:rowOff>
    </xdr:from>
    <xdr:ext cx="76200" cy="200025"/>
    <xdr:sp>
      <xdr:nvSpPr>
        <xdr:cNvPr id="94" name="TextBox 94"/>
        <xdr:cNvSpPr txBox="1">
          <a:spLocks noChangeArrowheads="1"/>
        </xdr:cNvSpPr>
      </xdr:nvSpPr>
      <xdr:spPr>
        <a:xfrm>
          <a:off x="4676775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409575</xdr:colOff>
      <xdr:row>21</xdr:row>
      <xdr:rowOff>0</xdr:rowOff>
    </xdr:from>
    <xdr:ext cx="76200" cy="200025"/>
    <xdr:sp>
      <xdr:nvSpPr>
        <xdr:cNvPr id="95" name="TextBox 95"/>
        <xdr:cNvSpPr txBox="1">
          <a:spLocks noChangeArrowheads="1"/>
        </xdr:cNvSpPr>
      </xdr:nvSpPr>
      <xdr:spPr>
        <a:xfrm>
          <a:off x="3724275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409575</xdr:colOff>
      <xdr:row>21</xdr:row>
      <xdr:rowOff>0</xdr:rowOff>
    </xdr:from>
    <xdr:ext cx="76200" cy="200025"/>
    <xdr:sp>
      <xdr:nvSpPr>
        <xdr:cNvPr id="96" name="TextBox 96"/>
        <xdr:cNvSpPr txBox="1">
          <a:spLocks noChangeArrowheads="1"/>
        </xdr:cNvSpPr>
      </xdr:nvSpPr>
      <xdr:spPr>
        <a:xfrm>
          <a:off x="4676775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21</xdr:row>
      <xdr:rowOff>0</xdr:rowOff>
    </xdr:from>
    <xdr:ext cx="76200" cy="200025"/>
    <xdr:sp>
      <xdr:nvSpPr>
        <xdr:cNvPr id="97" name="TextBox 97"/>
        <xdr:cNvSpPr txBox="1">
          <a:spLocks noChangeArrowheads="1"/>
        </xdr:cNvSpPr>
      </xdr:nvSpPr>
      <xdr:spPr>
        <a:xfrm>
          <a:off x="2038350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102\JAH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ass\My%20Documents\RateSpre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H-10b(OtherImpacts)"/>
      <sheetName val="JAH-10a(ResImpacts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QUAL PERCENT"/>
      <sheetName val="UNIFORM"/>
      <sheetName val="PARITY"/>
      <sheetName val="Comparison of Gas Cost Recovery"/>
      <sheetName val="RAF in Margin"/>
      <sheetName val="Schedule_RAF in Marg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 topLeftCell="A1">
      <selection activeCell="J43" sqref="J43"/>
      <selection activeCell="F16" sqref="F16"/>
    </sheetView>
  </sheetViews>
  <sheetFormatPr defaultColWidth="9.33203125" defaultRowHeight="12.75"/>
  <cols>
    <col min="1" max="1" width="6.16015625" style="32" customWidth="1"/>
    <col min="2" max="2" width="16.33203125" style="2" customWidth="1"/>
    <col min="3" max="3" width="13.16015625" style="2" customWidth="1"/>
    <col min="4" max="4" width="16.66015625" style="2" customWidth="1"/>
    <col min="5" max="5" width="14.83203125" style="2" customWidth="1"/>
    <col min="6" max="6" width="17.16015625" style="2" customWidth="1"/>
    <col min="7" max="7" width="17" style="2" customWidth="1"/>
    <col min="8" max="8" width="15.66015625" style="2" customWidth="1"/>
    <col min="9" max="9" width="11.33203125" style="2" customWidth="1"/>
    <col min="10" max="16384" width="9.33203125" style="2" customWidth="1"/>
  </cols>
  <sheetData>
    <row r="1" spans="1:9" ht="25.5">
      <c r="A1" s="57" t="s">
        <v>23</v>
      </c>
      <c r="B1" s="58" t="s">
        <v>5</v>
      </c>
      <c r="C1" s="59" t="s">
        <v>6</v>
      </c>
      <c r="D1" s="59" t="s">
        <v>7</v>
      </c>
      <c r="E1" s="59" t="s">
        <v>13</v>
      </c>
      <c r="F1" s="59" t="s">
        <v>8</v>
      </c>
      <c r="G1" s="59" t="s">
        <v>22</v>
      </c>
      <c r="H1" s="59" t="s">
        <v>10</v>
      </c>
      <c r="I1" s="60" t="s">
        <v>11</v>
      </c>
    </row>
    <row r="2" spans="1:9" ht="12.75">
      <c r="A2" s="33">
        <v>57</v>
      </c>
      <c r="B2" s="49" t="s">
        <v>16</v>
      </c>
      <c r="C2" s="26">
        <v>1</v>
      </c>
      <c r="D2" s="26">
        <v>12</v>
      </c>
      <c r="E2" s="26">
        <v>106296.98829999566</v>
      </c>
      <c r="F2" s="26">
        <v>22234.460029337555</v>
      </c>
      <c r="G2" s="26">
        <v>23278.296454444528</v>
      </c>
      <c r="H2" s="50">
        <f aca="true" t="shared" si="0" ref="H2:H7">+G2-F2</f>
        <v>1043.8364251069725</v>
      </c>
      <c r="I2" s="51">
        <f aca="true" t="shared" si="1" ref="I2:I7">+H2/F2</f>
        <v>0.04694678547307506</v>
      </c>
    </row>
    <row r="3" spans="1:9" ht="12.75">
      <c r="A3" s="33">
        <v>57</v>
      </c>
      <c r="B3" s="49" t="s">
        <v>17</v>
      </c>
      <c r="C3" s="26">
        <v>108</v>
      </c>
      <c r="D3" s="26">
        <v>1296</v>
      </c>
      <c r="E3" s="26">
        <v>164397112.41270003</v>
      </c>
      <c r="F3" s="26">
        <v>11258797.022736158</v>
      </c>
      <c r="G3" s="26">
        <v>12100693.680520466</v>
      </c>
      <c r="H3" s="52">
        <f t="shared" si="0"/>
        <v>841896.6577843074</v>
      </c>
      <c r="I3" s="51">
        <f t="shared" si="1"/>
        <v>0.074776786195201</v>
      </c>
    </row>
    <row r="4" spans="1:9" ht="12.75">
      <c r="A4" s="63" t="s">
        <v>24</v>
      </c>
      <c r="B4" s="64"/>
      <c r="C4" s="47">
        <f>SUM(C2:C3)</f>
        <v>109</v>
      </c>
      <c r="D4" s="47">
        <f>SUM(D2:D3)</f>
        <v>1308</v>
      </c>
      <c r="E4" s="47">
        <f>SUM(E2:E3)</f>
        <v>164503409.40100002</v>
      </c>
      <c r="F4" s="47">
        <f>SUM(F2:F3)</f>
        <v>11281031.482765496</v>
      </c>
      <c r="G4" s="47">
        <f>SUM(G2:G3)</f>
        <v>12123971.97697491</v>
      </c>
      <c r="H4" s="48">
        <f t="shared" si="0"/>
        <v>842940.4942094143</v>
      </c>
      <c r="I4" s="53">
        <f t="shared" si="1"/>
        <v>0.07472193438137371</v>
      </c>
    </row>
    <row r="5" spans="1:9" ht="12.75">
      <c r="A5" s="33">
        <v>87</v>
      </c>
      <c r="B5" s="49" t="s">
        <v>18</v>
      </c>
      <c r="C5" s="26">
        <v>2</v>
      </c>
      <c r="D5" s="26">
        <v>24</v>
      </c>
      <c r="E5" s="26">
        <v>1726424.0255999975</v>
      </c>
      <c r="F5" s="26">
        <v>152730.55754604866</v>
      </c>
      <c r="G5" s="26">
        <v>175623.7811252589</v>
      </c>
      <c r="H5" s="50">
        <f t="shared" si="0"/>
        <v>22893.22357921023</v>
      </c>
      <c r="I5" s="51">
        <f t="shared" si="1"/>
        <v>0.14989288291118733</v>
      </c>
    </row>
    <row r="6" spans="1:9" ht="12.75">
      <c r="A6" s="33">
        <v>87</v>
      </c>
      <c r="B6" s="49" t="s">
        <v>19</v>
      </c>
      <c r="C6" s="26">
        <v>9</v>
      </c>
      <c r="D6" s="26">
        <v>108</v>
      </c>
      <c r="E6" s="26">
        <v>25621127.955300003</v>
      </c>
      <c r="F6" s="26">
        <v>1116200.200536046</v>
      </c>
      <c r="G6" s="26">
        <v>1317264.366341225</v>
      </c>
      <c r="H6" s="52">
        <f t="shared" si="0"/>
        <v>201064.16580517916</v>
      </c>
      <c r="I6" s="51">
        <f t="shared" si="1"/>
        <v>0.18013270890707578</v>
      </c>
    </row>
    <row r="7" spans="1:9" ht="13.5" thickBot="1">
      <c r="A7" s="65" t="s">
        <v>25</v>
      </c>
      <c r="B7" s="66"/>
      <c r="C7" s="54">
        <f>SUM(C5:C6)</f>
        <v>11</v>
      </c>
      <c r="D7" s="54">
        <f>SUM(D5:D6)</f>
        <v>132</v>
      </c>
      <c r="E7" s="54">
        <f>SUM(E5:E6)</f>
        <v>27347551.9809</v>
      </c>
      <c r="F7" s="54">
        <f>SUM(F5:F6)</f>
        <v>1268930.7580820946</v>
      </c>
      <c r="G7" s="54">
        <f>SUM(G5:G6)</f>
        <v>1492888.147466484</v>
      </c>
      <c r="H7" s="55">
        <f t="shared" si="0"/>
        <v>223957.3893843894</v>
      </c>
      <c r="I7" s="56">
        <f t="shared" si="1"/>
        <v>0.17649299456093748</v>
      </c>
    </row>
    <row r="8" spans="1:9" ht="12.75">
      <c r="A8" s="2"/>
      <c r="B8" s="32"/>
      <c r="C8" s="8"/>
      <c r="D8" s="8"/>
      <c r="E8" s="8"/>
      <c r="F8" s="8"/>
      <c r="G8" s="8"/>
      <c r="H8" s="8"/>
      <c r="I8" s="9"/>
    </row>
    <row r="9" spans="1:9" ht="12.75">
      <c r="A9" s="2"/>
      <c r="B9" s="32"/>
      <c r="C9" s="8"/>
      <c r="D9" s="8"/>
      <c r="E9" s="8"/>
      <c r="F9" s="8"/>
      <c r="G9" s="8"/>
      <c r="H9" s="8"/>
      <c r="I9" s="9"/>
    </row>
    <row r="10" spans="2:8" ht="12.75">
      <c r="B10" s="8"/>
      <c r="C10" s="8"/>
      <c r="D10" s="8"/>
      <c r="E10" s="8"/>
      <c r="F10" s="8"/>
      <c r="G10" s="8"/>
      <c r="H10" s="9"/>
    </row>
    <row r="11" spans="2:8" ht="12.75">
      <c r="B11" s="8"/>
      <c r="C11" s="3"/>
      <c r="D11" s="3"/>
      <c r="E11" s="3"/>
      <c r="F11" s="3"/>
      <c r="G11" s="3"/>
      <c r="H11" s="10"/>
    </row>
    <row r="12" ht="13.5" thickBot="1"/>
    <row r="13" spans="1:6" ht="25.5">
      <c r="A13" s="45" t="s">
        <v>23</v>
      </c>
      <c r="B13" s="46" t="s">
        <v>0</v>
      </c>
      <c r="C13" s="34" t="s">
        <v>1</v>
      </c>
      <c r="D13" s="34" t="s">
        <v>2</v>
      </c>
      <c r="E13" s="35" t="s">
        <v>3</v>
      </c>
      <c r="F13" s="36" t="s">
        <v>4</v>
      </c>
    </row>
    <row r="14" spans="1:6" ht="12.75">
      <c r="A14" s="37">
        <v>57</v>
      </c>
      <c r="B14" s="43" t="s">
        <v>16</v>
      </c>
      <c r="C14" s="38">
        <f>C2/$C$4</f>
        <v>0.009174311926605505</v>
      </c>
      <c r="D14" s="38">
        <f>+I2</f>
        <v>0.04694678547307506</v>
      </c>
      <c r="E14" s="61">
        <f>+G2/D2</f>
        <v>1939.8580378703773</v>
      </c>
      <c r="F14" s="39">
        <f>+E2/D2</f>
        <v>8858.082358332971</v>
      </c>
    </row>
    <row r="15" spans="1:6" ht="12.75">
      <c r="A15" s="37">
        <v>57</v>
      </c>
      <c r="B15" s="43" t="s">
        <v>17</v>
      </c>
      <c r="C15" s="38">
        <f>C3/$C$4</f>
        <v>0.9908256880733946</v>
      </c>
      <c r="D15" s="38">
        <f>+I3</f>
        <v>0.074776786195201</v>
      </c>
      <c r="E15" s="61">
        <f>+G3/D3</f>
        <v>9336.955000401595</v>
      </c>
      <c r="F15" s="39">
        <f>+E3/D3</f>
        <v>126849.6237752315</v>
      </c>
    </row>
    <row r="16" spans="1:6" ht="12.75">
      <c r="A16" s="37">
        <v>87</v>
      </c>
      <c r="B16" s="43" t="s">
        <v>18</v>
      </c>
      <c r="C16" s="38">
        <f>C5/$C$7</f>
        <v>0.18181818181818182</v>
      </c>
      <c r="D16" s="38">
        <f>+I5</f>
        <v>0.14989288291118733</v>
      </c>
      <c r="E16" s="61">
        <f>+G5/D5</f>
        <v>7317.657546885787</v>
      </c>
      <c r="F16" s="39">
        <f>+E5/D5</f>
        <v>71934.33439999989</v>
      </c>
    </row>
    <row r="17" spans="1:6" ht="15" customHeight="1" thickBot="1">
      <c r="A17" s="40">
        <v>87</v>
      </c>
      <c r="B17" s="44" t="s">
        <v>19</v>
      </c>
      <c r="C17" s="41">
        <f>C6/$C$7</f>
        <v>0.8181818181818182</v>
      </c>
      <c r="D17" s="41">
        <f>+I6</f>
        <v>0.18013270890707578</v>
      </c>
      <c r="E17" s="62">
        <f>+G6/D6</f>
        <v>12196.892280937269</v>
      </c>
      <c r="F17" s="42">
        <f>+E6/D6</f>
        <v>237232.6662527778</v>
      </c>
    </row>
  </sheetData>
  <mergeCells count="2">
    <mergeCell ref="A4:B4"/>
    <mergeCell ref="A7:B7"/>
  </mergeCells>
  <printOptions/>
  <pageMargins left="1.51" right="0.59" top="1.59" bottom="0.7" header="1.01" footer="0.5"/>
  <pageSetup fitToHeight="1" fitToWidth="1" horizontalDpi="600" verticalDpi="600" orientation="portrait" scale="70" r:id="rId2"/>
  <headerFooter alignWithMargins="0">
    <oddHeader>&amp;C&amp;"Arial,Bold"PUGET SOUND ENERGY - GAS
GAS RATE 57 &amp;&amp; 87 CUSTOMER IMPACTS
&amp;"Arial,Regular"TWELVE MONTHS ENDED SEPTEMBER 30, 2003&amp;R&amp;"Arial,Regular"Exhibit No. ___(JAH-26)
Page &amp;P of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 topLeftCell="A1">
      <selection activeCell="J46" sqref="J46"/>
      <selection activeCell="F16" sqref="F16"/>
    </sheetView>
  </sheetViews>
  <sheetFormatPr defaultColWidth="9.33203125" defaultRowHeight="12.75"/>
  <cols>
    <col min="1" max="1" width="28.5" style="2" customWidth="1"/>
    <col min="2" max="2" width="16.33203125" style="2" customWidth="1"/>
    <col min="3" max="3" width="13.16015625" style="2" customWidth="1"/>
    <col min="4" max="4" width="16.66015625" style="2" customWidth="1"/>
    <col min="5" max="5" width="14.83203125" style="2" customWidth="1"/>
    <col min="6" max="6" width="17.16015625" style="2" customWidth="1"/>
    <col min="7" max="7" width="17" style="2" customWidth="1"/>
    <col min="8" max="8" width="15.66015625" style="2" customWidth="1"/>
    <col min="9" max="16384" width="9.33203125" style="2" customWidth="1"/>
  </cols>
  <sheetData>
    <row r="1" spans="1:8" ht="25.5">
      <c r="A1" s="4" t="s">
        <v>5</v>
      </c>
      <c r="B1" s="5" t="s">
        <v>6</v>
      </c>
      <c r="C1" s="5" t="s">
        <v>7</v>
      </c>
      <c r="D1" s="5" t="s">
        <v>13</v>
      </c>
      <c r="E1" s="5" t="s">
        <v>8</v>
      </c>
      <c r="F1" s="5" t="s">
        <v>9</v>
      </c>
      <c r="G1" s="5" t="s">
        <v>10</v>
      </c>
      <c r="H1" s="27" t="s">
        <v>11</v>
      </c>
    </row>
    <row r="2" spans="1:8" ht="12.75" hidden="1">
      <c r="A2" s="25" t="s">
        <v>15</v>
      </c>
      <c r="B2" s="8">
        <v>0</v>
      </c>
      <c r="C2" s="8">
        <f aca="true" t="shared" si="0" ref="C2:C9">+B2*12</f>
        <v>0</v>
      </c>
      <c r="D2" s="8">
        <v>0</v>
      </c>
      <c r="E2" s="30">
        <v>0</v>
      </c>
      <c r="F2" s="30">
        <v>0</v>
      </c>
      <c r="G2" s="30">
        <f>+F2-E2</f>
        <v>0</v>
      </c>
      <c r="H2" s="28" t="e">
        <f>+G2/E2</f>
        <v>#DIV/0!</v>
      </c>
    </row>
    <row r="3" spans="1:8" ht="12.75">
      <c r="A3" s="7" t="s">
        <v>16</v>
      </c>
      <c r="B3" s="8">
        <v>1</v>
      </c>
      <c r="C3" s="8">
        <f t="shared" si="0"/>
        <v>12</v>
      </c>
      <c r="D3" s="8">
        <v>106296.98829999566</v>
      </c>
      <c r="E3" s="30">
        <v>22234.460029337555</v>
      </c>
      <c r="F3" s="30">
        <v>23278.296454444528</v>
      </c>
      <c r="G3" s="30">
        <f aca="true" t="shared" si="1" ref="G3:G10">+F3-E3</f>
        <v>1043.8364251069725</v>
      </c>
      <c r="H3" s="28">
        <f aca="true" t="shared" si="2" ref="H3:H10">+G3/E3</f>
        <v>0.04694678547307506</v>
      </c>
    </row>
    <row r="4" spans="1:8" ht="12.75">
      <c r="A4" s="7" t="s">
        <v>17</v>
      </c>
      <c r="B4" s="8">
        <v>108</v>
      </c>
      <c r="C4" s="8">
        <f t="shared" si="0"/>
        <v>1296</v>
      </c>
      <c r="D4" s="8">
        <v>164397112.41270003</v>
      </c>
      <c r="E4" s="30">
        <v>11258797.022736158</v>
      </c>
      <c r="F4" s="30">
        <v>12100693.680520466</v>
      </c>
      <c r="G4" s="30">
        <f>+F4-E4</f>
        <v>841896.6577843074</v>
      </c>
      <c r="H4" s="28">
        <f>+G4/E4</f>
        <v>0.074776786195201</v>
      </c>
    </row>
    <row r="5" spans="1:8" ht="12.75" hidden="1">
      <c r="A5" s="7" t="s">
        <v>18</v>
      </c>
      <c r="B5" s="8">
        <v>0</v>
      </c>
      <c r="C5" s="8">
        <f t="shared" si="0"/>
        <v>0</v>
      </c>
      <c r="D5" s="8">
        <v>0</v>
      </c>
      <c r="E5" s="30">
        <v>0</v>
      </c>
      <c r="F5" s="30">
        <v>0</v>
      </c>
      <c r="G5" s="30">
        <f t="shared" si="1"/>
        <v>0</v>
      </c>
      <c r="H5" s="28" t="e">
        <f t="shared" si="2"/>
        <v>#DIV/0!</v>
      </c>
    </row>
    <row r="6" spans="1:8" ht="12.75" hidden="1">
      <c r="A6" s="7" t="s">
        <v>19</v>
      </c>
      <c r="B6" s="8">
        <v>0</v>
      </c>
      <c r="C6" s="8">
        <f t="shared" si="0"/>
        <v>0</v>
      </c>
      <c r="D6" s="8">
        <v>0</v>
      </c>
      <c r="E6" s="30">
        <v>0</v>
      </c>
      <c r="F6" s="30">
        <v>0</v>
      </c>
      <c r="G6" s="30">
        <f t="shared" si="1"/>
        <v>0</v>
      </c>
      <c r="H6" s="28" t="e">
        <f t="shared" si="2"/>
        <v>#DIV/0!</v>
      </c>
    </row>
    <row r="7" spans="1:8" ht="12.75" hidden="1">
      <c r="A7" s="7" t="s">
        <v>20</v>
      </c>
      <c r="B7" s="8">
        <v>0</v>
      </c>
      <c r="C7" s="26">
        <f t="shared" si="0"/>
        <v>0</v>
      </c>
      <c r="D7" s="8">
        <v>0</v>
      </c>
      <c r="E7" s="30">
        <v>0</v>
      </c>
      <c r="F7" s="30">
        <v>0</v>
      </c>
      <c r="G7" s="30">
        <f t="shared" si="1"/>
        <v>0</v>
      </c>
      <c r="H7" s="28" t="e">
        <f t="shared" si="2"/>
        <v>#DIV/0!</v>
      </c>
    </row>
    <row r="8" spans="1:8" ht="12.75" hidden="1">
      <c r="A8" s="25" t="s">
        <v>21</v>
      </c>
      <c r="B8" s="8">
        <v>0</v>
      </c>
      <c r="C8" s="8">
        <f t="shared" si="0"/>
        <v>0</v>
      </c>
      <c r="D8" s="8">
        <v>0</v>
      </c>
      <c r="E8" s="30">
        <v>0</v>
      </c>
      <c r="F8" s="30">
        <v>0</v>
      </c>
      <c r="G8" s="30">
        <f t="shared" si="1"/>
        <v>0</v>
      </c>
      <c r="H8" s="28" t="e">
        <f t="shared" si="2"/>
        <v>#DIV/0!</v>
      </c>
    </row>
    <row r="9" spans="1:8" ht="12.75" hidden="1">
      <c r="A9" s="2" t="s">
        <v>12</v>
      </c>
      <c r="B9" s="8">
        <v>0</v>
      </c>
      <c r="C9" s="8">
        <f t="shared" si="0"/>
        <v>0</v>
      </c>
      <c r="D9" s="8">
        <v>0</v>
      </c>
      <c r="E9" s="30">
        <v>0</v>
      </c>
      <c r="F9" s="30">
        <v>0</v>
      </c>
      <c r="G9" s="30">
        <f t="shared" si="1"/>
        <v>0</v>
      </c>
      <c r="H9" s="28" t="e">
        <f t="shared" si="2"/>
        <v>#DIV/0!</v>
      </c>
    </row>
    <row r="10" spans="1:8" ht="12.75">
      <c r="A10" s="2" t="s">
        <v>14</v>
      </c>
      <c r="B10" s="8">
        <f>SUM(B2:B9)</f>
        <v>109</v>
      </c>
      <c r="C10" s="8">
        <f>SUM(C2:C9)</f>
        <v>1308</v>
      </c>
      <c r="D10" s="8">
        <f>SUM(D2:D9)</f>
        <v>164503409.40100002</v>
      </c>
      <c r="E10" s="30">
        <f>SUM(E2:E9)</f>
        <v>11281031.482765496</v>
      </c>
      <c r="F10" s="30">
        <f>SUM(F2:F9)</f>
        <v>12123971.97697491</v>
      </c>
      <c r="G10" s="30">
        <f t="shared" si="1"/>
        <v>842940.4942094143</v>
      </c>
      <c r="H10" s="28">
        <f t="shared" si="2"/>
        <v>0.07472193438137371</v>
      </c>
    </row>
    <row r="11" spans="2:8" ht="12.75">
      <c r="B11" s="8"/>
      <c r="C11" s="8"/>
      <c r="D11" s="8"/>
      <c r="E11" s="8"/>
      <c r="F11" s="8"/>
      <c r="G11" s="8"/>
      <c r="H11" s="9"/>
    </row>
    <row r="12" spans="2:8" ht="12.75">
      <c r="B12" s="8"/>
      <c r="C12" s="8"/>
      <c r="D12" s="8"/>
      <c r="E12" s="8"/>
      <c r="F12" s="8"/>
      <c r="G12" s="8"/>
      <c r="H12" s="9"/>
    </row>
    <row r="13" spans="2:8" ht="12.75">
      <c r="B13" s="8"/>
      <c r="C13" s="8"/>
      <c r="D13" s="8"/>
      <c r="E13" s="8"/>
      <c r="F13" s="8"/>
      <c r="G13" s="8"/>
      <c r="H13" s="9"/>
    </row>
    <row r="14" spans="2:8" ht="12.75">
      <c r="B14" s="8"/>
      <c r="C14" s="3"/>
      <c r="D14" s="3"/>
      <c r="E14" s="3"/>
      <c r="F14" s="3"/>
      <c r="G14" s="3"/>
      <c r="H14" s="10"/>
    </row>
    <row r="15" ht="13.5" thickBot="1"/>
    <row r="16" spans="1:5" ht="25.5">
      <c r="A16" s="11" t="s">
        <v>0</v>
      </c>
      <c r="B16" s="12" t="s">
        <v>1</v>
      </c>
      <c r="C16" s="12" t="s">
        <v>2</v>
      </c>
      <c r="D16" s="1" t="s">
        <v>3</v>
      </c>
      <c r="E16" s="13" t="s">
        <v>4</v>
      </c>
    </row>
    <row r="17" spans="1:5" ht="12.75" hidden="1">
      <c r="A17" s="14" t="str">
        <f>A2</f>
        <v>-5% TO 0</v>
      </c>
      <c r="B17" s="15">
        <f>B2/$B$10</f>
        <v>0</v>
      </c>
      <c r="C17" s="22" t="e">
        <f>H2</f>
        <v>#DIV/0!</v>
      </c>
      <c r="D17" s="29" t="e">
        <f>F2/C2</f>
        <v>#DIV/0!</v>
      </c>
      <c r="E17" s="17" t="e">
        <f>D2/C2</f>
        <v>#DIV/0!</v>
      </c>
    </row>
    <row r="18" spans="1:5" ht="12.75">
      <c r="A18" s="14" t="str">
        <f aca="true" t="shared" si="3" ref="A18:A24">A3</f>
        <v>&gt; 0 TO 5% </v>
      </c>
      <c r="B18" s="15">
        <f aca="true" t="shared" si="4" ref="B18:B24">B3/$B$10</f>
        <v>0.009174311926605505</v>
      </c>
      <c r="C18" s="15">
        <f aca="true" t="shared" si="5" ref="C18:C24">H3</f>
        <v>0.04694678547307506</v>
      </c>
      <c r="D18" s="29">
        <f aca="true" t="shared" si="6" ref="D18:D24">F3/C3</f>
        <v>1939.8580378703773</v>
      </c>
      <c r="E18" s="17">
        <f aca="true" t="shared" si="7" ref="E18:E24">D3/C3</f>
        <v>8858.082358332971</v>
      </c>
    </row>
    <row r="19" spans="1:5" ht="12.75">
      <c r="A19" s="14" t="str">
        <f t="shared" si="3"/>
        <v>&gt; 5 TO 10% </v>
      </c>
      <c r="B19" s="15">
        <f t="shared" si="4"/>
        <v>0.9908256880733946</v>
      </c>
      <c r="C19" s="15">
        <f t="shared" si="5"/>
        <v>0.074776786195201</v>
      </c>
      <c r="D19" s="29">
        <f t="shared" si="6"/>
        <v>9336.955000401595</v>
      </c>
      <c r="E19" s="17">
        <f t="shared" si="7"/>
        <v>126849.6237752315</v>
      </c>
    </row>
    <row r="20" spans="1:5" ht="12.75" hidden="1">
      <c r="A20" s="14" t="str">
        <f t="shared" si="3"/>
        <v>&gt; 10 TO 15%  </v>
      </c>
      <c r="B20" s="15">
        <f t="shared" si="4"/>
        <v>0</v>
      </c>
      <c r="C20" s="23" t="e">
        <f t="shared" si="5"/>
        <v>#DIV/0!</v>
      </c>
      <c r="D20" s="16" t="e">
        <f t="shared" si="6"/>
        <v>#DIV/0!</v>
      </c>
      <c r="E20" s="17" t="e">
        <f t="shared" si="7"/>
        <v>#DIV/0!</v>
      </c>
    </row>
    <row r="21" spans="1:5" ht="12.75" hidden="1">
      <c r="A21" s="14" t="str">
        <f t="shared" si="3"/>
        <v>&gt; 15 TO 20%</v>
      </c>
      <c r="B21" s="15">
        <f t="shared" si="4"/>
        <v>0</v>
      </c>
      <c r="C21" s="23" t="e">
        <f t="shared" si="5"/>
        <v>#DIV/0!</v>
      </c>
      <c r="D21" s="16" t="e">
        <f t="shared" si="6"/>
        <v>#DIV/0!</v>
      </c>
      <c r="E21" s="17" t="e">
        <f t="shared" si="7"/>
        <v>#DIV/0!</v>
      </c>
    </row>
    <row r="22" spans="1:5" ht="12.75" hidden="1">
      <c r="A22" s="14" t="str">
        <f t="shared" si="3"/>
        <v>&gt; 20 TO 25% </v>
      </c>
      <c r="B22" s="15">
        <f t="shared" si="4"/>
        <v>0</v>
      </c>
      <c r="C22" s="23" t="e">
        <f t="shared" si="5"/>
        <v>#DIV/0!</v>
      </c>
      <c r="D22" s="16" t="e">
        <f t="shared" si="6"/>
        <v>#DIV/0!</v>
      </c>
      <c r="E22" s="17" t="e">
        <f t="shared" si="7"/>
        <v>#DIV/0!</v>
      </c>
    </row>
    <row r="23" spans="1:5" ht="12.75" hidden="1">
      <c r="A23" s="14" t="str">
        <f t="shared" si="3"/>
        <v>&gt; 25 TO 30% </v>
      </c>
      <c r="B23" s="15">
        <f t="shared" si="4"/>
        <v>0</v>
      </c>
      <c r="C23" s="23" t="e">
        <f t="shared" si="5"/>
        <v>#DIV/0!</v>
      </c>
      <c r="D23" s="16" t="e">
        <f t="shared" si="6"/>
        <v>#DIV/0!</v>
      </c>
      <c r="E23" s="17" t="e">
        <f t="shared" si="7"/>
        <v>#DIV/0!</v>
      </c>
    </row>
    <row r="24" spans="1:5" ht="13.5" hidden="1" thickBot="1">
      <c r="A24" s="18" t="str">
        <f t="shared" si="3"/>
        <v> &gt; 30% </v>
      </c>
      <c r="B24" s="19">
        <f t="shared" si="4"/>
        <v>0</v>
      </c>
      <c r="C24" s="24" t="e">
        <f t="shared" si="5"/>
        <v>#DIV/0!</v>
      </c>
      <c r="D24" s="20" t="e">
        <f t="shared" si="6"/>
        <v>#DIV/0!</v>
      </c>
      <c r="E24" s="21" t="e">
        <f t="shared" si="7"/>
        <v>#DIV/0!</v>
      </c>
    </row>
  </sheetData>
  <printOptions/>
  <pageMargins left="1.51" right="0.59" top="1.59" bottom="0.7" header="1.01" footer="0.5"/>
  <pageSetup fitToHeight="1" fitToWidth="1" horizontalDpi="600" verticalDpi="600" orientation="portrait" scale="65" r:id="rId2"/>
  <headerFooter alignWithMargins="0">
    <oddHeader>&amp;C&amp;"Arial,Bold"PUGET SOUND ENERGY - GAS
GAS RATE 57 &amp;&amp; 87 CUSTOMER IMPACTS
&amp;"Arial,Regular"TWELVE MONTHS ENDED SEPTEMBER 30, 2003&amp;R&amp;"Arial,Regular"Exhibit No. ___(JAH-26)
Page &amp;P of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J46" sqref="J46"/>
      <selection activeCell="F16" sqref="F16"/>
    </sheetView>
  </sheetViews>
  <sheetFormatPr defaultColWidth="9.33203125" defaultRowHeight="12.75"/>
  <cols>
    <col min="1" max="1" width="28.5" style="2" customWidth="1"/>
    <col min="2" max="2" width="16.33203125" style="2" customWidth="1"/>
    <col min="3" max="3" width="13.16015625" style="2" customWidth="1"/>
    <col min="4" max="4" width="16.66015625" style="2" customWidth="1"/>
    <col min="5" max="5" width="14.83203125" style="2" customWidth="1"/>
    <col min="6" max="6" width="17.16015625" style="2" customWidth="1"/>
    <col min="7" max="7" width="17" style="2" customWidth="1"/>
    <col min="8" max="8" width="15.66015625" style="2" customWidth="1"/>
    <col min="9" max="16384" width="9.33203125" style="2" customWidth="1"/>
  </cols>
  <sheetData>
    <row r="1" spans="1:8" ht="25.5">
      <c r="A1" s="4" t="s">
        <v>5</v>
      </c>
      <c r="B1" s="5" t="s">
        <v>6</v>
      </c>
      <c r="C1" s="5" t="s">
        <v>7</v>
      </c>
      <c r="D1" s="5" t="s">
        <v>13</v>
      </c>
      <c r="E1" s="5" t="s">
        <v>8</v>
      </c>
      <c r="F1" s="5" t="s">
        <v>22</v>
      </c>
      <c r="G1" s="5" t="s">
        <v>10</v>
      </c>
      <c r="H1" s="6" t="s">
        <v>11</v>
      </c>
    </row>
    <row r="2" spans="1:8" ht="12.75" hidden="1">
      <c r="A2" s="25" t="s">
        <v>15</v>
      </c>
      <c r="B2" s="8">
        <v>0</v>
      </c>
      <c r="C2" s="8">
        <f aca="true" t="shared" si="0" ref="C2:C9">+B2*12</f>
        <v>0</v>
      </c>
      <c r="D2" s="8">
        <v>0</v>
      </c>
      <c r="E2" s="8">
        <v>0</v>
      </c>
      <c r="F2" s="8">
        <v>0</v>
      </c>
      <c r="G2" s="8">
        <f>+F2-E2</f>
        <v>0</v>
      </c>
      <c r="H2" s="28" t="e">
        <f>+G2/E2</f>
        <v>#DIV/0!</v>
      </c>
    </row>
    <row r="3" spans="1:8" ht="12.75">
      <c r="A3" s="7" t="s">
        <v>16</v>
      </c>
      <c r="B3" s="8">
        <v>11</v>
      </c>
      <c r="C3" s="8">
        <f t="shared" si="0"/>
        <v>132</v>
      </c>
      <c r="D3" s="8">
        <v>27347551.980899997</v>
      </c>
      <c r="E3" s="8">
        <v>14635882.931791361</v>
      </c>
      <c r="F3" s="8">
        <v>14877723.605866</v>
      </c>
      <c r="G3" s="8">
        <f aca="true" t="shared" si="1" ref="G3:G10">+F3-E3</f>
        <v>241840.67407463863</v>
      </c>
      <c r="H3" s="28">
        <f>+G3/E3</f>
        <v>0.01652381856302799</v>
      </c>
    </row>
    <row r="4" spans="1:8" ht="12.75" hidden="1">
      <c r="A4" s="7" t="s">
        <v>17</v>
      </c>
      <c r="B4" s="8">
        <v>0</v>
      </c>
      <c r="C4" s="8">
        <f t="shared" si="0"/>
        <v>0</v>
      </c>
      <c r="D4" s="8">
        <v>0</v>
      </c>
      <c r="E4" s="8">
        <v>0</v>
      </c>
      <c r="F4" s="8">
        <v>0</v>
      </c>
      <c r="G4" s="8">
        <f>+F4-E4</f>
        <v>0</v>
      </c>
      <c r="H4" s="28" t="e">
        <f>+G4/E4</f>
        <v>#DIV/0!</v>
      </c>
    </row>
    <row r="5" spans="1:8" ht="12.75" hidden="1">
      <c r="A5" s="7" t="s">
        <v>18</v>
      </c>
      <c r="B5" s="8">
        <v>0</v>
      </c>
      <c r="C5" s="8">
        <f t="shared" si="0"/>
        <v>0</v>
      </c>
      <c r="D5" s="8">
        <v>0</v>
      </c>
      <c r="E5" s="8">
        <v>0</v>
      </c>
      <c r="F5" s="8">
        <v>0</v>
      </c>
      <c r="G5" s="8">
        <f t="shared" si="1"/>
        <v>0</v>
      </c>
      <c r="H5" s="28" t="e">
        <f aca="true" t="shared" si="2" ref="H5:H10">+G5/E5</f>
        <v>#DIV/0!</v>
      </c>
    </row>
    <row r="6" spans="1:8" ht="12.75" hidden="1">
      <c r="A6" s="7" t="s">
        <v>19</v>
      </c>
      <c r="B6" s="8">
        <v>0</v>
      </c>
      <c r="C6" s="8">
        <f t="shared" si="0"/>
        <v>0</v>
      </c>
      <c r="D6" s="8">
        <v>0</v>
      </c>
      <c r="E6" s="8">
        <v>0</v>
      </c>
      <c r="F6" s="8">
        <v>0</v>
      </c>
      <c r="G6" s="8">
        <f t="shared" si="1"/>
        <v>0</v>
      </c>
      <c r="H6" s="28" t="e">
        <f t="shared" si="2"/>
        <v>#DIV/0!</v>
      </c>
    </row>
    <row r="7" spans="1:8" ht="12.75" hidden="1">
      <c r="A7" s="7" t="s">
        <v>20</v>
      </c>
      <c r="B7" s="8">
        <v>0</v>
      </c>
      <c r="C7" s="8">
        <f t="shared" si="0"/>
        <v>0</v>
      </c>
      <c r="D7" s="8">
        <v>0</v>
      </c>
      <c r="E7" s="8">
        <v>0</v>
      </c>
      <c r="F7" s="8">
        <v>0</v>
      </c>
      <c r="G7" s="8">
        <f t="shared" si="1"/>
        <v>0</v>
      </c>
      <c r="H7" s="28" t="e">
        <f t="shared" si="2"/>
        <v>#DIV/0!</v>
      </c>
    </row>
    <row r="8" spans="1:8" ht="12.75" hidden="1">
      <c r="A8" s="25" t="s">
        <v>21</v>
      </c>
      <c r="B8" s="8">
        <v>0</v>
      </c>
      <c r="C8" s="8">
        <f t="shared" si="0"/>
        <v>0</v>
      </c>
      <c r="D8" s="8">
        <v>0</v>
      </c>
      <c r="E8" s="8">
        <v>0</v>
      </c>
      <c r="F8" s="8">
        <v>0</v>
      </c>
      <c r="G8" s="8">
        <f t="shared" si="1"/>
        <v>0</v>
      </c>
      <c r="H8" s="28" t="e">
        <f t="shared" si="2"/>
        <v>#DIV/0!</v>
      </c>
    </row>
    <row r="9" spans="1:8" ht="12.75" hidden="1">
      <c r="A9" s="2" t="s">
        <v>12</v>
      </c>
      <c r="B9" s="8">
        <v>0</v>
      </c>
      <c r="C9" s="8">
        <f t="shared" si="0"/>
        <v>0</v>
      </c>
      <c r="D9" s="8">
        <v>0</v>
      </c>
      <c r="E9" s="8">
        <v>0</v>
      </c>
      <c r="F9" s="8">
        <v>0</v>
      </c>
      <c r="G9" s="8">
        <f t="shared" si="1"/>
        <v>0</v>
      </c>
      <c r="H9" s="28" t="e">
        <f t="shared" si="2"/>
        <v>#DIV/0!</v>
      </c>
    </row>
    <row r="10" spans="1:8" ht="12.75">
      <c r="A10" s="2" t="s">
        <v>14</v>
      </c>
      <c r="B10" s="8">
        <f>SUM(B2:B9)</f>
        <v>11</v>
      </c>
      <c r="C10" s="8">
        <f>SUM(C2:C9)</f>
        <v>132</v>
      </c>
      <c r="D10" s="8">
        <f>SUM(D2:D9)</f>
        <v>27347551.980899997</v>
      </c>
      <c r="E10" s="8">
        <f>SUM(E2:E9)</f>
        <v>14635882.931791361</v>
      </c>
      <c r="F10" s="8">
        <f>SUM(F2:F9)</f>
        <v>14877723.605866</v>
      </c>
      <c r="G10" s="8">
        <f t="shared" si="1"/>
        <v>241840.67407463863</v>
      </c>
      <c r="H10" s="28">
        <f t="shared" si="2"/>
        <v>0.01652381856302799</v>
      </c>
    </row>
    <row r="11" spans="2:8" ht="12.75">
      <c r="B11" s="8"/>
      <c r="C11" s="8"/>
      <c r="D11" s="8"/>
      <c r="E11" s="8"/>
      <c r="F11" s="8"/>
      <c r="G11" s="8"/>
      <c r="H11" s="9"/>
    </row>
    <row r="12" spans="2:8" ht="12.75">
      <c r="B12" s="8"/>
      <c r="C12" s="8"/>
      <c r="D12" s="8"/>
      <c r="E12" s="8"/>
      <c r="F12" s="8"/>
      <c r="G12" s="8"/>
      <c r="H12" s="9"/>
    </row>
    <row r="13" spans="2:8" ht="12.75">
      <c r="B13" s="8"/>
      <c r="C13" s="8"/>
      <c r="D13" s="8"/>
      <c r="E13" s="8"/>
      <c r="F13" s="8"/>
      <c r="G13" s="8"/>
      <c r="H13" s="9"/>
    </row>
    <row r="14" spans="2:8" ht="12.75">
      <c r="B14" s="8"/>
      <c r="C14" s="3"/>
      <c r="D14" s="3"/>
      <c r="E14" s="3"/>
      <c r="F14" s="3"/>
      <c r="G14" s="3"/>
      <c r="H14" s="10"/>
    </row>
    <row r="15" ht="13.5" thickBot="1"/>
    <row r="16" spans="1:5" ht="25.5">
      <c r="A16" s="11" t="s">
        <v>0</v>
      </c>
      <c r="B16" s="12" t="s">
        <v>1</v>
      </c>
      <c r="C16" s="12" t="s">
        <v>2</v>
      </c>
      <c r="D16" s="1" t="s">
        <v>3</v>
      </c>
      <c r="E16" s="13" t="s">
        <v>4</v>
      </c>
    </row>
    <row r="17" spans="1:5" ht="12.75" hidden="1">
      <c r="A17" s="14" t="str">
        <f>A2</f>
        <v>-5% TO 0</v>
      </c>
      <c r="B17" s="15">
        <f>B2/$B$10</f>
        <v>0</v>
      </c>
      <c r="C17" s="22" t="e">
        <f>H2</f>
        <v>#DIV/0!</v>
      </c>
      <c r="D17" s="16" t="e">
        <f>F2/C2</f>
        <v>#DIV/0!</v>
      </c>
      <c r="E17" s="17" t="e">
        <f>D2/C2</f>
        <v>#DIV/0!</v>
      </c>
    </row>
    <row r="18" spans="1:5" ht="13.5" thickBot="1">
      <c r="A18" s="18" t="str">
        <f aca="true" t="shared" si="3" ref="A18:A24">A3</f>
        <v>&gt; 0 TO 5% </v>
      </c>
      <c r="B18" s="19">
        <f aca="true" t="shared" si="4" ref="B18:B24">B3/$B$10</f>
        <v>1</v>
      </c>
      <c r="C18" s="24">
        <f aca="true" t="shared" si="5" ref="C18:C24">H3</f>
        <v>0.01652381856302799</v>
      </c>
      <c r="D18" s="31">
        <f aca="true" t="shared" si="6" ref="D18:D24">F3/C3</f>
        <v>112710.02731716666</v>
      </c>
      <c r="E18" s="21">
        <f aca="true" t="shared" si="7" ref="E18:E24">D3/C3</f>
        <v>207178.42409772726</v>
      </c>
    </row>
    <row r="19" spans="1:5" ht="12.75" hidden="1">
      <c r="A19" s="14" t="str">
        <f t="shared" si="3"/>
        <v>&gt; 5 TO 10% </v>
      </c>
      <c r="B19" s="15">
        <f t="shared" si="4"/>
        <v>0</v>
      </c>
      <c r="C19" s="23" t="e">
        <f t="shared" si="5"/>
        <v>#DIV/0!</v>
      </c>
      <c r="D19" s="16" t="e">
        <f t="shared" si="6"/>
        <v>#DIV/0!</v>
      </c>
      <c r="E19" s="17" t="e">
        <f t="shared" si="7"/>
        <v>#DIV/0!</v>
      </c>
    </row>
    <row r="20" spans="1:5" ht="12.75" hidden="1">
      <c r="A20" s="14" t="str">
        <f t="shared" si="3"/>
        <v>&gt; 10 TO 15%  </v>
      </c>
      <c r="B20" s="15">
        <f t="shared" si="4"/>
        <v>0</v>
      </c>
      <c r="C20" s="23" t="e">
        <f t="shared" si="5"/>
        <v>#DIV/0!</v>
      </c>
      <c r="D20" s="16" t="e">
        <f t="shared" si="6"/>
        <v>#DIV/0!</v>
      </c>
      <c r="E20" s="17" t="e">
        <f t="shared" si="7"/>
        <v>#DIV/0!</v>
      </c>
    </row>
    <row r="21" spans="1:5" ht="12.75" hidden="1">
      <c r="A21" s="14" t="str">
        <f t="shared" si="3"/>
        <v>&gt; 15 TO 20%</v>
      </c>
      <c r="B21" s="15">
        <f t="shared" si="4"/>
        <v>0</v>
      </c>
      <c r="C21" s="23" t="e">
        <f t="shared" si="5"/>
        <v>#DIV/0!</v>
      </c>
      <c r="D21" s="16" t="e">
        <f t="shared" si="6"/>
        <v>#DIV/0!</v>
      </c>
      <c r="E21" s="17" t="e">
        <f t="shared" si="7"/>
        <v>#DIV/0!</v>
      </c>
    </row>
    <row r="22" spans="1:5" ht="12.75" hidden="1">
      <c r="A22" s="14" t="str">
        <f t="shared" si="3"/>
        <v>&gt; 20 TO 25% </v>
      </c>
      <c r="B22" s="15">
        <f t="shared" si="4"/>
        <v>0</v>
      </c>
      <c r="C22" s="23" t="e">
        <f t="shared" si="5"/>
        <v>#DIV/0!</v>
      </c>
      <c r="D22" s="16" t="e">
        <f t="shared" si="6"/>
        <v>#DIV/0!</v>
      </c>
      <c r="E22" s="17" t="e">
        <f t="shared" si="7"/>
        <v>#DIV/0!</v>
      </c>
    </row>
    <row r="23" spans="1:5" ht="12.75" hidden="1">
      <c r="A23" s="14" t="str">
        <f t="shared" si="3"/>
        <v>&gt; 25 TO 30% </v>
      </c>
      <c r="B23" s="15">
        <f t="shared" si="4"/>
        <v>0</v>
      </c>
      <c r="C23" s="23" t="e">
        <f t="shared" si="5"/>
        <v>#DIV/0!</v>
      </c>
      <c r="D23" s="16" t="e">
        <f t="shared" si="6"/>
        <v>#DIV/0!</v>
      </c>
      <c r="E23" s="17" t="e">
        <f t="shared" si="7"/>
        <v>#DIV/0!</v>
      </c>
    </row>
    <row r="24" spans="1:5" ht="13.5" hidden="1" thickBot="1">
      <c r="A24" s="18" t="str">
        <f t="shared" si="3"/>
        <v> &gt; 30% </v>
      </c>
      <c r="B24" s="19">
        <f t="shared" si="4"/>
        <v>0</v>
      </c>
      <c r="C24" s="24" t="e">
        <f t="shared" si="5"/>
        <v>#DIV/0!</v>
      </c>
      <c r="D24" s="20" t="e">
        <f t="shared" si="6"/>
        <v>#DIV/0!</v>
      </c>
      <c r="E24" s="21" t="e">
        <f t="shared" si="7"/>
        <v>#DIV/0!</v>
      </c>
    </row>
  </sheetData>
  <printOptions/>
  <pageMargins left="1.51" right="0.59" top="1.59" bottom="0.7" header="1.01" footer="0.5"/>
  <pageSetup fitToHeight="1" fitToWidth="1" horizontalDpi="600" verticalDpi="600" orientation="portrait" scale="65" r:id="rId2"/>
  <headerFooter alignWithMargins="0">
    <oddHeader>&amp;C&amp;"Arial,Bold"PUGET SOUND ENERGY - GAS
GAS RATE 57 &amp;&amp; 87 CUSTOMER IMPACTS
&amp;"Arial,Regular"TWELVE MONTHS ENDED SEPTEMBER 30, 2003&amp;R&amp;"Arial,Regular"Exhibit No. ___(JAH-26)
Page &amp;P of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4">
      <selection activeCell="J46" sqref="J46"/>
      <selection activeCell="F16" sqref="F16"/>
    </sheetView>
  </sheetViews>
  <sheetFormatPr defaultColWidth="9.33203125" defaultRowHeight="12.75"/>
  <cols>
    <col min="1" max="1" width="28.5" style="2" customWidth="1"/>
    <col min="2" max="2" width="16.33203125" style="2" customWidth="1"/>
    <col min="3" max="3" width="13.16015625" style="2" customWidth="1"/>
    <col min="4" max="4" width="16.66015625" style="2" customWidth="1"/>
    <col min="5" max="5" width="14.83203125" style="2" customWidth="1"/>
    <col min="6" max="6" width="17.16015625" style="2" customWidth="1"/>
    <col min="7" max="7" width="17" style="2" customWidth="1"/>
    <col min="8" max="8" width="15.66015625" style="2" customWidth="1"/>
    <col min="9" max="16384" width="9.33203125" style="2" customWidth="1"/>
  </cols>
  <sheetData>
    <row r="1" spans="1:8" ht="25.5">
      <c r="A1" s="4" t="s">
        <v>5</v>
      </c>
      <c r="B1" s="5" t="s">
        <v>6</v>
      </c>
      <c r="C1" s="5" t="s">
        <v>7</v>
      </c>
      <c r="D1" s="5" t="s">
        <v>13</v>
      </c>
      <c r="E1" s="5" t="s">
        <v>8</v>
      </c>
      <c r="F1" s="5" t="s">
        <v>22</v>
      </c>
      <c r="G1" s="5" t="s">
        <v>10</v>
      </c>
      <c r="H1" s="6" t="s">
        <v>11</v>
      </c>
    </row>
    <row r="2" spans="1:8" ht="12.75" hidden="1">
      <c r="A2" s="25" t="s">
        <v>15</v>
      </c>
      <c r="B2" s="8">
        <v>0</v>
      </c>
      <c r="C2" s="8">
        <f aca="true" t="shared" si="0" ref="C2:C9">+B2*12</f>
        <v>0</v>
      </c>
      <c r="D2" s="8">
        <v>0</v>
      </c>
      <c r="E2" s="8">
        <v>0</v>
      </c>
      <c r="F2" s="8">
        <v>0</v>
      </c>
      <c r="G2" s="8">
        <f aca="true" t="shared" si="1" ref="G2:G10">+F2-E2</f>
        <v>0</v>
      </c>
      <c r="H2" s="28" t="e">
        <f aca="true" t="shared" si="2" ref="H2:H10">+G2/E2</f>
        <v>#DIV/0!</v>
      </c>
    </row>
    <row r="3" spans="1:8" ht="12.75" hidden="1">
      <c r="A3" s="7" t="s">
        <v>16</v>
      </c>
      <c r="B3" s="8">
        <v>0</v>
      </c>
      <c r="C3" s="8">
        <f t="shared" si="0"/>
        <v>0</v>
      </c>
      <c r="D3" s="8">
        <v>0</v>
      </c>
      <c r="E3" s="8">
        <v>0</v>
      </c>
      <c r="F3" s="8">
        <v>0</v>
      </c>
      <c r="G3" s="8">
        <f>+F3-E3</f>
        <v>0</v>
      </c>
      <c r="H3" s="28" t="e">
        <f t="shared" si="2"/>
        <v>#DIV/0!</v>
      </c>
    </row>
    <row r="4" spans="1:8" ht="12.75" hidden="1">
      <c r="A4" s="7" t="s">
        <v>17</v>
      </c>
      <c r="B4" s="8">
        <v>0</v>
      </c>
      <c r="C4" s="8">
        <f t="shared" si="0"/>
        <v>0</v>
      </c>
      <c r="D4" s="8">
        <v>0</v>
      </c>
      <c r="E4" s="8">
        <v>0</v>
      </c>
      <c r="F4" s="8">
        <v>0</v>
      </c>
      <c r="G4" s="8">
        <f t="shared" si="1"/>
        <v>0</v>
      </c>
      <c r="H4" s="28" t="e">
        <f t="shared" si="2"/>
        <v>#DIV/0!</v>
      </c>
    </row>
    <row r="5" spans="1:8" ht="12.75">
      <c r="A5" s="7" t="s">
        <v>18</v>
      </c>
      <c r="B5" s="8">
        <v>2</v>
      </c>
      <c r="C5" s="8">
        <f t="shared" si="0"/>
        <v>24</v>
      </c>
      <c r="D5" s="8">
        <v>1726424.0255999975</v>
      </c>
      <c r="E5" s="8">
        <v>152730.55754604866</v>
      </c>
      <c r="F5" s="8">
        <v>175623.7811252589</v>
      </c>
      <c r="G5" s="8">
        <f t="shared" si="1"/>
        <v>22893.22357921023</v>
      </c>
      <c r="H5" s="28">
        <f t="shared" si="2"/>
        <v>0.14989288291118733</v>
      </c>
    </row>
    <row r="6" spans="1:8" ht="12.75">
      <c r="A6" s="7" t="s">
        <v>19</v>
      </c>
      <c r="B6" s="8">
        <v>9</v>
      </c>
      <c r="C6" s="8">
        <f t="shared" si="0"/>
        <v>108</v>
      </c>
      <c r="D6" s="8">
        <v>25621127.955300003</v>
      </c>
      <c r="E6" s="8">
        <v>1116200.200536046</v>
      </c>
      <c r="F6" s="8">
        <v>1317264.366341225</v>
      </c>
      <c r="G6" s="8">
        <f t="shared" si="1"/>
        <v>201064.16580517916</v>
      </c>
      <c r="H6" s="28">
        <f t="shared" si="2"/>
        <v>0.18013270890707578</v>
      </c>
    </row>
    <row r="7" spans="1:8" ht="12.75" hidden="1">
      <c r="A7" s="7" t="s">
        <v>20</v>
      </c>
      <c r="B7" s="8">
        <v>0</v>
      </c>
      <c r="C7" s="8">
        <f t="shared" si="0"/>
        <v>0</v>
      </c>
      <c r="D7" s="8">
        <v>0</v>
      </c>
      <c r="E7" s="8">
        <v>0</v>
      </c>
      <c r="F7" s="8">
        <v>0</v>
      </c>
      <c r="G7" s="8">
        <f t="shared" si="1"/>
        <v>0</v>
      </c>
      <c r="H7" s="28" t="e">
        <f t="shared" si="2"/>
        <v>#DIV/0!</v>
      </c>
    </row>
    <row r="8" spans="1:8" ht="12.75" hidden="1">
      <c r="A8" s="25" t="s">
        <v>21</v>
      </c>
      <c r="B8" s="8">
        <v>0</v>
      </c>
      <c r="C8" s="8">
        <f t="shared" si="0"/>
        <v>0</v>
      </c>
      <c r="D8" s="8">
        <v>0</v>
      </c>
      <c r="E8" s="8">
        <v>0</v>
      </c>
      <c r="F8" s="8">
        <v>0</v>
      </c>
      <c r="G8" s="8">
        <f t="shared" si="1"/>
        <v>0</v>
      </c>
      <c r="H8" s="28" t="e">
        <f t="shared" si="2"/>
        <v>#DIV/0!</v>
      </c>
    </row>
    <row r="9" spans="1:8" ht="12.75" hidden="1">
      <c r="A9" s="2" t="s">
        <v>12</v>
      </c>
      <c r="B9" s="8">
        <v>0</v>
      </c>
      <c r="C9" s="8">
        <f t="shared" si="0"/>
        <v>0</v>
      </c>
      <c r="D9" s="8">
        <v>0</v>
      </c>
      <c r="E9" s="8">
        <v>0</v>
      </c>
      <c r="F9" s="8">
        <v>0</v>
      </c>
      <c r="G9" s="8">
        <f t="shared" si="1"/>
        <v>0</v>
      </c>
      <c r="H9" s="28" t="e">
        <f t="shared" si="2"/>
        <v>#DIV/0!</v>
      </c>
    </row>
    <row r="10" spans="1:8" ht="12.75">
      <c r="A10" s="2" t="s">
        <v>14</v>
      </c>
      <c r="B10" s="8">
        <f>SUM(B2:B9)</f>
        <v>11</v>
      </c>
      <c r="C10" s="8">
        <f>SUM(C2:C9)</f>
        <v>132</v>
      </c>
      <c r="D10" s="8">
        <f>SUM(D2:D9)</f>
        <v>27347551.9809</v>
      </c>
      <c r="E10" s="8">
        <f>SUM(E2:E9)</f>
        <v>1268930.7580820946</v>
      </c>
      <c r="F10" s="8">
        <f>SUM(F2:F9)</f>
        <v>1492888.147466484</v>
      </c>
      <c r="G10" s="8">
        <f t="shared" si="1"/>
        <v>223957.3893843894</v>
      </c>
      <c r="H10" s="28">
        <f t="shared" si="2"/>
        <v>0.17649299456093748</v>
      </c>
    </row>
    <row r="11" spans="2:8" ht="12.75">
      <c r="B11" s="8"/>
      <c r="C11" s="8"/>
      <c r="D11" s="8"/>
      <c r="E11" s="8"/>
      <c r="F11" s="8"/>
      <c r="G11" s="8"/>
      <c r="H11" s="9"/>
    </row>
    <row r="12" spans="2:8" ht="12.75">
      <c r="B12" s="8"/>
      <c r="C12" s="8"/>
      <c r="D12" s="8"/>
      <c r="E12" s="8"/>
      <c r="F12" s="8"/>
      <c r="G12" s="8"/>
      <c r="H12" s="9"/>
    </row>
    <row r="13" spans="2:8" ht="12.75">
      <c r="B13" s="8"/>
      <c r="C13" s="8"/>
      <c r="D13" s="8"/>
      <c r="E13" s="8"/>
      <c r="F13" s="8"/>
      <c r="G13" s="8"/>
      <c r="H13" s="9"/>
    </row>
    <row r="14" spans="2:8" ht="12.75">
      <c r="B14" s="8"/>
      <c r="C14" s="3"/>
      <c r="D14" s="3"/>
      <c r="E14" s="3"/>
      <c r="F14" s="3"/>
      <c r="G14" s="3"/>
      <c r="H14" s="10"/>
    </row>
    <row r="15" ht="13.5" thickBot="1"/>
    <row r="16" spans="1:5" ht="25.5">
      <c r="A16" s="11" t="s">
        <v>0</v>
      </c>
      <c r="B16" s="12" t="s">
        <v>1</v>
      </c>
      <c r="C16" s="12" t="s">
        <v>2</v>
      </c>
      <c r="D16" s="1" t="s">
        <v>3</v>
      </c>
      <c r="E16" s="13" t="s">
        <v>4</v>
      </c>
    </row>
    <row r="17" spans="1:5" ht="12.75" hidden="1">
      <c r="A17" s="14" t="str">
        <f aca="true" t="shared" si="3" ref="A17:A24">A2</f>
        <v>-5% TO 0</v>
      </c>
      <c r="B17" s="15">
        <f aca="true" t="shared" si="4" ref="B17:B24">B2/$B$10</f>
        <v>0</v>
      </c>
      <c r="C17" s="22" t="e">
        <f aca="true" t="shared" si="5" ref="C17:C24">H2</f>
        <v>#DIV/0!</v>
      </c>
      <c r="D17" s="16" t="e">
        <f aca="true" t="shared" si="6" ref="D17:D24">F2/C2</f>
        <v>#DIV/0!</v>
      </c>
      <c r="E17" s="17" t="e">
        <f aca="true" t="shared" si="7" ref="E17:E24">D2/C2</f>
        <v>#DIV/0!</v>
      </c>
    </row>
    <row r="18" spans="1:5" ht="12.75" hidden="1">
      <c r="A18" s="14" t="str">
        <f t="shared" si="3"/>
        <v>&gt; 0 TO 5% </v>
      </c>
      <c r="B18" s="15">
        <f t="shared" si="4"/>
        <v>0</v>
      </c>
      <c r="C18" s="23" t="e">
        <f t="shared" si="5"/>
        <v>#DIV/0!</v>
      </c>
      <c r="D18" s="29" t="e">
        <f t="shared" si="6"/>
        <v>#DIV/0!</v>
      </c>
      <c r="E18" s="17" t="e">
        <f t="shared" si="7"/>
        <v>#DIV/0!</v>
      </c>
    </row>
    <row r="19" spans="1:5" ht="12.75" hidden="1">
      <c r="A19" s="14" t="str">
        <f t="shared" si="3"/>
        <v>&gt; 5 TO 10% </v>
      </c>
      <c r="B19" s="15">
        <f t="shared" si="4"/>
        <v>0</v>
      </c>
      <c r="C19" s="23" t="e">
        <f t="shared" si="5"/>
        <v>#DIV/0!</v>
      </c>
      <c r="D19" s="16" t="e">
        <f t="shared" si="6"/>
        <v>#DIV/0!</v>
      </c>
      <c r="E19" s="17" t="e">
        <f t="shared" si="7"/>
        <v>#DIV/0!</v>
      </c>
    </row>
    <row r="20" spans="1:5" ht="12.75">
      <c r="A20" s="14" t="str">
        <f t="shared" si="3"/>
        <v>&gt; 10 TO 15%  </v>
      </c>
      <c r="B20" s="15">
        <f t="shared" si="4"/>
        <v>0.18181818181818182</v>
      </c>
      <c r="C20" s="23">
        <f t="shared" si="5"/>
        <v>0.14989288291118733</v>
      </c>
      <c r="D20" s="16">
        <f t="shared" si="6"/>
        <v>7317.657546885787</v>
      </c>
      <c r="E20" s="17">
        <f t="shared" si="7"/>
        <v>71934.33439999989</v>
      </c>
    </row>
    <row r="21" spans="1:5" ht="13.5" thickBot="1">
      <c r="A21" s="18" t="str">
        <f t="shared" si="3"/>
        <v>&gt; 15 TO 20%</v>
      </c>
      <c r="B21" s="19">
        <f t="shared" si="4"/>
        <v>0.8181818181818182</v>
      </c>
      <c r="C21" s="24">
        <f t="shared" si="5"/>
        <v>0.18013270890707578</v>
      </c>
      <c r="D21" s="20">
        <f t="shared" si="6"/>
        <v>12196.892280937269</v>
      </c>
      <c r="E21" s="21">
        <f t="shared" si="7"/>
        <v>237232.6662527778</v>
      </c>
    </row>
    <row r="22" spans="1:5" ht="12.75" hidden="1">
      <c r="A22" s="14" t="str">
        <f t="shared" si="3"/>
        <v>&gt; 20 TO 25% </v>
      </c>
      <c r="B22" s="15">
        <f t="shared" si="4"/>
        <v>0</v>
      </c>
      <c r="C22" s="23" t="e">
        <f t="shared" si="5"/>
        <v>#DIV/0!</v>
      </c>
      <c r="D22" s="16" t="e">
        <f t="shared" si="6"/>
        <v>#DIV/0!</v>
      </c>
      <c r="E22" s="17" t="e">
        <f t="shared" si="7"/>
        <v>#DIV/0!</v>
      </c>
    </row>
    <row r="23" spans="1:5" ht="12.75" hidden="1">
      <c r="A23" s="14" t="str">
        <f t="shared" si="3"/>
        <v>&gt; 25 TO 30% </v>
      </c>
      <c r="B23" s="15">
        <f t="shared" si="4"/>
        <v>0</v>
      </c>
      <c r="C23" s="23" t="e">
        <f t="shared" si="5"/>
        <v>#DIV/0!</v>
      </c>
      <c r="D23" s="16" t="e">
        <f t="shared" si="6"/>
        <v>#DIV/0!</v>
      </c>
      <c r="E23" s="17" t="e">
        <f t="shared" si="7"/>
        <v>#DIV/0!</v>
      </c>
    </row>
    <row r="24" spans="1:5" ht="13.5" hidden="1" thickBot="1">
      <c r="A24" s="18" t="str">
        <f t="shared" si="3"/>
        <v> &gt; 30% </v>
      </c>
      <c r="B24" s="19">
        <f t="shared" si="4"/>
        <v>0</v>
      </c>
      <c r="C24" s="24" t="e">
        <f t="shared" si="5"/>
        <v>#DIV/0!</v>
      </c>
      <c r="D24" s="20" t="e">
        <f t="shared" si="6"/>
        <v>#DIV/0!</v>
      </c>
      <c r="E24" s="21" t="e">
        <f t="shared" si="7"/>
        <v>#DIV/0!</v>
      </c>
    </row>
    <row r="25" ht="12.75"/>
  </sheetData>
  <printOptions/>
  <pageMargins left="1.51" right="0.59" top="1.59" bottom="0.7" header="1.01" footer="0.5"/>
  <pageSetup fitToHeight="1" fitToWidth="1" horizontalDpi="600" verticalDpi="600" orientation="portrait" scale="65" r:id="rId2"/>
  <headerFooter alignWithMargins="0">
    <oddHeader>&amp;C&amp;"Arial,Bold"PUGET SOUND ENERGY - GAS
GAS RATE 57 &amp;&amp; 87 CUSTOMER IMPACTS
&amp;"Arial,Regular"TWELVE MONTHS ENDED SEPTEMBER 30, 2003&amp;R&amp;"Arial,Regular"Exhibit No. ___(JAH-26)
Page &amp;P of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2004-11-03T08:56:01Z</cp:lastPrinted>
  <dcterms:created xsi:type="dcterms:W3CDTF">2004-06-07T14:40:16Z</dcterms:created>
  <dcterms:modified xsi:type="dcterms:W3CDTF">2004-11-05T01:03:23Z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040640</vt:lpwstr>
  </property>
  <property fmtid="{D5CDD505-2E9C-101B-9397-08002B2CF9AE}" pid="5" name="IsConfidential">
    <vt:lpwstr>0</vt:lpwstr>
  </property>
  <property fmtid="{D5CDD505-2E9C-101B-9397-08002B2CF9AE}" pid="6" name="Date1">
    <vt:lpwstr>2004-11-03T00:00:00Z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