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285" windowWidth="1212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<sst xmlns="http://schemas.openxmlformats.org/spreadsheetml/2006/main" count="65" uniqueCount="55">
  <si>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Total Incentive</t>
  </si>
  <si>
    <t>$/MWH fee</t>
  </si>
  <si>
    <t>shared Net TRC incentive</t>
  </si>
  <si>
    <t>A</t>
  </si>
  <si>
    <t>B</t>
  </si>
  <si>
    <t>C</t>
  </si>
  <si>
    <t>D</t>
  </si>
  <si>
    <t>E</t>
  </si>
  <si>
    <t>F</t>
  </si>
  <si>
    <t>G</t>
  </si>
  <si>
    <t>H</t>
  </si>
  <si>
    <t>= A x 8760</t>
  </si>
  <si>
    <t>= B x D</t>
  </si>
  <si>
    <t>MWH Shortfall</t>
  </si>
  <si>
    <t>% of base target</t>
  </si>
  <si>
    <t>Penalty</t>
  </si>
  <si>
    <t>MWH Saved</t>
  </si>
  <si>
    <t>Per MWH Incentive</t>
  </si>
  <si>
    <t>$/MWH Incentive</t>
  </si>
  <si>
    <t>Shared Net TRC Incentive</t>
  </si>
  <si>
    <t>60.0 - &lt;70.0%</t>
  </si>
  <si>
    <t>50.0 - &lt;60.0%</t>
  </si>
  <si>
    <t>&lt;50.0%</t>
  </si>
  <si>
    <t>= F + G</t>
  </si>
  <si>
    <t>= B  x E</t>
  </si>
  <si>
    <t>MWa Saved</t>
  </si>
  <si>
    <t>MWa Shortfall</t>
  </si>
  <si>
    <t>100.0 - &lt;105.0%</t>
  </si>
  <si>
    <t>105.0 - &lt;110.0%</t>
  </si>
  <si>
    <t>110.0 - &lt;120.0%</t>
  </si>
  <si>
    <t>Target as filed Nov/Dec 2005</t>
  </si>
  <si>
    <t>% of incentive target</t>
  </si>
  <si>
    <t>&gt; 120.0%</t>
  </si>
  <si>
    <t>95.0 - &lt;100.0%</t>
  </si>
  <si>
    <t>90.0 - &lt;95.0%</t>
  </si>
  <si>
    <t>aMW</t>
  </si>
  <si>
    <t xml:space="preserve">Electric Efficiency Incentive-Penalty Mechanism -- Public Counsel Proposal </t>
  </si>
  <si>
    <t>70.0 - &lt;80.0%</t>
  </si>
  <si>
    <t>80.0 -&lt;90.0% dead band</t>
  </si>
  <si>
    <t>Shared net incentive</t>
  </si>
  <si>
    <t>per kWh</t>
  </si>
  <si>
    <t>From PSE Exhibit ___ (CES-5)</t>
  </si>
  <si>
    <t>Avoided Cost</t>
  </si>
  <si>
    <t>TRC Conservation</t>
  </si>
  <si>
    <t xml:space="preserve">Target </t>
  </si>
  <si>
    <t>Shared Net Incentive</t>
  </si>
  <si>
    <t>Incentive Range (Based on program target - 20 MWa for 2007)</t>
  </si>
  <si>
    <t xml:space="preserve">Penalty Range </t>
  </si>
  <si>
    <t>(= A x 8760)</t>
  </si>
  <si>
    <t>(= Target - A)</t>
  </si>
  <si>
    <t>(= E x 8760)</t>
  </si>
  <si>
    <t>(= D x F)</t>
  </si>
  <si>
    <t>(= B x D)</t>
  </si>
  <si>
    <t>(= F + G)</t>
  </si>
  <si>
    <t>(=B x .018 x 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</si>
</sst>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_(* #,##0.000_);_(* \(#,##0.000\);_(* &quot;-&quot;???_);_(@_)"/>
    <numFmt numFmtId="175" formatCode="#,##0.000_);\(#,##0.000\)"/>
    <numFmt numFmtId="176" formatCode="&quot;$&quot;#,##0.000_);\(&quot;$&quot;#,##0.000\)"/>
    <numFmt numFmtId="177" formatCode="&quot;$&quot;#,##0"/>
    <numFmt numFmtId="178" formatCode="_(&quot;$&quot;* #,##0.000_);_(&quot;$&quot;* \(#,##0.000\);_(&quot;$&quot;* &quot;-&quot;??_);_(@_)"/>
    <numFmt numFmtId="179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17" applyNumberFormat="1" applyBorder="1" applyAlignment="1">
      <alignment/>
    </xf>
    <xf numFmtId="164" fontId="0" fillId="0" borderId="5" xfId="17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4" fontId="0" fillId="0" borderId="0" xfId="17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9" fontId="0" fillId="0" borderId="0" xfId="21" applyBorder="1" applyAlignment="1">
      <alignment/>
    </xf>
    <xf numFmtId="9" fontId="0" fillId="0" borderId="6" xfId="21" applyBorder="1" applyAlignment="1">
      <alignment/>
    </xf>
    <xf numFmtId="9" fontId="0" fillId="0" borderId="0" xfId="21" applyFon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6" fontId="0" fillId="0" borderId="9" xfId="21" applyNumberFormat="1" applyFont="1" applyBorder="1" applyAlignment="1">
      <alignment horizontal="center" wrapText="1"/>
    </xf>
    <xf numFmtId="164" fontId="0" fillId="0" borderId="5" xfId="17" applyNumberFormat="1" applyFont="1" applyBorder="1" applyAlignment="1">
      <alignment/>
    </xf>
    <xf numFmtId="176" fontId="0" fillId="0" borderId="0" xfId="17" applyNumberFormat="1" applyAlignment="1">
      <alignment/>
    </xf>
    <xf numFmtId="0" fontId="0" fillId="2" borderId="1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 horizontal="center" wrapText="1"/>
    </xf>
    <xf numFmtId="9" fontId="0" fillId="2" borderId="0" xfId="21" applyFill="1" applyBorder="1" applyAlignment="1">
      <alignment/>
    </xf>
    <xf numFmtId="9" fontId="0" fillId="2" borderId="6" xfId="21" applyFill="1" applyBorder="1" applyAlignment="1">
      <alignment/>
    </xf>
    <xf numFmtId="0" fontId="0" fillId="3" borderId="11" xfId="0" applyFill="1" applyBorder="1" applyAlignment="1">
      <alignment wrapText="1"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 horizontal="center" wrapText="1"/>
    </xf>
    <xf numFmtId="164" fontId="0" fillId="3" borderId="0" xfId="17" applyNumberFormat="1" applyFill="1" applyBorder="1" applyAlignment="1">
      <alignment/>
    </xf>
    <xf numFmtId="164" fontId="0" fillId="3" borderId="6" xfId="17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9" fontId="1" fillId="0" borderId="14" xfId="2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6" xfId="0" applyFont="1" applyFill="1" applyBorder="1" applyAlignment="1">
      <alignment/>
    </xf>
    <xf numFmtId="9" fontId="0" fillId="0" borderId="6" xfId="21" applyFill="1" applyBorder="1" applyAlignment="1">
      <alignment/>
    </xf>
    <xf numFmtId="9" fontId="0" fillId="0" borderId="6" xfId="2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6" xfId="15" applyNumberFormat="1" applyBorder="1" applyAlignment="1">
      <alignment/>
    </xf>
    <xf numFmtId="164" fontId="0" fillId="0" borderId="0" xfId="17" applyNumberFormat="1" applyFill="1" applyBorder="1" applyAlignment="1">
      <alignment/>
    </xf>
    <xf numFmtId="164" fontId="0" fillId="0" borderId="6" xfId="17" applyNumberFormat="1" applyFill="1" applyBorder="1" applyAlignment="1">
      <alignment/>
    </xf>
    <xf numFmtId="164" fontId="0" fillId="0" borderId="4" xfId="17" applyNumberFormat="1" applyFont="1" applyBorder="1" applyAlignment="1">
      <alignment/>
    </xf>
    <xf numFmtId="164" fontId="0" fillId="0" borderId="0" xfId="17" applyNumberFormat="1" applyAlignment="1">
      <alignment/>
    </xf>
    <xf numFmtId="164" fontId="0" fillId="2" borderId="0" xfId="17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17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165" fontId="0" fillId="0" borderId="14" xfId="15" applyNumberFormat="1" applyFill="1" applyBorder="1" applyAlignment="1">
      <alignment/>
    </xf>
    <xf numFmtId="9" fontId="0" fillId="0" borderId="14" xfId="21" applyFill="1" applyBorder="1" applyAlignment="1">
      <alignment/>
    </xf>
    <xf numFmtId="164" fontId="0" fillId="0" borderId="14" xfId="17" applyNumberFormat="1" applyFill="1" applyBorder="1" applyAlignment="1">
      <alignment/>
    </xf>
    <xf numFmtId="164" fontId="0" fillId="0" borderId="14" xfId="17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1" fillId="4" borderId="9" xfId="0" applyFont="1" applyFill="1" applyBorder="1" applyAlignment="1">
      <alignment/>
    </xf>
    <xf numFmtId="9" fontId="0" fillId="4" borderId="9" xfId="21" applyFill="1" applyBorder="1" applyAlignment="1">
      <alignment/>
    </xf>
    <xf numFmtId="9" fontId="0" fillId="4" borderId="9" xfId="21" applyFont="1" applyFill="1" applyBorder="1" applyAlignment="1">
      <alignment/>
    </xf>
    <xf numFmtId="0" fontId="0" fillId="5" borderId="11" xfId="0" applyFill="1" applyBorder="1" applyAlignment="1">
      <alignment/>
    </xf>
    <xf numFmtId="177" fontId="0" fillId="4" borderId="9" xfId="17" applyNumberFormat="1" applyFill="1" applyBorder="1" applyAlignment="1">
      <alignment/>
    </xf>
    <xf numFmtId="177" fontId="0" fillId="4" borderId="9" xfId="21" applyNumberFormat="1" applyFill="1" applyBorder="1" applyAlignment="1">
      <alignment/>
    </xf>
    <xf numFmtId="177" fontId="0" fillId="4" borderId="10" xfId="0" applyNumberFormat="1" applyFont="1" applyFill="1" applyBorder="1" applyAlignment="1">
      <alignment/>
    </xf>
    <xf numFmtId="0" fontId="0" fillId="4" borderId="9" xfId="0" applyFont="1" applyFill="1" applyBorder="1" applyAlignment="1">
      <alignment/>
    </xf>
    <xf numFmtId="178" fontId="0" fillId="0" borderId="5" xfId="17" applyNumberFormat="1" applyBorder="1" applyAlignment="1">
      <alignment/>
    </xf>
    <xf numFmtId="178" fontId="0" fillId="0" borderId="4" xfId="17" applyNumberFormat="1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164" fontId="0" fillId="2" borderId="6" xfId="17" applyNumberFormat="1" applyFont="1" applyFill="1" applyBorder="1" applyAlignment="1">
      <alignment/>
    </xf>
    <xf numFmtId="9" fontId="0" fillId="2" borderId="0" xfId="21" applyFont="1" applyFill="1" applyBorder="1" applyAlignment="1">
      <alignment/>
    </xf>
    <xf numFmtId="9" fontId="0" fillId="0" borderId="6" xfId="21" applyFont="1" applyBorder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178" fontId="1" fillId="0" borderId="4" xfId="17" applyNumberFormat="1" applyFont="1" applyBorder="1" applyAlignment="1">
      <alignment/>
    </xf>
    <xf numFmtId="0" fontId="0" fillId="0" borderId="10" xfId="0" applyBorder="1" applyAlignment="1">
      <alignment/>
    </xf>
    <xf numFmtId="9" fontId="0" fillId="2" borderId="0" xfId="21" applyFont="1" applyFill="1" applyBorder="1" applyAlignment="1">
      <alignment/>
    </xf>
    <xf numFmtId="0" fontId="0" fillId="0" borderId="8" xfId="0" applyBorder="1" applyAlignment="1">
      <alignment wrapText="1"/>
    </xf>
    <xf numFmtId="179" fontId="0" fillId="0" borderId="0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6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9" fontId="0" fillId="0" borderId="6" xfId="2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1.00390625" style="0" customWidth="1"/>
    <col min="2" max="2" width="12.28125" style="0" bestFit="1" customWidth="1"/>
    <col min="3" max="3" width="11.7109375" style="0" customWidth="1"/>
    <col min="4" max="4" width="13.421875" style="0" customWidth="1"/>
    <col min="5" max="5" width="19.28125" style="0" customWidth="1"/>
    <col min="6" max="6" width="13.8515625" style="0" customWidth="1"/>
    <col min="7" max="7" width="12.57421875" style="0" customWidth="1"/>
    <col min="8" max="8" width="13.00390625" style="0" customWidth="1"/>
    <col min="9" max="9" width="13.57421875" style="0" customWidth="1"/>
    <col min="10" max="10" width="7.8515625" style="0" customWidth="1"/>
    <col min="11" max="11" width="13.7109375" style="0" customWidth="1"/>
  </cols>
  <sheetData>
    <row r="1" spans="1:3" ht="12.75">
      <c r="A1" s="97"/>
      <c r="B1" s="98"/>
      <c r="C1" s="98"/>
    </row>
    <row r="3" spans="1:2" ht="12.75">
      <c r="A3" s="78"/>
      <c r="B3" s="78"/>
    </row>
    <row r="4" spans="1:9" ht="12.75">
      <c r="A4" s="95" t="s">
        <v>36</v>
      </c>
      <c r="B4" s="96"/>
      <c r="C4" s="96"/>
      <c r="D4" s="96"/>
      <c r="E4" s="96"/>
      <c r="F4" s="96"/>
      <c r="G4" s="96"/>
      <c r="H4" s="96"/>
      <c r="I4" s="96"/>
    </row>
    <row r="5" spans="1:9" ht="12.75">
      <c r="A5" s="33"/>
      <c r="B5" s="78"/>
      <c r="C5" s="78"/>
      <c r="D5" s="78"/>
      <c r="E5" s="78"/>
      <c r="F5" s="78"/>
      <c r="G5" s="78"/>
      <c r="H5" s="78"/>
      <c r="I5" s="78"/>
    </row>
    <row r="6" spans="1:5" ht="12.75">
      <c r="A6" s="99" t="s">
        <v>44</v>
      </c>
      <c r="E6" s="99" t="s">
        <v>45</v>
      </c>
    </row>
    <row r="7" spans="1:6" ht="25.5" customHeight="1">
      <c r="A7" s="83" t="s">
        <v>30</v>
      </c>
      <c r="B7" s="81">
        <v>20</v>
      </c>
      <c r="C7" s="89" t="s">
        <v>35</v>
      </c>
      <c r="D7" s="33"/>
      <c r="E7" s="1" t="s">
        <v>41</v>
      </c>
      <c r="F7" s="7"/>
    </row>
    <row r="8" spans="1:8" ht="12.75">
      <c r="A8" s="8"/>
      <c r="B8" s="8"/>
      <c r="C8" s="8"/>
      <c r="D8" s="33"/>
      <c r="E8" s="2" t="s">
        <v>42</v>
      </c>
      <c r="F8" s="71">
        <v>0.059</v>
      </c>
      <c r="H8" s="49"/>
    </row>
    <row r="9" spans="1:6" ht="12.75">
      <c r="A9" s="8"/>
      <c r="B9" s="9"/>
      <c r="C9" s="9"/>
      <c r="D9" s="33"/>
      <c r="E9" s="3" t="s">
        <v>43</v>
      </c>
      <c r="F9" s="72">
        <v>0.041</v>
      </c>
    </row>
    <row r="10" spans="1:7" ht="12.75">
      <c r="A10" s="8"/>
      <c r="B10" s="8"/>
      <c r="C10" s="8"/>
      <c r="D10" s="33"/>
      <c r="E10" s="79" t="s">
        <v>39</v>
      </c>
      <c r="F10" s="80">
        <f>F8-F9</f>
        <v>0.017999999999999995</v>
      </c>
      <c r="G10" t="s">
        <v>40</v>
      </c>
    </row>
    <row r="12" spans="1:9" ht="12.75">
      <c r="A12" s="1"/>
      <c r="B12" s="36" t="s">
        <v>3</v>
      </c>
      <c r="C12" s="36" t="s">
        <v>4</v>
      </c>
      <c r="D12" s="37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8" t="s">
        <v>10</v>
      </c>
    </row>
    <row r="13" spans="1:9" ht="12.75">
      <c r="A13" s="2"/>
      <c r="G13" s="103" t="s">
        <v>52</v>
      </c>
      <c r="H13" s="103" t="s">
        <v>54</v>
      </c>
      <c r="I13" s="104" t="s">
        <v>53</v>
      </c>
    </row>
    <row r="14" spans="1:9" ht="1.5" customHeight="1">
      <c r="A14" s="3"/>
      <c r="B14" s="6"/>
      <c r="C14" s="73" t="s">
        <v>11</v>
      </c>
      <c r="D14" s="6"/>
      <c r="E14" s="6"/>
      <c r="F14" s="6"/>
      <c r="G14" s="73" t="s">
        <v>12</v>
      </c>
      <c r="H14" s="73" t="s">
        <v>24</v>
      </c>
      <c r="I14" s="74" t="s">
        <v>23</v>
      </c>
    </row>
    <row r="15" spans="1:11" ht="38.25" customHeight="1">
      <c r="A15" s="21" t="s">
        <v>46</v>
      </c>
      <c r="B15" s="15" t="s">
        <v>25</v>
      </c>
      <c r="C15" s="16" t="s">
        <v>16</v>
      </c>
      <c r="D15" s="16" t="s">
        <v>14</v>
      </c>
      <c r="E15" s="24" t="s">
        <v>18</v>
      </c>
      <c r="F15" s="24" t="s">
        <v>2</v>
      </c>
      <c r="G15" s="35" t="s">
        <v>17</v>
      </c>
      <c r="H15" s="35" t="s">
        <v>19</v>
      </c>
      <c r="I15" s="17" t="s">
        <v>0</v>
      </c>
      <c r="J15" s="51"/>
      <c r="K15" s="51"/>
    </row>
    <row r="16" spans="1:11" ht="12.75">
      <c r="A16" s="22" t="s">
        <v>32</v>
      </c>
      <c r="B16" s="86">
        <f aca="true" t="shared" si="0" ref="B16:B21">D16*$B$7</f>
        <v>24</v>
      </c>
      <c r="C16" s="44">
        <f aca="true" t="shared" si="1" ref="C16:C21">B16*8760</f>
        <v>210240</v>
      </c>
      <c r="D16" s="12">
        <v>1.2</v>
      </c>
      <c r="E16" s="50">
        <v>16</v>
      </c>
      <c r="F16" s="25">
        <v>0.16</v>
      </c>
      <c r="G16" s="46">
        <f aca="true" t="shared" si="2" ref="G16:G21">C16*E16</f>
        <v>3363840</v>
      </c>
      <c r="H16" s="46">
        <f aca="true" t="shared" si="3" ref="H16:H21">C16*$F$10*1000*F16</f>
        <v>605491.1999999998</v>
      </c>
      <c r="I16" s="5">
        <f aca="true" t="shared" si="4" ref="I16:I21">G16+H16</f>
        <v>3969331.1999999997</v>
      </c>
      <c r="J16" s="20"/>
      <c r="K16" s="52"/>
    </row>
    <row r="17" spans="1:11" ht="12.75">
      <c r="A17" s="22" t="s">
        <v>29</v>
      </c>
      <c r="B17" s="86">
        <f t="shared" si="0"/>
        <v>22</v>
      </c>
      <c r="C17" s="44">
        <f t="shared" si="1"/>
        <v>192720</v>
      </c>
      <c r="D17" s="12">
        <v>1.1</v>
      </c>
      <c r="E17" s="50">
        <v>16</v>
      </c>
      <c r="F17" s="25">
        <v>0.14</v>
      </c>
      <c r="G17" s="46">
        <f t="shared" si="2"/>
        <v>3083520</v>
      </c>
      <c r="H17" s="46">
        <f t="shared" si="3"/>
        <v>485654.3999999999</v>
      </c>
      <c r="I17" s="5">
        <f t="shared" si="4"/>
        <v>3569174.4</v>
      </c>
      <c r="J17" s="20"/>
      <c r="K17" s="52"/>
    </row>
    <row r="18" spans="1:11" ht="12.75">
      <c r="A18" s="22" t="s">
        <v>28</v>
      </c>
      <c r="B18" s="86">
        <f t="shared" si="0"/>
        <v>21</v>
      </c>
      <c r="C18" s="44">
        <f t="shared" si="1"/>
        <v>183960</v>
      </c>
      <c r="D18" s="12">
        <v>1.05</v>
      </c>
      <c r="E18" s="50">
        <v>16</v>
      </c>
      <c r="F18" s="82">
        <v>0.12</v>
      </c>
      <c r="G18" s="46">
        <f t="shared" si="2"/>
        <v>2943360</v>
      </c>
      <c r="H18" s="46">
        <f t="shared" si="3"/>
        <v>397353.59999999986</v>
      </c>
      <c r="I18" s="5">
        <f t="shared" si="4"/>
        <v>3340713.5999999996</v>
      </c>
      <c r="J18" s="20"/>
      <c r="K18" s="52"/>
    </row>
    <row r="19" spans="1:11" ht="12.75">
      <c r="A19" s="22" t="s">
        <v>27</v>
      </c>
      <c r="B19" s="86">
        <f t="shared" si="0"/>
        <v>20</v>
      </c>
      <c r="C19" s="44">
        <f t="shared" si="1"/>
        <v>175200</v>
      </c>
      <c r="D19" s="12">
        <v>1</v>
      </c>
      <c r="E19" s="50">
        <v>14</v>
      </c>
      <c r="F19" s="25">
        <v>0.1</v>
      </c>
      <c r="G19" s="46">
        <f t="shared" si="2"/>
        <v>2452800</v>
      </c>
      <c r="H19" s="46">
        <f t="shared" si="3"/>
        <v>315359.99999999994</v>
      </c>
      <c r="I19" s="19">
        <f t="shared" si="4"/>
        <v>2768160</v>
      </c>
      <c r="J19" s="20"/>
      <c r="K19" s="52"/>
    </row>
    <row r="20" spans="1:11" ht="12.75">
      <c r="A20" s="22" t="s">
        <v>33</v>
      </c>
      <c r="B20" s="86">
        <f t="shared" si="0"/>
        <v>19</v>
      </c>
      <c r="C20" s="44">
        <f t="shared" si="1"/>
        <v>166440</v>
      </c>
      <c r="D20" s="12">
        <v>0.95</v>
      </c>
      <c r="E20" s="50">
        <v>12</v>
      </c>
      <c r="F20" s="76">
        <v>0</v>
      </c>
      <c r="G20" s="46">
        <f t="shared" si="2"/>
        <v>1997280</v>
      </c>
      <c r="H20" s="46">
        <f t="shared" si="3"/>
        <v>0</v>
      </c>
      <c r="I20" s="19">
        <f t="shared" si="4"/>
        <v>1997280</v>
      </c>
      <c r="J20" s="20"/>
      <c r="K20" s="52"/>
    </row>
    <row r="21" spans="1:11" ht="12.75">
      <c r="A21" s="23" t="s">
        <v>34</v>
      </c>
      <c r="B21" s="85">
        <f t="shared" si="0"/>
        <v>18</v>
      </c>
      <c r="C21" s="45">
        <f t="shared" si="1"/>
        <v>157680</v>
      </c>
      <c r="D21" s="13">
        <v>0.9</v>
      </c>
      <c r="E21" s="75">
        <v>10</v>
      </c>
      <c r="F21" s="26">
        <v>0</v>
      </c>
      <c r="G21" s="47">
        <f t="shared" si="2"/>
        <v>1576800</v>
      </c>
      <c r="H21" s="47">
        <f t="shared" si="3"/>
        <v>0</v>
      </c>
      <c r="I21" s="48">
        <f t="shared" si="4"/>
        <v>1576800</v>
      </c>
      <c r="J21" s="20"/>
      <c r="K21" s="52"/>
    </row>
    <row r="22" spans="1:11" s="55" customFormat="1" ht="12.75">
      <c r="A22" s="56"/>
      <c r="B22" s="57"/>
      <c r="C22" s="58"/>
      <c r="D22" s="59"/>
      <c r="E22" s="60"/>
      <c r="F22" s="59"/>
      <c r="G22" s="60"/>
      <c r="H22" s="60"/>
      <c r="I22" s="61"/>
      <c r="J22" s="53"/>
      <c r="K22" s="54"/>
    </row>
    <row r="23" spans="1:9" ht="12.75">
      <c r="A23" s="66" t="s">
        <v>38</v>
      </c>
      <c r="B23" s="63"/>
      <c r="C23" s="70"/>
      <c r="D23" s="64"/>
      <c r="E23" s="65">
        <v>0</v>
      </c>
      <c r="F23" s="64">
        <v>0</v>
      </c>
      <c r="G23" s="67">
        <v>0</v>
      </c>
      <c r="H23" s="68">
        <v>0</v>
      </c>
      <c r="I23" s="69">
        <v>0</v>
      </c>
    </row>
    <row r="24" spans="1:9" s="34" customFormat="1" ht="12.75">
      <c r="A24" s="62"/>
      <c r="B24" s="41"/>
      <c r="C24" s="41"/>
      <c r="D24" s="42"/>
      <c r="E24" s="43"/>
      <c r="F24" s="42"/>
      <c r="G24" s="42"/>
      <c r="H24" s="42"/>
      <c r="I24" s="41"/>
    </row>
    <row r="25" spans="1:9" s="34" customFormat="1" ht="12.75">
      <c r="A25" s="39"/>
      <c r="B25" s="36" t="s">
        <v>3</v>
      </c>
      <c r="C25" s="36" t="s">
        <v>4</v>
      </c>
      <c r="D25" s="37" t="s">
        <v>5</v>
      </c>
      <c r="E25" s="37" t="s">
        <v>6</v>
      </c>
      <c r="F25" s="37" t="s">
        <v>7</v>
      </c>
      <c r="G25" s="37" t="s">
        <v>8</v>
      </c>
      <c r="H25" s="37" t="s">
        <v>9</v>
      </c>
      <c r="I25" s="38" t="s">
        <v>10</v>
      </c>
    </row>
    <row r="26" spans="1:9" s="34" customFormat="1" ht="12.75">
      <c r="A26" s="40"/>
      <c r="B26" s="41"/>
      <c r="C26" s="100" t="s">
        <v>48</v>
      </c>
      <c r="D26" s="42"/>
      <c r="E26" s="43"/>
      <c r="F26" s="101" t="s">
        <v>49</v>
      </c>
      <c r="G26" s="100" t="s">
        <v>50</v>
      </c>
      <c r="H26" s="42"/>
      <c r="I26" s="102" t="s">
        <v>51</v>
      </c>
    </row>
    <row r="27" spans="1:10" ht="25.5">
      <c r="A27" s="27" t="s">
        <v>47</v>
      </c>
      <c r="B27" s="15" t="s">
        <v>25</v>
      </c>
      <c r="C27" s="16" t="s">
        <v>16</v>
      </c>
      <c r="D27" s="18" t="s">
        <v>31</v>
      </c>
      <c r="E27" s="30" t="s">
        <v>1</v>
      </c>
      <c r="F27" s="16" t="s">
        <v>26</v>
      </c>
      <c r="G27" s="16" t="s">
        <v>13</v>
      </c>
      <c r="H27" s="16"/>
      <c r="I27" s="17" t="s">
        <v>15</v>
      </c>
      <c r="J27" s="51"/>
    </row>
    <row r="28" spans="1:10" ht="12.75">
      <c r="A28" s="28" t="s">
        <v>37</v>
      </c>
      <c r="B28" s="84">
        <f>D28*$B$7</f>
        <v>15.8</v>
      </c>
      <c r="C28" s="44">
        <f>B28*8760</f>
        <v>138408</v>
      </c>
      <c r="D28" s="14">
        <v>0.79</v>
      </c>
      <c r="E28" s="31">
        <v>40</v>
      </c>
      <c r="F28" s="84">
        <f>$B$7-B28</f>
        <v>4.199999999999999</v>
      </c>
      <c r="G28" s="44">
        <f>F28*8760</f>
        <v>36791.99999999999</v>
      </c>
      <c r="H28" s="10"/>
      <c r="I28" s="5">
        <f>E28*G28</f>
        <v>1471679.9999999998</v>
      </c>
      <c r="J28" s="20"/>
    </row>
    <row r="29" spans="1:10" ht="12.75">
      <c r="A29" s="28" t="s">
        <v>20</v>
      </c>
      <c r="B29" s="84">
        <f>D29*$B$7</f>
        <v>13.799999999999999</v>
      </c>
      <c r="C29" s="44">
        <f>B29*8760</f>
        <v>120887.99999999999</v>
      </c>
      <c r="D29" s="14">
        <v>0.69</v>
      </c>
      <c r="E29" s="31">
        <v>60</v>
      </c>
      <c r="F29" s="84">
        <f>$B$7-B29</f>
        <v>6.200000000000001</v>
      </c>
      <c r="G29" s="44">
        <f>F29*8760</f>
        <v>54312.00000000001</v>
      </c>
      <c r="H29" s="10"/>
      <c r="I29" s="5">
        <f>E29*G29</f>
        <v>3258720.0000000005</v>
      </c>
      <c r="J29" s="20"/>
    </row>
    <row r="30" spans="1:10" ht="12.75">
      <c r="A30" s="28" t="s">
        <v>21</v>
      </c>
      <c r="B30" s="84">
        <f>D30*$B$7</f>
        <v>11.799999999999999</v>
      </c>
      <c r="C30" s="44">
        <f>B30*8760</f>
        <v>103367.99999999999</v>
      </c>
      <c r="D30" s="14">
        <v>0.59</v>
      </c>
      <c r="E30" s="31">
        <v>80</v>
      </c>
      <c r="F30" s="84">
        <f>$B$7-B30</f>
        <v>8.200000000000001</v>
      </c>
      <c r="G30" s="44">
        <f>F30*8760</f>
        <v>71832.00000000001</v>
      </c>
      <c r="H30" s="10"/>
      <c r="I30" s="5">
        <f>E30*G30</f>
        <v>5746560.000000001</v>
      </c>
      <c r="J30" s="20"/>
    </row>
    <row r="31" spans="1:10" ht="12.75">
      <c r="A31" s="29" t="s">
        <v>22</v>
      </c>
      <c r="B31" s="85">
        <f>D31*$B$7</f>
        <v>9.8</v>
      </c>
      <c r="C31" s="45">
        <f>B31*8760</f>
        <v>85848</v>
      </c>
      <c r="D31" s="77">
        <v>0.49</v>
      </c>
      <c r="E31" s="32">
        <v>115</v>
      </c>
      <c r="F31" s="87">
        <f>$B$7-B31</f>
        <v>10.2</v>
      </c>
      <c r="G31" s="45">
        <f>F31*8760</f>
        <v>89352</v>
      </c>
      <c r="H31" s="11"/>
      <c r="I31" s="4">
        <f>E31*G31</f>
        <v>10275480</v>
      </c>
      <c r="J31" s="20"/>
    </row>
    <row r="33" spans="1:4" ht="12.75">
      <c r="A33" s="90"/>
      <c r="B33" s="90"/>
      <c r="C33" s="90"/>
      <c r="D33" s="90"/>
    </row>
    <row r="34" spans="1:10" ht="12.75">
      <c r="A34" s="91"/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2.75">
      <c r="A35" s="91"/>
      <c r="B35" s="88"/>
      <c r="C35" s="88"/>
      <c r="D35" s="88"/>
      <c r="E35" s="88"/>
      <c r="F35" s="88"/>
      <c r="G35" s="88"/>
      <c r="H35" s="88"/>
      <c r="I35" s="88"/>
      <c r="J35" s="88"/>
    </row>
    <row r="36" spans="1:10" ht="12.75">
      <c r="A36" s="88"/>
      <c r="B36" s="88"/>
      <c r="C36" s="88"/>
      <c r="D36" s="88"/>
      <c r="E36" s="88"/>
      <c r="F36" s="88"/>
      <c r="G36" s="88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92"/>
      <c r="B41" s="93"/>
      <c r="C41" s="93"/>
      <c r="D41" s="93"/>
      <c r="E41" s="93"/>
      <c r="F41" s="93"/>
      <c r="G41" s="93"/>
      <c r="H41" s="93"/>
      <c r="I41" s="93"/>
      <c r="J41" s="93"/>
    </row>
    <row r="42" spans="1:10" ht="12.7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2.75">
      <c r="A43" s="88"/>
      <c r="B43" s="88"/>
      <c r="C43" s="88"/>
      <c r="D43" s="88"/>
      <c r="E43" s="88"/>
      <c r="F43" s="88"/>
      <c r="G43" s="88"/>
      <c r="H43" s="88"/>
      <c r="I43" s="88"/>
      <c r="J43" s="88"/>
    </row>
    <row r="44" spans="1:10" ht="12.75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>
      <c r="A45" s="94"/>
      <c r="B45" s="94"/>
      <c r="C45" s="94"/>
      <c r="D45" s="94"/>
      <c r="E45" s="94"/>
      <c r="F45" s="94"/>
      <c r="G45" s="94"/>
      <c r="H45" s="94"/>
      <c r="I45" s="94"/>
      <c r="J45" s="94"/>
    </row>
    <row r="46" spans="1:9" ht="12.75">
      <c r="A46" s="78"/>
      <c r="B46" s="78"/>
      <c r="C46" s="78"/>
      <c r="D46" s="78"/>
      <c r="E46" s="78"/>
      <c r="F46" s="78"/>
      <c r="G46" s="78"/>
      <c r="H46" s="78"/>
      <c r="I46" s="78"/>
    </row>
  </sheetData>
  <mergeCells count="2">
    <mergeCell ref="A4:I4"/>
    <mergeCell ref="A1:C1"/>
  </mergeCells>
  <printOptions horizontalCentered="1"/>
  <pageMargins left="0.75" right="0.75" top="0.75" bottom="0.75" header="0.5" footer="0.5"/>
  <pageSetup fitToHeight="1" fitToWidth="1" horizontalDpi="600" verticalDpi="600" orientation="landscape" scale="94" r:id="rId1"/>
  <headerFooter alignWithMargins="0">
    <oddHeader>&amp;R&amp;"Arial,Bold Italic"&amp;8 &amp;"Arial,Regular"&amp;10Docket Nos. UE-060266 and UG-060267
Exhibit No. _____ (ECK-3)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lizk</dc:creator>
  <cp:keywords/>
  <dc:description/>
  <cp:lastModifiedBy>Office of the Attorney General</cp:lastModifiedBy>
  <cp:lastPrinted>2006-07-17T18:39:42Z</cp:lastPrinted>
  <dcterms:created xsi:type="dcterms:W3CDTF">2006-06-06T16:45:11Z</dcterms:created>
  <dcterms:modified xsi:type="dcterms:W3CDTF">2006-07-17T20:43:55Z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2006-07-25T00:00:00Z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