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externalLinks/externalLink3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8195" windowHeight="11820"/>
  </bookViews>
  <sheets>
    <sheet name="Exhibit No. EJK-3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cctGrp">[1]Amort!$O$34</definedName>
    <definedName name="ActualsDate">[2]Sheet2!$B$1</definedName>
    <definedName name="CurrDte">[3]Debt!$C$1</definedName>
    <definedName name="d">[4]Sheet2!$B$8</definedName>
    <definedName name="dd" hidden="1">{"Print_Detail",#N/A,FALSE,"Redemption_Maturity Extract"}</definedName>
    <definedName name="ddd" hidden="1">{"Full",#N/A,FALSE,"Sec MTN B Summary"}</definedName>
    <definedName name="dddd" hidden="1">{"RedPrem_InitRed View",#N/A,FALSE,"Sec MTN B Summary"}</definedName>
    <definedName name="dddddd" hidden="1">{"Pivot1",#N/A,FALSE,"Redemption_Maturity Extract"}</definedName>
    <definedName name="dddddddd" hidden="1">{"Pivot2",#N/A,FALSE,"Redemption_Maturity Extract"}</definedName>
    <definedName name="dfadf">[5]Sheet2!$B$8</definedName>
    <definedName name="DollarType">[1]Amort!$R$1</definedName>
    <definedName name="EndAR">#N/A</definedName>
    <definedName name="EndCash">#N/A</definedName>
    <definedName name="EndCashTCI">#N/A</definedName>
    <definedName name="EndSTDebt">#N/A</definedName>
    <definedName name="EndTCI">#N/A</definedName>
    <definedName name="fasd">[5]Sheet2!$B$8</definedName>
    <definedName name="MaxAR">#N/A</definedName>
    <definedName name="MaxCash">#N/A</definedName>
    <definedName name="MaxTCI">#N/A</definedName>
    <definedName name="MinAR">#N/A</definedName>
    <definedName name="MinCash">#N/A</definedName>
    <definedName name="MinTCI">#N/A</definedName>
    <definedName name="NetCash">#N/A</definedName>
    <definedName name="PriceDate_E">[2]Sheet2!$B$5</definedName>
    <definedName name="PriceDate_G">[2]Sheet2!$B$6</definedName>
    <definedName name="Print_ScenDate">[2]Sheet2!$B$2</definedName>
    <definedName name="Scenario_Name">[2]Sheet2!$B$8</definedName>
    <definedName name="Start_Page">[2]Sheet2!$B$10</definedName>
    <definedName name="wrn.All._.Sheets." hidden="1">{"IncSt",#N/A,FALSE,"IS";"BalSht",#N/A,FALSE,"BS";"IntCash",#N/A,FALSE,"Int. Cash";"Stats",#N/A,FALSE,"Stats"}</definedName>
    <definedName name="wrn.Detail." hidden="1">{"Print_Detail",#N/A,FALSE,"Redemption_Maturity Extract"}</definedName>
    <definedName name="wrn.Diane._.s._.Version." hidden="1">{"Full",#N/A,FALSE,"Sec MTN B Summary"}</definedName>
    <definedName name="wrn.Distribution._.Version." hidden="1">{"RedPrem_InitRed View",#N/A,FALSE,"Sec MTN B Summary"}</definedName>
    <definedName name="wrn.Pivot1." hidden="1">{"Pivot1",#N/A,FALSE,"Redemption_Maturity Extract"}</definedName>
    <definedName name="wrn.Pivot2." hidden="1">{"Pivot2",#N/A,FALSE,"Redemption_Maturity Extract"}</definedName>
  </definedNames>
  <calcPr calcId="145621"/>
</workbook>
</file>

<file path=xl/calcChain.xml><?xml version="1.0" encoding="utf-8"?>
<calcChain xmlns="http://schemas.openxmlformats.org/spreadsheetml/2006/main">
  <c r="N22" i="1" l="1"/>
  <c r="M22" i="1"/>
  <c r="L22" i="1"/>
  <c r="J22" i="1"/>
  <c r="I22" i="1"/>
  <c r="H22" i="1"/>
  <c r="F22" i="1"/>
  <c r="E22" i="1"/>
  <c r="D22" i="1"/>
  <c r="P21" i="1"/>
  <c r="P20" i="1"/>
  <c r="O19" i="1"/>
  <c r="O22" i="1" s="1"/>
  <c r="N19" i="1"/>
  <c r="M19" i="1"/>
  <c r="L19" i="1"/>
  <c r="K19" i="1"/>
  <c r="K22" i="1" s="1"/>
  <c r="J19" i="1"/>
  <c r="I19" i="1"/>
  <c r="H19" i="1"/>
  <c r="G19" i="1"/>
  <c r="G22" i="1" s="1"/>
  <c r="F19" i="1"/>
  <c r="E19" i="1"/>
  <c r="D19" i="1"/>
  <c r="P19" i="1" s="1"/>
  <c r="P22" i="1" s="1"/>
  <c r="P24" i="1" s="1"/>
  <c r="P26" i="1" s="1"/>
</calcChain>
</file>

<file path=xl/sharedStrings.xml><?xml version="1.0" encoding="utf-8"?>
<sst xmlns="http://schemas.openxmlformats.org/spreadsheetml/2006/main" count="37" uniqueCount="37">
  <si>
    <t>AVISTA CORPORATION</t>
  </si>
  <si>
    <t>Cost of Short-Term Debt Detail</t>
  </si>
  <si>
    <t xml:space="preserve">Avg of </t>
  </si>
  <si>
    <t>(A)</t>
  </si>
  <si>
    <t>(B)</t>
  </si>
  <si>
    <t>(C)</t>
  </si>
  <si>
    <t>(D)</t>
  </si>
  <si>
    <t>(E)</t>
  </si>
  <si>
    <t>(F)</t>
  </si>
  <si>
    <t>(G)</t>
  </si>
  <si>
    <t>(H)</t>
  </si>
  <si>
    <t>(I)</t>
  </si>
  <si>
    <t>(J)</t>
  </si>
  <si>
    <t>(K)</t>
  </si>
  <si>
    <t>(L)</t>
  </si>
  <si>
    <t>(M)</t>
  </si>
  <si>
    <t>(N)</t>
  </si>
  <si>
    <t>(O)</t>
  </si>
  <si>
    <t xml:space="preserve"> Month End Balances</t>
  </si>
  <si>
    <t>Number of Days in Month</t>
  </si>
  <si>
    <t>Credit Facility Interest Expense</t>
  </si>
  <si>
    <t>Credit Facility Amort of up-front costs</t>
  </si>
  <si>
    <t>Total S/T Debt Expense</t>
  </si>
  <si>
    <t>Total Borrowing Cost</t>
  </si>
  <si>
    <t>Total Average Borrowings</t>
  </si>
  <si>
    <t>Cost Rate</t>
  </si>
  <si>
    <t>*</t>
  </si>
  <si>
    <t xml:space="preserve">$105,000,000 is projected flat based on 4% of capital </t>
  </si>
  <si>
    <t>**</t>
  </si>
  <si>
    <t>1.15% is based on flat Libor of 25 bps plus 87.5 bps in margin and a cushion of 1.5 bps (their avg short-term costs for 1st quarter were 1.14% per response to Staff DR 124)</t>
  </si>
  <si>
    <t>Libor tracks Fed Funds which is projected to remain at 25 bps through 2013</t>
  </si>
  <si>
    <t xml:space="preserve">   </t>
  </si>
  <si>
    <t>***</t>
  </si>
  <si>
    <t>Credit facility fees were taken from the average of first quarter actuals shown in response to Staff DR 124</t>
  </si>
  <si>
    <r>
      <t>Credit Facility Borrowings</t>
    </r>
    <r>
      <rPr>
        <b/>
        <sz val="8"/>
        <rFont val="Arial"/>
        <family val="2"/>
      </rPr>
      <t>*</t>
    </r>
  </si>
  <si>
    <r>
      <t>Avg Monthly Forecasted Borrowing Rate</t>
    </r>
    <r>
      <rPr>
        <b/>
        <sz val="8"/>
        <rFont val="Arial"/>
        <family val="2"/>
      </rPr>
      <t>**</t>
    </r>
  </si>
  <si>
    <r>
      <t>Credit Facility Fees</t>
    </r>
    <r>
      <rPr>
        <b/>
        <sz val="8"/>
        <rFont val="Arial"/>
        <family val="2"/>
      </rPr>
      <t>***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</si>
</sst>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5" formatCode="&quot;$&quot;#,##0_);\(&quot;$&quot;#,##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m\ d\,\ yyyy;@"/>
    <numFmt numFmtId="165" formatCode="mmmm\ d\,\ yyyy"/>
    <numFmt numFmtId="166" formatCode="_(&quot;$&quot;* #,##0_);_(&quot;$&quot;* \(#,##0\);_(&quot;$&quot;* &quot;-&quot;??_);_(@_)"/>
    <numFmt numFmtId="167" formatCode="_(* #,##0_);_(* \(#,##0\);_(* &quot;-&quot;??_);_(@_)"/>
    <numFmt numFmtId="168" formatCode="[$-409]d\-mmm\-yy;@"/>
    <numFmt numFmtId="169" formatCode="_(* #,##0.0_);_(* \(#,##0.0\);_(* &quot;-&quot;??_);_(@_)"/>
    <numFmt numFmtId="170" formatCode="#,##0.000000000_);\(#,##0.000000000\)"/>
    <numFmt numFmtId="171" formatCode="&quot;$&quot;\ #,##0_);\(&quot;$&quot;\ #,##0\)"/>
    <numFmt numFmtId="172" formatCode="&quot;$&quot;\ #,##0.00_);\(&quot;$&quot;\ #,##0.00\)"/>
    <numFmt numFmtId="173" formatCode="@*."/>
    <numFmt numFmtId="174" formatCode="[$-409]mmm\-yy;@"/>
    <numFmt numFmtId="175" formatCode="0.00_)"/>
    <numFmt numFmtId="176" formatCode="General_)"/>
    <numFmt numFmtId="177" formatCode="#,##0.00;[Red]\(#,##0.00\)"/>
    <numFmt numFmtId="178" formatCode="#,##0,_);\(#,##0,\)"/>
  </numFmts>
  <fonts count="54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Geneva"/>
      <family val="2"/>
    </font>
    <font>
      <b/>
      <sz val="8"/>
      <name val="Arial"/>
      <family val="2"/>
    </font>
    <font>
      <sz val="8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sz val="10"/>
      <name val="Arial"/>
      <family val="2"/>
    </font>
    <font>
      <sz val="8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b/>
      <i/>
      <sz val="8"/>
      <color indexed="10"/>
      <name val="Arial"/>
      <family val="2"/>
    </font>
    <font>
      <sz val="8"/>
      <color indexed="12"/>
      <name val="Arial"/>
      <family val="2"/>
    </font>
    <font>
      <sz val="8"/>
      <name val="Times New Roman"/>
      <family val="1"/>
    </font>
    <font>
      <b/>
      <sz val="8"/>
      <color indexed="8"/>
      <name val="Times New Roman"/>
      <family val="1"/>
    </font>
    <font>
      <sz val="10"/>
      <color indexed="8"/>
      <name val="Arial"/>
      <family val="2"/>
    </font>
    <font>
      <sz val="10"/>
      <name val="Times New Roman"/>
      <family val="1"/>
    </font>
    <font>
      <sz val="10"/>
      <color indexed="9"/>
      <name val="Arial"/>
      <family val="2"/>
    </font>
    <font>
      <sz val="10"/>
      <color indexed="20"/>
      <name val="Arial"/>
      <family val="2"/>
    </font>
    <font>
      <b/>
      <sz val="10"/>
      <color indexed="52"/>
      <name val="Arial"/>
      <family val="2"/>
    </font>
    <font>
      <b/>
      <sz val="10"/>
      <name val="Helv"/>
    </font>
    <font>
      <b/>
      <sz val="10"/>
      <color indexed="9"/>
      <name val="Arial"/>
      <family val="2"/>
    </font>
    <font>
      <b/>
      <sz val="10"/>
      <color indexed="8"/>
      <name val="Arial"/>
      <family val="2"/>
    </font>
    <font>
      <b/>
      <sz val="8"/>
      <color indexed="8"/>
      <name val="Courier New"/>
      <family val="3"/>
    </font>
    <font>
      <sz val="12"/>
      <name val="Times New Roman"/>
      <family val="1"/>
    </font>
    <font>
      <sz val="10"/>
      <name val="MS Sans Serif"/>
      <family val="2"/>
    </font>
    <font>
      <sz val="10"/>
      <color indexed="12"/>
      <name val="Times New Roman"/>
      <family val="1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b/>
      <sz val="12"/>
      <name val="Helv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sz val="10"/>
      <color indexed="62"/>
      <name val="Arial"/>
      <family val="2"/>
    </font>
    <font>
      <sz val="10"/>
      <color indexed="52"/>
      <name val="Arial"/>
      <family val="2"/>
    </font>
    <font>
      <sz val="12"/>
      <color indexed="10"/>
      <name val="Times New Roman"/>
      <family val="1"/>
    </font>
    <font>
      <b/>
      <sz val="11"/>
      <name val="Helv"/>
    </font>
    <font>
      <sz val="10"/>
      <color indexed="60"/>
      <name val="Arial"/>
      <family val="2"/>
    </font>
    <font>
      <b/>
      <i/>
      <sz val="16"/>
      <name val="Helv"/>
    </font>
    <font>
      <sz val="10"/>
      <name val="Courier"/>
      <family val="3"/>
    </font>
    <font>
      <sz val="12"/>
      <name val="Tms Rmn"/>
    </font>
    <font>
      <sz val="10"/>
      <name val="Tms Rmn"/>
    </font>
    <font>
      <b/>
      <sz val="10"/>
      <color indexed="63"/>
      <name val="Arial"/>
      <family val="2"/>
    </font>
    <font>
      <sz val="11"/>
      <color indexed="8"/>
      <name val="Times New Roman"/>
      <family val="1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22"/>
      <color indexed="8"/>
      <name val="Times New Roman"/>
      <family val="1"/>
    </font>
    <font>
      <b/>
      <sz val="12"/>
      <color indexed="8"/>
      <name val="Arial"/>
      <family val="2"/>
    </font>
    <font>
      <b/>
      <sz val="18"/>
      <color indexed="56"/>
      <name val="Cambria"/>
      <family val="2"/>
    </font>
    <font>
      <sz val="8"/>
      <color indexed="8"/>
      <name val="Wingdings"/>
      <charset val="2"/>
    </font>
    <font>
      <sz val="10"/>
      <color indexed="10"/>
      <name val="Arial"/>
      <family val="2"/>
    </font>
    <font>
      <b/>
      <sz val="10"/>
      <name val="Times New Roman"/>
      <family val="1"/>
    </font>
    <font>
      <b/>
      <sz val="10"/>
      <name val="Arial"/>
      <family val="2"/>
    </font>
    <font>
      <sz val="10"/>
      <color theme="1"/>
      <name val="Calibri"/>
      <family val="2"/>
      <scheme val="minor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23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272">
    <xf numFmtId="0" fontId="0" fillId="0" borderId="0"/>
    <xf numFmtId="43" fontId="5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0" fontId="7" fillId="0" borderId="0"/>
    <xf numFmtId="0" fontId="1" fillId="0" borderId="0"/>
    <xf numFmtId="37" fontId="2" fillId="0" borderId="0"/>
    <xf numFmtId="0" fontId="2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0" fontId="15" fillId="2" borderId="0" applyNumberFormat="0" applyBorder="0" applyAlignment="0" applyProtection="0"/>
    <xf numFmtId="0" fontId="15" fillId="3" borderId="0" applyNumberFormat="0" applyBorder="0" applyAlignment="0" applyProtection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39" fontId="16" fillId="0" borderId="0" applyFont="0" applyFill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5" borderId="0" applyNumberFormat="0" applyBorder="0" applyAlignment="0" applyProtection="0"/>
    <xf numFmtId="0" fontId="15" fillId="8" borderId="0" applyNumberFormat="0" applyBorder="0" applyAlignment="0" applyProtection="0"/>
    <xf numFmtId="0" fontId="15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9" borderId="0" applyNumberFormat="0" applyBorder="0" applyAlignment="0" applyProtection="0"/>
    <xf numFmtId="0" fontId="18" fillId="3" borderId="0" applyNumberFormat="0" applyBorder="0" applyAlignment="0" applyProtection="0"/>
    <xf numFmtId="0" fontId="19" fillId="20" borderId="3" applyNumberFormat="0" applyAlignment="0" applyProtection="0"/>
    <xf numFmtId="0" fontId="20" fillId="0" borderId="0"/>
    <xf numFmtId="0" fontId="21" fillId="21" borderId="4" applyNumberFormat="0" applyAlignment="0" applyProtection="0"/>
    <xf numFmtId="0" fontId="22" fillId="22" borderId="0">
      <alignment horizontal="left"/>
    </xf>
    <xf numFmtId="0" fontId="10" fillId="22" borderId="0">
      <alignment horizontal="right"/>
    </xf>
    <xf numFmtId="0" fontId="10" fillId="22" borderId="0">
      <alignment horizontal="center"/>
    </xf>
    <xf numFmtId="0" fontId="10" fillId="22" borderId="0">
      <alignment horizontal="right"/>
    </xf>
    <xf numFmtId="0" fontId="23" fillId="22" borderId="0">
      <alignment horizontal="left"/>
    </xf>
    <xf numFmtId="41" fontId="2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" fontId="2" fillId="0" borderId="0" applyFont="0" applyFill="0" applyBorder="0" applyAlignment="0" applyProtection="0"/>
    <xf numFmtId="4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0" fontId="25" fillId="0" borderId="0" applyFont="0" applyFill="0" applyBorder="0" applyAlignment="0" applyProtection="0"/>
    <xf numFmtId="40" fontId="25" fillId="0" borderId="0" applyFont="0" applyFill="0" applyBorder="0" applyAlignment="0" applyProtection="0"/>
    <xf numFmtId="43" fontId="7" fillId="0" borderId="0" applyFont="0" applyFill="0" applyBorder="0" applyAlignment="0" applyProtection="0"/>
    <xf numFmtId="40" fontId="25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4" fillId="0" borderId="0" applyFont="0" applyFill="0" applyBorder="0" applyAlignment="0" applyProtection="0"/>
    <xf numFmtId="39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" fontId="2" fillId="0" borderId="0" applyFont="0" applyFill="0" applyBorder="0" applyAlignment="0" applyProtection="0"/>
    <xf numFmtId="4" fontId="2" fillId="0" borderId="0" applyFont="0" applyFill="0" applyBorder="0" applyAlignment="0" applyProtection="0"/>
    <xf numFmtId="42" fontId="24" fillId="0" borderId="0" applyFont="0" applyFill="0" applyBorder="0" applyAlignment="0" applyProtection="0"/>
    <xf numFmtId="8" fontId="2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8" fontId="2" fillId="0" borderId="0" applyFont="0" applyFill="0" applyBorder="0" applyAlignment="0" applyProtection="0"/>
    <xf numFmtId="8" fontId="2" fillId="0" borderId="0" applyFont="0" applyFill="0" applyBorder="0" applyAlignment="0" applyProtection="0"/>
    <xf numFmtId="171" fontId="16" fillId="0" borderId="0" applyFont="0" applyFill="0" applyBorder="0" applyAlignment="0" applyProtection="0"/>
    <xf numFmtId="5" fontId="26" fillId="0" borderId="0" applyFont="0" applyFill="0" applyBorder="0" applyAlignment="0" applyProtection="0"/>
    <xf numFmtId="172" fontId="16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28" fillId="4" borderId="0" applyNumberFormat="0" applyBorder="0" applyAlignment="0" applyProtection="0"/>
    <xf numFmtId="38" fontId="4" fillId="23" borderId="0" applyNumberFormat="0" applyBorder="0" applyAlignment="0" applyProtection="0"/>
    <xf numFmtId="0" fontId="29" fillId="0" borderId="0">
      <alignment horizontal="left"/>
    </xf>
    <xf numFmtId="0" fontId="30" fillId="0" borderId="5" applyNumberFormat="0" applyFill="0" applyAlignment="0" applyProtection="0"/>
    <xf numFmtId="0" fontId="31" fillId="0" borderId="6" applyNumberFormat="0" applyFill="0" applyAlignment="0" applyProtection="0"/>
    <xf numFmtId="0" fontId="32" fillId="0" borderId="7" applyNumberFormat="0" applyFill="0" applyAlignment="0" applyProtection="0"/>
    <xf numFmtId="0" fontId="32" fillId="0" borderId="0" applyNumberFormat="0" applyFill="0" applyBorder="0" applyAlignment="0" applyProtection="0"/>
    <xf numFmtId="10" fontId="4" fillId="24" borderId="8" applyNumberFormat="0" applyBorder="0" applyAlignment="0" applyProtection="0"/>
    <xf numFmtId="0" fontId="33" fillId="7" borderId="3" applyNumberFormat="0" applyAlignment="0" applyProtection="0"/>
    <xf numFmtId="173" fontId="16" fillId="0" borderId="0" applyFont="0" applyFill="0" applyBorder="0" applyAlignment="0" applyProtection="0">
      <alignment horizontal="left" indent="1"/>
    </xf>
    <xf numFmtId="0" fontId="22" fillId="22" borderId="0">
      <alignment horizontal="left"/>
    </xf>
    <xf numFmtId="0" fontId="22" fillId="22" borderId="0">
      <alignment horizontal="left"/>
    </xf>
    <xf numFmtId="0" fontId="34" fillId="0" borderId="9" applyNumberFormat="0" applyFill="0" applyAlignment="0" applyProtection="0"/>
    <xf numFmtId="0" fontId="35" fillId="25" borderId="0"/>
    <xf numFmtId="0" fontId="36" fillId="0" borderId="10"/>
    <xf numFmtId="174" fontId="16" fillId="26" borderId="0" applyFont="0" applyFill="0" applyBorder="0" applyAlignment="0" applyProtection="0"/>
    <xf numFmtId="0" fontId="37" fillId="27" borderId="0" applyNumberFormat="0" applyBorder="0" applyAlignment="0" applyProtection="0"/>
    <xf numFmtId="175" fontId="3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7" fillId="0" borderId="0"/>
    <xf numFmtId="0" fontId="5" fillId="0" borderId="0"/>
    <xf numFmtId="0" fontId="7" fillId="0" borderId="0"/>
    <xf numFmtId="0" fontId="5" fillId="0" borderId="0"/>
    <xf numFmtId="0" fontId="7" fillId="0" borderId="0"/>
    <xf numFmtId="0" fontId="5" fillId="0" borderId="0"/>
    <xf numFmtId="0" fontId="7" fillId="0" borderId="0"/>
    <xf numFmtId="0" fontId="5" fillId="0" borderId="0"/>
    <xf numFmtId="0" fontId="5" fillId="0" borderId="0"/>
    <xf numFmtId="176" fontId="39" fillId="0" borderId="0"/>
    <xf numFmtId="0" fontId="7" fillId="0" borderId="0"/>
    <xf numFmtId="0" fontId="40" fillId="0" borderId="0"/>
    <xf numFmtId="0" fontId="40" fillId="0" borderId="0"/>
    <xf numFmtId="0" fontId="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37" fontId="16" fillId="0" borderId="0"/>
    <xf numFmtId="0" fontId="41" fillId="0" borderId="0"/>
    <xf numFmtId="0" fontId="41" fillId="0" borderId="0"/>
    <xf numFmtId="0" fontId="5" fillId="0" borderId="0"/>
    <xf numFmtId="37" fontId="16" fillId="0" borderId="0"/>
    <xf numFmtId="37" fontId="16" fillId="0" borderId="0"/>
    <xf numFmtId="0" fontId="41" fillId="0" borderId="0"/>
    <xf numFmtId="0" fontId="41" fillId="0" borderId="0"/>
    <xf numFmtId="0" fontId="2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" fillId="0" borderId="0"/>
    <xf numFmtId="0" fontId="2" fillId="0" borderId="0"/>
    <xf numFmtId="0" fontId="4" fillId="0" borderId="0"/>
    <xf numFmtId="0" fontId="1" fillId="0" borderId="0"/>
    <xf numFmtId="0" fontId="7" fillId="0" borderId="0"/>
    <xf numFmtId="0" fontId="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15" fillId="28" borderId="11" applyNumberFormat="0" applyFont="0" applyAlignment="0" applyProtection="0"/>
    <xf numFmtId="0" fontId="42" fillId="20" borderId="12" applyNumberFormat="0" applyAlignment="0" applyProtection="0"/>
    <xf numFmtId="177" fontId="15" fillId="22" borderId="0" applyBorder="0">
      <alignment horizontal="right"/>
    </xf>
    <xf numFmtId="177" fontId="15" fillId="22" borderId="0">
      <alignment horizontal="right"/>
    </xf>
    <xf numFmtId="40" fontId="43" fillId="29" borderId="0">
      <alignment horizontal="right"/>
    </xf>
    <xf numFmtId="40" fontId="43" fillId="29" borderId="0">
      <alignment horizontal="right"/>
    </xf>
    <xf numFmtId="0" fontId="44" fillId="29" borderId="0">
      <alignment horizontal="right"/>
    </xf>
    <xf numFmtId="0" fontId="45" fillId="29" borderId="13"/>
    <xf numFmtId="0" fontId="45" fillId="0" borderId="0" applyBorder="0">
      <alignment horizontal="centerContinuous"/>
    </xf>
    <xf numFmtId="0" fontId="46" fillId="0" borderId="0" applyBorder="0">
      <alignment horizontal="centerContinuous"/>
    </xf>
    <xf numFmtId="10" fontId="7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22" fillId="22" borderId="0">
      <alignment horizontal="center"/>
    </xf>
    <xf numFmtId="49" fontId="47" fillId="22" borderId="0">
      <alignment horizontal="center"/>
    </xf>
    <xf numFmtId="0" fontId="10" fillId="22" borderId="0">
      <alignment horizontal="center"/>
    </xf>
    <xf numFmtId="0" fontId="10" fillId="22" borderId="0">
      <alignment horizontal="centerContinuous"/>
    </xf>
    <xf numFmtId="0" fontId="9" fillId="22" borderId="0">
      <alignment horizontal="left"/>
    </xf>
    <xf numFmtId="49" fontId="9" fillId="22" borderId="0">
      <alignment horizontal="center"/>
    </xf>
    <xf numFmtId="0" fontId="22" fillId="22" borderId="0">
      <alignment horizontal="left"/>
    </xf>
    <xf numFmtId="49" fontId="9" fillId="22" borderId="0">
      <alignment horizontal="left"/>
    </xf>
    <xf numFmtId="0" fontId="22" fillId="22" borderId="0">
      <alignment horizontal="centerContinuous"/>
    </xf>
    <xf numFmtId="0" fontId="22" fillId="22" borderId="0">
      <alignment horizontal="right"/>
    </xf>
    <xf numFmtId="49" fontId="22" fillId="22" borderId="0">
      <alignment horizontal="left"/>
    </xf>
    <xf numFmtId="0" fontId="10" fillId="22" borderId="0">
      <alignment horizontal="right"/>
    </xf>
    <xf numFmtId="0" fontId="9" fillId="30" borderId="0">
      <alignment horizontal="center"/>
    </xf>
    <xf numFmtId="0" fontId="12" fillId="30" borderId="0">
      <alignment horizontal="center"/>
    </xf>
    <xf numFmtId="0" fontId="36" fillId="0" borderId="0"/>
    <xf numFmtId="178" fontId="16" fillId="0" borderId="0" applyFont="0" applyFill="0" applyBorder="0" applyAlignment="0" applyProtection="0"/>
    <xf numFmtId="0" fontId="48" fillId="0" borderId="0" applyNumberFormat="0" applyFill="0" applyBorder="0" applyAlignment="0" applyProtection="0"/>
    <xf numFmtId="0" fontId="22" fillId="0" borderId="14" applyNumberFormat="0" applyFill="0" applyAlignment="0" applyProtection="0"/>
    <xf numFmtId="0" fontId="49" fillId="22" borderId="0">
      <alignment horizontal="center"/>
    </xf>
    <xf numFmtId="0" fontId="50" fillId="0" borderId="0" applyNumberFormat="0" applyFill="0" applyBorder="0" applyAlignment="0" applyProtection="0"/>
    <xf numFmtId="0" fontId="51" fillId="0" borderId="0" applyFill="0" applyBorder="0" applyAlignment="0" applyProtection="0"/>
  </cellStyleXfs>
  <cellXfs count="53">
    <xf numFmtId="0" fontId="0" fillId="0" borderId="0" xfId="0"/>
    <xf numFmtId="0" fontId="4" fillId="0" borderId="0" xfId="3" applyFont="1" applyFill="1"/>
    <xf numFmtId="0" fontId="6" fillId="0" borderId="0" xfId="0" applyFont="1"/>
    <xf numFmtId="0" fontId="4" fillId="0" borderId="0" xfId="4" applyFont="1" applyFill="1"/>
    <xf numFmtId="0" fontId="3" fillId="0" borderId="0" xfId="4" applyFont="1" applyFill="1"/>
    <xf numFmtId="165" fontId="3" fillId="0" borderId="0" xfId="4" applyNumberFormat="1" applyFont="1" applyFill="1" applyAlignment="1">
      <alignment horizontal="left"/>
    </xf>
    <xf numFmtId="0" fontId="8" fillId="0" borderId="0" xfId="5" applyFont="1"/>
    <xf numFmtId="37" fontId="4" fillId="0" borderId="0" xfId="6" applyFont="1" applyFill="1" applyAlignment="1" applyProtection="1">
      <alignment horizontal="center"/>
    </xf>
    <xf numFmtId="17" fontId="4" fillId="0" borderId="0" xfId="4" applyNumberFormat="1" applyFont="1" applyFill="1" applyBorder="1" applyAlignment="1">
      <alignment horizontal="center"/>
    </xf>
    <xf numFmtId="0" fontId="4" fillId="0" borderId="0" xfId="4" applyFont="1" applyFill="1" applyBorder="1" applyAlignment="1">
      <alignment horizontal="center" wrapText="1"/>
    </xf>
    <xf numFmtId="37" fontId="4" fillId="0" borderId="0" xfId="6" applyFont="1" applyFill="1" applyBorder="1" applyAlignment="1" applyProtection="1">
      <alignment horizontal="center"/>
    </xf>
    <xf numFmtId="0" fontId="4" fillId="0" borderId="0" xfId="4" applyFont="1" applyFill="1" applyBorder="1" applyAlignment="1"/>
    <xf numFmtId="5" fontId="9" fillId="0" borderId="0" xfId="7" applyNumberFormat="1" applyFont="1" applyFill="1" applyBorder="1" applyProtection="1"/>
    <xf numFmtId="166" fontId="10" fillId="0" borderId="0" xfId="2" applyNumberFormat="1" applyFont="1" applyFill="1" applyBorder="1" applyProtection="1"/>
    <xf numFmtId="5" fontId="4" fillId="0" borderId="0" xfId="4" applyNumberFormat="1" applyFont="1" applyFill="1"/>
    <xf numFmtId="0" fontId="4" fillId="0" borderId="0" xfId="4" applyFont="1" applyFill="1" applyBorder="1"/>
    <xf numFmtId="0" fontId="9" fillId="0" borderId="0" xfId="7" applyFont="1" applyFill="1" applyBorder="1" applyProtection="1"/>
    <xf numFmtId="0" fontId="11" fillId="0" borderId="0" xfId="4" applyFont="1" applyFill="1" applyBorder="1" applyAlignment="1">
      <alignment horizontal="right"/>
    </xf>
    <xf numFmtId="167" fontId="8" fillId="0" borderId="0" xfId="1" applyNumberFormat="1" applyFont="1" applyFill="1"/>
    <xf numFmtId="167" fontId="4" fillId="0" borderId="0" xfId="8" applyNumberFormat="1" applyFont="1" applyFill="1" applyBorder="1"/>
    <xf numFmtId="10" fontId="4" fillId="0" borderId="0" xfId="9" applyNumberFormat="1" applyFont="1" applyFill="1"/>
    <xf numFmtId="166" fontId="4" fillId="0" borderId="0" xfId="2" applyNumberFormat="1" applyFont="1" applyFill="1" applyBorder="1"/>
    <xf numFmtId="166" fontId="3" fillId="0" borderId="0" xfId="2" applyNumberFormat="1" applyFont="1" applyFill="1" applyBorder="1"/>
    <xf numFmtId="5" fontId="12" fillId="0" borderId="0" xfId="4" applyNumberFormat="1" applyFont="1" applyFill="1" applyBorder="1"/>
    <xf numFmtId="167" fontId="9" fillId="0" borderId="0" xfId="1" applyNumberFormat="1" applyFont="1" applyFill="1" applyBorder="1" applyProtection="1"/>
    <xf numFmtId="167" fontId="3" fillId="0" borderId="0" xfId="1" applyNumberFormat="1" applyFont="1" applyFill="1"/>
    <xf numFmtId="37" fontId="9" fillId="0" borderId="0" xfId="7" applyNumberFormat="1" applyFont="1" applyFill="1" applyBorder="1" applyProtection="1"/>
    <xf numFmtId="37" fontId="3" fillId="0" borderId="1" xfId="4" applyNumberFormat="1" applyFont="1" applyFill="1" applyBorder="1"/>
    <xf numFmtId="166" fontId="4" fillId="0" borderId="2" xfId="2" applyNumberFormat="1" applyFont="1" applyFill="1" applyBorder="1"/>
    <xf numFmtId="166" fontId="3" fillId="0" borderId="2" xfId="2" applyNumberFormat="1" applyFont="1" applyFill="1" applyBorder="1"/>
    <xf numFmtId="168" fontId="4" fillId="0" borderId="0" xfId="4" applyNumberFormat="1" applyFont="1" applyFill="1" applyBorder="1" applyAlignment="1">
      <alignment horizontal="left"/>
    </xf>
    <xf numFmtId="10" fontId="4" fillId="0" borderId="0" xfId="4" applyNumberFormat="1" applyFont="1" applyFill="1" applyBorder="1"/>
    <xf numFmtId="0" fontId="3" fillId="0" borderId="0" xfId="10" applyFont="1" applyFill="1" applyAlignment="1">
      <alignment horizontal="right"/>
    </xf>
    <xf numFmtId="166" fontId="3" fillId="0" borderId="0" xfId="2" applyNumberFormat="1" applyFont="1" applyFill="1"/>
    <xf numFmtId="167" fontId="4" fillId="0" borderId="0" xfId="4" applyNumberFormat="1" applyFont="1" applyFill="1"/>
    <xf numFmtId="5" fontId="3" fillId="0" borderId="0" xfId="10" applyNumberFormat="1" applyFont="1" applyFill="1"/>
    <xf numFmtId="10" fontId="4" fillId="0" borderId="0" xfId="4" applyNumberFormat="1" applyFont="1" applyFill="1"/>
    <xf numFmtId="169" fontId="4" fillId="0" borderId="0" xfId="8" applyNumberFormat="1" applyFont="1" applyFill="1"/>
    <xf numFmtId="43" fontId="4" fillId="0" borderId="0" xfId="8" applyFont="1" applyFill="1"/>
    <xf numFmtId="43" fontId="13" fillId="0" borderId="0" xfId="8" applyFont="1" applyFill="1" applyBorder="1" applyAlignment="1" applyProtection="1">
      <alignment horizontal="left"/>
    </xf>
    <xf numFmtId="0" fontId="4" fillId="0" borderId="0" xfId="10" applyFont="1" applyFill="1"/>
    <xf numFmtId="10" fontId="3" fillId="0" borderId="0" xfId="10" applyNumberFormat="1" applyFont="1" applyFill="1"/>
    <xf numFmtId="37" fontId="13" fillId="0" borderId="0" xfId="6" applyFont="1" applyFill="1" applyAlignment="1" applyProtection="1">
      <alignment horizontal="center"/>
    </xf>
    <xf numFmtId="3" fontId="4" fillId="0" borderId="0" xfId="4" applyNumberFormat="1" applyFont="1" applyFill="1"/>
    <xf numFmtId="170" fontId="4" fillId="0" borderId="0" xfId="4" applyNumberFormat="1" applyFont="1" applyFill="1"/>
    <xf numFmtId="0" fontId="4" fillId="0" borderId="0" xfId="4" applyFont="1" applyFill="1" applyAlignment="1">
      <alignment horizontal="left"/>
    </xf>
    <xf numFmtId="0" fontId="52" fillId="0" borderId="0" xfId="4" applyFont="1" applyFill="1" applyAlignment="1">
      <alignment horizontal="right"/>
    </xf>
    <xf numFmtId="0" fontId="53" fillId="0" borderId="0" xfId="5" applyFont="1"/>
    <xf numFmtId="0" fontId="7" fillId="0" borderId="0" xfId="4" applyFont="1" applyFill="1" applyAlignment="1">
      <alignment horizontal="right"/>
    </xf>
    <xf numFmtId="0" fontId="3" fillId="0" borderId="0" xfId="3" applyFont="1" applyFill="1" applyAlignment="1">
      <alignment horizontal="center"/>
    </xf>
    <xf numFmtId="0" fontId="4" fillId="0" borderId="0" xfId="3" applyFont="1" applyFill="1" applyAlignment="1">
      <alignment horizontal="center"/>
    </xf>
    <xf numFmtId="164" fontId="4" fillId="0" borderId="0" xfId="3" applyNumberFormat="1" applyFont="1" applyFill="1" applyAlignment="1">
      <alignment horizontal="center"/>
    </xf>
    <xf numFmtId="5" fontId="14" fillId="0" borderId="0" xfId="7" applyNumberFormat="1" applyFont="1" applyFill="1" applyBorder="1" applyAlignment="1" applyProtection="1">
      <alignment horizontal="left"/>
    </xf>
  </cellXfs>
  <cellStyles count="272">
    <cellStyle name="20% - Accent1 2" xfId="11"/>
    <cellStyle name="20% - Accent2 2" xfId="12"/>
    <cellStyle name="20% - Accent3 2" xfId="13"/>
    <cellStyle name="20% - Accent4 2" xfId="14"/>
    <cellStyle name="20% - Accent5 2" xfId="15"/>
    <cellStyle name="20% - Accent6 2" xfId="16"/>
    <cellStyle name="2decimal" xfId="17"/>
    <cellStyle name="40% - Accent1 2" xfId="18"/>
    <cellStyle name="40% - Accent2 2" xfId="19"/>
    <cellStyle name="40% - Accent3 2" xfId="20"/>
    <cellStyle name="40% - Accent4 2" xfId="21"/>
    <cellStyle name="40% - Accent5 2" xfId="22"/>
    <cellStyle name="40% - Accent6 2" xfId="23"/>
    <cellStyle name="60% - Accent1 2" xfId="24"/>
    <cellStyle name="60% - Accent2 2" xfId="25"/>
    <cellStyle name="60% - Accent3 2" xfId="26"/>
    <cellStyle name="60% - Accent4 2" xfId="27"/>
    <cellStyle name="60% - Accent5 2" xfId="28"/>
    <cellStyle name="60% - Accent6 2" xfId="29"/>
    <cellStyle name="Accent1 2" xfId="30"/>
    <cellStyle name="Accent2 2" xfId="31"/>
    <cellStyle name="Accent3 2" xfId="32"/>
    <cellStyle name="Accent4 2" xfId="33"/>
    <cellStyle name="Accent5 2" xfId="34"/>
    <cellStyle name="Accent6 2" xfId="35"/>
    <cellStyle name="Bad 2" xfId="36"/>
    <cellStyle name="Calculation 2" xfId="37"/>
    <cellStyle name="category" xfId="38"/>
    <cellStyle name="Check Cell 2" xfId="39"/>
    <cellStyle name="ColumnAttributeAbovePrompt" xfId="40"/>
    <cellStyle name="ColumnAttributePrompt" xfId="41"/>
    <cellStyle name="ColumnAttributeValue" xfId="42"/>
    <cellStyle name="ColumnHeadingPrompt" xfId="43"/>
    <cellStyle name="ColumnHeadingValue" xfId="44"/>
    <cellStyle name="Comma" xfId="1" builtinId="3"/>
    <cellStyle name="Comma [0] 2" xfId="45"/>
    <cellStyle name="Comma 10" xfId="46"/>
    <cellStyle name="Comma 11" xfId="47"/>
    <cellStyle name="Comma 12" xfId="48"/>
    <cellStyle name="Comma 13" xfId="49"/>
    <cellStyle name="Comma 14" xfId="50"/>
    <cellStyle name="Comma 15" xfId="51"/>
    <cellStyle name="Comma 16" xfId="52"/>
    <cellStyle name="Comma 17" xfId="53"/>
    <cellStyle name="Comma 18" xfId="54"/>
    <cellStyle name="Comma 19" xfId="55"/>
    <cellStyle name="Comma 2" xfId="56"/>
    <cellStyle name="Comma 2 2" xfId="8"/>
    <cellStyle name="Comma 2 2 2" xfId="57"/>
    <cellStyle name="Comma 2 2 3" xfId="58"/>
    <cellStyle name="Comma 2 3" xfId="59"/>
    <cellStyle name="Comma 2 4" xfId="60"/>
    <cellStyle name="Comma 20" xfId="61"/>
    <cellStyle name="Comma 21" xfId="62"/>
    <cellStyle name="Comma 3" xfId="63"/>
    <cellStyle name="Comma 3 2" xfId="64"/>
    <cellStyle name="Comma 3 2 2" xfId="65"/>
    <cellStyle name="Comma 3 2 3" xfId="66"/>
    <cellStyle name="Comma 3 3" xfId="67"/>
    <cellStyle name="Comma 3 3 2" xfId="68"/>
    <cellStyle name="Comma 3 4" xfId="69"/>
    <cellStyle name="Comma 3 5" xfId="70"/>
    <cellStyle name="Comma 4" xfId="71"/>
    <cellStyle name="Comma 4 2" xfId="72"/>
    <cellStyle name="Comma 4 2 2" xfId="73"/>
    <cellStyle name="Comma 4 2 3" xfId="74"/>
    <cellStyle name="Comma 4 3" xfId="75"/>
    <cellStyle name="Comma 4 4" xfId="76"/>
    <cellStyle name="Comma 4 5" xfId="77"/>
    <cellStyle name="Comma 4 6" xfId="78"/>
    <cellStyle name="Comma 5" xfId="79"/>
    <cellStyle name="Comma 5 2" xfId="80"/>
    <cellStyle name="Comma 5 2 2" xfId="81"/>
    <cellStyle name="Comma 5 2 3" xfId="82"/>
    <cellStyle name="Comma 5 3" xfId="83"/>
    <cellStyle name="Comma 5 4" xfId="84"/>
    <cellStyle name="Comma 5 5" xfId="85"/>
    <cellStyle name="Comma 6" xfId="86"/>
    <cellStyle name="Comma 7" xfId="87"/>
    <cellStyle name="Comma 8" xfId="88"/>
    <cellStyle name="Comma 9" xfId="89"/>
    <cellStyle name="Currency" xfId="2" builtinId="4"/>
    <cellStyle name="Currency [0] 2" xfId="90"/>
    <cellStyle name="Currency 2" xfId="91"/>
    <cellStyle name="Currency 2 2" xfId="92"/>
    <cellStyle name="Currency 2 3" xfId="93"/>
    <cellStyle name="Currency 3" xfId="94"/>
    <cellStyle name="Currency 3 2" xfId="95"/>
    <cellStyle name="Currency 3 2 2" xfId="96"/>
    <cellStyle name="Currency 3 2 3" xfId="97"/>
    <cellStyle name="Currency 3 3" xfId="98"/>
    <cellStyle name="Currency 3 4" xfId="99"/>
    <cellStyle name="Currency 3 5" xfId="100"/>
    <cellStyle name="Currency 4" xfId="101"/>
    <cellStyle name="Currency 5" xfId="102"/>
    <cellStyle name="Currency0" xfId="103"/>
    <cellStyle name="Currency0nospace" xfId="104"/>
    <cellStyle name="Currency2" xfId="105"/>
    <cellStyle name="Explanatory Text 2" xfId="106"/>
    <cellStyle name="Good 2" xfId="107"/>
    <cellStyle name="Grey" xfId="108"/>
    <cellStyle name="HEADER" xfId="109"/>
    <cellStyle name="Heading 1 2" xfId="110"/>
    <cellStyle name="Heading 2 2" xfId="111"/>
    <cellStyle name="Heading 3 2" xfId="112"/>
    <cellStyle name="Heading 4 2" xfId="113"/>
    <cellStyle name="Input [yellow]" xfId="114"/>
    <cellStyle name="Input 2" xfId="115"/>
    <cellStyle name="LabelWithTotals" xfId="116"/>
    <cellStyle name="LineItemPrompt" xfId="117"/>
    <cellStyle name="LineItemValue" xfId="118"/>
    <cellStyle name="Linked Cell 2" xfId="119"/>
    <cellStyle name="Manual-Input" xfId="120"/>
    <cellStyle name="Model" xfId="121"/>
    <cellStyle name="MonthHeader" xfId="122"/>
    <cellStyle name="Neutral 2" xfId="123"/>
    <cellStyle name="Normal" xfId="0" builtinId="0"/>
    <cellStyle name="Normal - Style1" xfId="124"/>
    <cellStyle name="Normal 10" xfId="125"/>
    <cellStyle name="Normal 10 2" xfId="126"/>
    <cellStyle name="Normal 10 2 2" xfId="127"/>
    <cellStyle name="Normal 10 2 3" xfId="128"/>
    <cellStyle name="Normal 10 3" xfId="129"/>
    <cellStyle name="Normal 10 4" xfId="130"/>
    <cellStyle name="Normal 10 5" xfId="131"/>
    <cellStyle name="Normal 11" xfId="132"/>
    <cellStyle name="Normal 11 2" xfId="133"/>
    <cellStyle name="Normal 11 2 2" xfId="134"/>
    <cellStyle name="Normal 11 2 3" xfId="135"/>
    <cellStyle name="Normal 11 3" xfId="136"/>
    <cellStyle name="Normal 11 4" xfId="137"/>
    <cellStyle name="Normal 11 5" xfId="138"/>
    <cellStyle name="Normal 12" xfId="139"/>
    <cellStyle name="Normal 12 2" xfId="140"/>
    <cellStyle name="Normal 12 2 2" xfId="141"/>
    <cellStyle name="Normal 12 2 3" xfId="142"/>
    <cellStyle name="Normal 12 3" xfId="143"/>
    <cellStyle name="Normal 12 4" xfId="144"/>
    <cellStyle name="Normal 12 5" xfId="145"/>
    <cellStyle name="Normal 13" xfId="4"/>
    <cellStyle name="Normal 13 2" xfId="146"/>
    <cellStyle name="Normal 14" xfId="147"/>
    <cellStyle name="Normal 15" xfId="148"/>
    <cellStyle name="Normal 16" xfId="149"/>
    <cellStyle name="Normal 16 2" xfId="150"/>
    <cellStyle name="Normal 17" xfId="151"/>
    <cellStyle name="Normal 17 2" xfId="152"/>
    <cellStyle name="Normal 18" xfId="153"/>
    <cellStyle name="Normal 18 2" xfId="154"/>
    <cellStyle name="Normal 19" xfId="155"/>
    <cellStyle name="Normal 2" xfId="156"/>
    <cellStyle name="Normal 2 2" xfId="10"/>
    <cellStyle name="Normal 2 2 2" xfId="157"/>
    <cellStyle name="Normal 2 2 3" xfId="158"/>
    <cellStyle name="Normal 2 3" xfId="159"/>
    <cellStyle name="Normal 2 3 2" xfId="160"/>
    <cellStyle name="Normal 2 4" xfId="161"/>
    <cellStyle name="Normal 2 5" xfId="162"/>
    <cellStyle name="Normal 2 6" xfId="163"/>
    <cellStyle name="Normal 20" xfId="164"/>
    <cellStyle name="Normal 21" xfId="165"/>
    <cellStyle name="Normal 22" xfId="166"/>
    <cellStyle name="Normal 23" xfId="167"/>
    <cellStyle name="Normal 24" xfId="168"/>
    <cellStyle name="Normal 25" xfId="169"/>
    <cellStyle name="Normal 26" xfId="170"/>
    <cellStyle name="Normal 27" xfId="171"/>
    <cellStyle name="Normal 28" xfId="172"/>
    <cellStyle name="Normal 29" xfId="173"/>
    <cellStyle name="Normal 3" xfId="174"/>
    <cellStyle name="Normal 3 2" xfId="175"/>
    <cellStyle name="Normal 3 3" xfId="176"/>
    <cellStyle name="Normal 3 4" xfId="177"/>
    <cellStyle name="Normal 30" xfId="178"/>
    <cellStyle name="Normal 31" xfId="179"/>
    <cellStyle name="Normal 32" xfId="180"/>
    <cellStyle name="Normal 33" xfId="181"/>
    <cellStyle name="Normal 34" xfId="182"/>
    <cellStyle name="Normal 35" xfId="183"/>
    <cellStyle name="Normal 36" xfId="184"/>
    <cellStyle name="Normal 37" xfId="185"/>
    <cellStyle name="Normal 38" xfId="186"/>
    <cellStyle name="Normal 39" xfId="187"/>
    <cellStyle name="Normal 4" xfId="188"/>
    <cellStyle name="Normal 4 2" xfId="189"/>
    <cellStyle name="Normal 4 3" xfId="190"/>
    <cellStyle name="Normal 4 4" xfId="191"/>
    <cellStyle name="Normal 4 5" xfId="192"/>
    <cellStyle name="Normal 40" xfId="5"/>
    <cellStyle name="Normal 41" xfId="193"/>
    <cellStyle name="Normal 5" xfId="194"/>
    <cellStyle name="Normal 5 2" xfId="195"/>
    <cellStyle name="Normal 6" xfId="196"/>
    <cellStyle name="Normal 6 2" xfId="197"/>
    <cellStyle name="Normal 6 2 2" xfId="198"/>
    <cellStyle name="Normal 6 2 3" xfId="199"/>
    <cellStyle name="Normal 6 3" xfId="200"/>
    <cellStyle name="Normal 6 4" xfId="201"/>
    <cellStyle name="Normal 6 5" xfId="202"/>
    <cellStyle name="Normal 7" xfId="203"/>
    <cellStyle name="Normal 7 2" xfId="204"/>
    <cellStyle name="Normal 7 2 2" xfId="205"/>
    <cellStyle name="Normal 7 2 3" xfId="206"/>
    <cellStyle name="Normal 7 3" xfId="207"/>
    <cellStyle name="Normal 7 4" xfId="208"/>
    <cellStyle name="Normal 7 5" xfId="209"/>
    <cellStyle name="Normal 8" xfId="210"/>
    <cellStyle name="Normal 8 2" xfId="211"/>
    <cellStyle name="Normal 8 2 2" xfId="212"/>
    <cellStyle name="Normal 8 2 3" xfId="213"/>
    <cellStyle name="Normal 8 3" xfId="214"/>
    <cellStyle name="Normal 8 4" xfId="215"/>
    <cellStyle name="Normal 8 5" xfId="216"/>
    <cellStyle name="Normal 9" xfId="217"/>
    <cellStyle name="Normal_AMACAPST" xfId="7"/>
    <cellStyle name="Normal_COSTOF" xfId="6"/>
    <cellStyle name="Normal_UE-070804 et al Exhibits KLE 3 and 4 CONFIDENTIAL 10-17-07" xfId="3"/>
    <cellStyle name="Note 2" xfId="218"/>
    <cellStyle name="Output 2" xfId="219"/>
    <cellStyle name="OUTPUT AMOUNTS" xfId="220"/>
    <cellStyle name="OUTPUT AMOUNTS 2" xfId="221"/>
    <cellStyle name="Output Amounts 3" xfId="222"/>
    <cellStyle name="Output Amounts 4" xfId="223"/>
    <cellStyle name="Output Column Headings" xfId="224"/>
    <cellStyle name="Output Line Items" xfId="225"/>
    <cellStyle name="Output Report Heading" xfId="226"/>
    <cellStyle name="Output Report Title" xfId="227"/>
    <cellStyle name="Percent [2]" xfId="228"/>
    <cellStyle name="Percent 10" xfId="229"/>
    <cellStyle name="Percent 11" xfId="230"/>
    <cellStyle name="Percent 12" xfId="231"/>
    <cellStyle name="Percent 13" xfId="232"/>
    <cellStyle name="Percent 2" xfId="9"/>
    <cellStyle name="Percent 2 2" xfId="233"/>
    <cellStyle name="Percent 2 3" xfId="234"/>
    <cellStyle name="Percent 3" xfId="235"/>
    <cellStyle name="Percent 3 2" xfId="236"/>
    <cellStyle name="Percent 3 3" xfId="237"/>
    <cellStyle name="Percent 4" xfId="238"/>
    <cellStyle name="Percent 4 2" xfId="239"/>
    <cellStyle name="Percent 4 2 2" xfId="240"/>
    <cellStyle name="Percent 4 2 3" xfId="241"/>
    <cellStyle name="Percent 4 3" xfId="242"/>
    <cellStyle name="Percent 4 4" xfId="243"/>
    <cellStyle name="Percent 4 5" xfId="244"/>
    <cellStyle name="Percent 5" xfId="245"/>
    <cellStyle name="Percent 6" xfId="246"/>
    <cellStyle name="Percent 7" xfId="247"/>
    <cellStyle name="Percent 8" xfId="248"/>
    <cellStyle name="Percent 9" xfId="249"/>
    <cellStyle name="QtrHeader" xfId="250"/>
    <cellStyle name="ReportTitlePrompt" xfId="251"/>
    <cellStyle name="ReportTitleValue" xfId="252"/>
    <cellStyle name="RowAcctAbovePrompt" xfId="253"/>
    <cellStyle name="RowAcctSOBAbovePrompt" xfId="254"/>
    <cellStyle name="RowAcctSOBValue" xfId="255"/>
    <cellStyle name="RowAcctValue" xfId="256"/>
    <cellStyle name="RowAttrAbovePrompt" xfId="257"/>
    <cellStyle name="RowAttrValue" xfId="258"/>
    <cellStyle name="RowColSetAbovePrompt" xfId="259"/>
    <cellStyle name="RowColSetLeftPrompt" xfId="260"/>
    <cellStyle name="RowColSetValue" xfId="261"/>
    <cellStyle name="RowLeftPrompt" xfId="262"/>
    <cellStyle name="SampleUsingFormatMask" xfId="263"/>
    <cellStyle name="SampleWithNoFormatMask" xfId="264"/>
    <cellStyle name="subhead" xfId="265"/>
    <cellStyle name="Thousands" xfId="266"/>
    <cellStyle name="Title 2" xfId="267"/>
    <cellStyle name="Total 2" xfId="268"/>
    <cellStyle name="UploadThisRowValue" xfId="269"/>
    <cellStyle name="Warning Text 2" xfId="270"/>
    <cellStyle name="YrHeader" xfId="27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Startup" Target="Budg%20&amp;%20Forecast%20-%20Forecast/2009%20Forecast/10%20Oct/Debt%20Database%2010%20200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ETemp\Temporary%20Internet%20Files\Content.Outlook\I2B9FWRI\RA%20OCT3%2011-19-09%20(7)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reasury%20&amp;%20Trust\Journals\Treasury%20Analyst%20III\Database\2011\Debt%20Data%20Base%20201112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Startup" Target="Budg%20&amp;%20Forecast%20-%20Forecast/2010%20Forecast/04%20Apr/RA%20APR6%206-08-10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Startup" Target="Budg%20&amp;%20Forecast%20-%20Forecast/2010%20Forecast/01%20Jan/RA%20JAN4%203-1-10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"/>
      <sheetName val="Impact"/>
      <sheetName val="Debt import"/>
      <sheetName val="Maturity Schedule"/>
      <sheetName val="Invoice Check"/>
      <sheetName val="Accrual"/>
      <sheetName val="Accrued Interest"/>
      <sheetName val="2008 Outstanding"/>
      <sheetName val="Repurchases"/>
      <sheetName val="Amort"/>
      <sheetName val="Debt Strat(SWAPS)"/>
      <sheetName val="TOPrS"/>
      <sheetName val="PCB"/>
      <sheetName val="SMTNB"/>
      <sheetName val="SMTNA"/>
      <sheetName val="MTNC"/>
      <sheetName val="MTNB"/>
      <sheetName val="7.25"/>
      <sheetName val="5.125"/>
      <sheetName val="5.95"/>
      <sheetName val="5.70"/>
      <sheetName val="5.45"/>
      <sheetName val="6.25"/>
      <sheetName val="6.125"/>
      <sheetName val="18196Rathdrum"/>
      <sheetName val="AR"/>
      <sheetName val="CR"/>
      <sheetName val="Average Maturity"/>
      <sheetName val="Sheet1"/>
      <sheetName val="9.7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">
          <cell r="R1">
            <v>1</v>
          </cell>
        </row>
        <row r="34">
          <cell r="O34">
            <v>2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CORP IS"/>
      <sheetName val="CORP BS"/>
      <sheetName val="CORP INDIR CF"/>
      <sheetName val="RATIOS"/>
      <sheetName val="UTIL IS"/>
      <sheetName val="UTIL BS"/>
      <sheetName val="UTIL DIR CF"/>
      <sheetName val="Imp IS"/>
      <sheetName val="Imp BS"/>
      <sheetName val="Imp DIR CF"/>
      <sheetName val="Key Stats"/>
      <sheetName val="Sheet2"/>
      <sheetName val="Inc St"/>
      <sheetName val="Bal Sheet"/>
      <sheetName val="Dir CF"/>
      <sheetName val="EBITDA"/>
      <sheetName val="COC"/>
      <sheetName val="Indir CF"/>
      <sheetName val="Oth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">
          <cell r="B1">
            <v>40087</v>
          </cell>
        </row>
        <row r="2">
          <cell r="B2">
            <v>40136</v>
          </cell>
        </row>
        <row r="5">
          <cell r="B5">
            <v>40133</v>
          </cell>
        </row>
        <row r="6">
          <cell r="B6">
            <v>40101</v>
          </cell>
        </row>
        <row r="8">
          <cell r="B8" t="str">
            <v>OCT3</v>
          </cell>
        </row>
        <row r="10">
          <cell r="B10">
            <v>8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bt"/>
      <sheetName val="Int-CR Fees Accrued Input page"/>
      <sheetName val="Amortization Input Page"/>
      <sheetName val="Amortization Pivot Table"/>
      <sheetName val="Current Balance"/>
      <sheetName val="655 GL Entry"/>
      <sheetName val="Current Portion of LT Debt"/>
      <sheetName val="Interest Expense Accrual"/>
      <sheetName val="Interest Income Accrual"/>
      <sheetName val="AR Interest-Fee Accrual"/>
      <sheetName val="Interest Accrued-Paid"/>
      <sheetName val="Interest Variance"/>
      <sheetName val="FAS 107-Market COD"/>
      <sheetName val="Cost of Capital Calculation"/>
      <sheetName val="Cost of Debt for WA"/>
      <sheetName val="Cost of Debt for Idaho"/>
      <sheetName val="Cost of Debt for Oregon"/>
      <sheetName val="Short-Term"/>
      <sheetName val="Var. Rate Long-Term"/>
      <sheetName val="ST Borrowing Actuals"/>
      <sheetName val="AFUDC Master Sheet"/>
      <sheetName val="CWIP Balances"/>
    </sheetNames>
    <sheetDataSet>
      <sheetData sheetId="0">
        <row r="1">
          <cell r="C1">
            <v>40908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CORP IS"/>
      <sheetName val="CORP BS"/>
      <sheetName val="CORP INDIR CF"/>
      <sheetName val="RATIOS"/>
      <sheetName val="UTIL IS"/>
      <sheetName val="UTIL BS"/>
      <sheetName val="UTIL DIR CF"/>
      <sheetName val="Imp IS"/>
      <sheetName val="Imp BS"/>
      <sheetName val="Imp DIR CF"/>
      <sheetName val="Key Stats"/>
      <sheetName val="Sheet2"/>
      <sheetName val="Inc St"/>
      <sheetName val="Bal Sheet"/>
      <sheetName val="Dir CF"/>
      <sheetName val="EBITDA"/>
      <sheetName val="Jurisdictional Equity Ratio"/>
      <sheetName val="Indir CF"/>
      <sheetName val="Oth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8">
          <cell r="B8" t="str">
            <v>APR6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CORP IS"/>
      <sheetName val="CORP BS"/>
      <sheetName val="CORP INDIR CF"/>
      <sheetName val="RATIOS"/>
      <sheetName val="UTIL IS"/>
      <sheetName val="UTIL BS"/>
      <sheetName val="UTIL DIR CF"/>
      <sheetName val="Imp IS"/>
      <sheetName val="Imp BS"/>
      <sheetName val="Imp DIR CF"/>
      <sheetName val="Key Stats"/>
      <sheetName val="Sheet2"/>
      <sheetName val="Inc St"/>
      <sheetName val="Bal Sheet"/>
      <sheetName val="Dir CF"/>
      <sheetName val="EBITDA"/>
      <sheetName val="Jurisdictional Equity Ratio"/>
      <sheetName val="Indir CF"/>
      <sheetName val="Oth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8">
          <cell r="B8" t="str">
            <v>JAN4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S34"/>
  <sheetViews>
    <sheetView tabSelected="1" zoomScaleNormal="100" workbookViewId="0">
      <selection activeCell="C4" sqref="C4"/>
    </sheetView>
  </sheetViews>
  <sheetFormatPr defaultRowHeight="11.25"/>
  <cols>
    <col min="1" max="1" width="3" style="2" customWidth="1"/>
    <col min="2" max="2" width="19.140625" style="2" customWidth="1"/>
    <col min="3" max="3" width="10.85546875" style="2" customWidth="1"/>
    <col min="4" max="4" width="11" style="2" customWidth="1"/>
    <col min="5" max="6" width="10.85546875" style="2" customWidth="1"/>
    <col min="7" max="7" width="10.7109375" style="2" customWidth="1"/>
    <col min="8" max="8" width="10.85546875" style="2" customWidth="1"/>
    <col min="9" max="10" width="11" style="2" customWidth="1"/>
    <col min="11" max="11" width="10.7109375" style="2" customWidth="1"/>
    <col min="12" max="12" width="10.85546875" style="2" customWidth="1"/>
    <col min="13" max="13" width="10.7109375" style="2" customWidth="1"/>
    <col min="14" max="15" width="10.85546875" style="2" customWidth="1"/>
    <col min="16" max="16" width="12.140625" style="2" customWidth="1"/>
    <col min="17" max="16384" width="9.140625" style="2"/>
  </cols>
  <sheetData>
    <row r="7" spans="1:19">
      <c r="A7" s="49" t="s">
        <v>0</v>
      </c>
      <c r="B7" s="49"/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1"/>
      <c r="R7" s="1"/>
      <c r="S7" s="1"/>
    </row>
    <row r="8" spans="1:19">
      <c r="A8" s="50" t="s">
        <v>1</v>
      </c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1"/>
      <c r="R8" s="1"/>
      <c r="S8" s="1"/>
    </row>
    <row r="9" spans="1:19">
      <c r="A9" s="51">
        <v>41274</v>
      </c>
      <c r="B9" s="51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1"/>
      <c r="R9" s="1"/>
      <c r="S9" s="1"/>
    </row>
    <row r="10" spans="1:19">
      <c r="A10" s="3"/>
      <c r="B10" s="4"/>
      <c r="C10" s="5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6"/>
      <c r="R10" s="6"/>
      <c r="S10" s="6"/>
    </row>
    <row r="11" spans="1:19">
      <c r="A11" s="7">
        <v>1</v>
      </c>
      <c r="B11" s="3"/>
      <c r="C11" s="8">
        <v>40908</v>
      </c>
      <c r="D11" s="8">
        <v>40939</v>
      </c>
      <c r="E11" s="8">
        <v>40968</v>
      </c>
      <c r="F11" s="8">
        <v>40999</v>
      </c>
      <c r="G11" s="8">
        <v>41029</v>
      </c>
      <c r="H11" s="8">
        <v>41060</v>
      </c>
      <c r="I11" s="8">
        <v>41090</v>
      </c>
      <c r="J11" s="8">
        <v>41121</v>
      </c>
      <c r="K11" s="8">
        <v>41152</v>
      </c>
      <c r="L11" s="8">
        <v>41182</v>
      </c>
      <c r="M11" s="8">
        <v>41213</v>
      </c>
      <c r="N11" s="8">
        <v>41243</v>
      </c>
      <c r="O11" s="8">
        <v>41274</v>
      </c>
      <c r="P11" s="9" t="s">
        <v>2</v>
      </c>
      <c r="Q11" s="6"/>
      <c r="R11" s="6"/>
      <c r="S11" s="6"/>
    </row>
    <row r="12" spans="1:19">
      <c r="A12" s="7">
        <v>2</v>
      </c>
      <c r="B12" s="7" t="s">
        <v>3</v>
      </c>
      <c r="C12" s="10" t="s">
        <v>4</v>
      </c>
      <c r="D12" s="10" t="s">
        <v>5</v>
      </c>
      <c r="E12" s="10" t="s">
        <v>6</v>
      </c>
      <c r="F12" s="10" t="s">
        <v>7</v>
      </c>
      <c r="G12" s="10" t="s">
        <v>8</v>
      </c>
      <c r="H12" s="10" t="s">
        <v>9</v>
      </c>
      <c r="I12" s="10" t="s">
        <v>10</v>
      </c>
      <c r="J12" s="10" t="s">
        <v>11</v>
      </c>
      <c r="K12" s="10" t="s">
        <v>12</v>
      </c>
      <c r="L12" s="10" t="s">
        <v>13</v>
      </c>
      <c r="M12" s="10" t="s">
        <v>14</v>
      </c>
      <c r="N12" s="10" t="s">
        <v>15</v>
      </c>
      <c r="O12" s="10" t="s">
        <v>16</v>
      </c>
      <c r="P12" s="10" t="s">
        <v>17</v>
      </c>
      <c r="Q12" s="3"/>
      <c r="R12" s="3"/>
      <c r="S12" s="3"/>
    </row>
    <row r="13" spans="1:19">
      <c r="A13" s="7">
        <v>3</v>
      </c>
      <c r="B13" s="11" t="s">
        <v>34</v>
      </c>
      <c r="C13" s="12">
        <v>105000000</v>
      </c>
      <c r="D13" s="12">
        <v>105000000</v>
      </c>
      <c r="E13" s="12">
        <v>105000000</v>
      </c>
      <c r="F13" s="12">
        <v>105000000</v>
      </c>
      <c r="G13" s="12">
        <v>105000000</v>
      </c>
      <c r="H13" s="12">
        <v>105000000</v>
      </c>
      <c r="I13" s="12">
        <v>105000000</v>
      </c>
      <c r="J13" s="12">
        <v>105000000</v>
      </c>
      <c r="K13" s="12">
        <v>105000000</v>
      </c>
      <c r="L13" s="12">
        <v>105000000</v>
      </c>
      <c r="M13" s="12">
        <v>105000000</v>
      </c>
      <c r="N13" s="12">
        <v>105000000</v>
      </c>
      <c r="O13" s="12">
        <v>105000000</v>
      </c>
      <c r="P13" s="13">
        <v>105000000</v>
      </c>
      <c r="Q13" s="14"/>
      <c r="R13" s="14"/>
      <c r="S13" s="6"/>
    </row>
    <row r="14" spans="1:19">
      <c r="A14" s="7">
        <v>4</v>
      </c>
      <c r="B14" s="15" t="s">
        <v>18</v>
      </c>
      <c r="C14" s="15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7"/>
      <c r="Q14" s="6"/>
      <c r="R14" s="14"/>
      <c r="S14" s="18"/>
    </row>
    <row r="15" spans="1:19">
      <c r="A15" s="7">
        <v>5</v>
      </c>
      <c r="B15" s="15" t="s">
        <v>19</v>
      </c>
      <c r="C15" s="15"/>
      <c r="D15" s="19">
        <v>31</v>
      </c>
      <c r="E15" s="15">
        <v>29</v>
      </c>
      <c r="F15" s="15">
        <v>31</v>
      </c>
      <c r="G15" s="15">
        <v>30</v>
      </c>
      <c r="H15" s="15">
        <v>31</v>
      </c>
      <c r="I15" s="15">
        <v>30</v>
      </c>
      <c r="J15" s="15">
        <v>31</v>
      </c>
      <c r="K15" s="15">
        <v>31</v>
      </c>
      <c r="L15" s="15">
        <v>30</v>
      </c>
      <c r="M15" s="15">
        <v>31</v>
      </c>
      <c r="N15" s="15">
        <v>30</v>
      </c>
      <c r="O15" s="15">
        <v>31</v>
      </c>
      <c r="P15" s="15">
        <v>366</v>
      </c>
      <c r="Q15" s="6"/>
      <c r="R15" s="6"/>
      <c r="S15" s="6"/>
    </row>
    <row r="16" spans="1:19">
      <c r="A16" s="7">
        <v>6</v>
      </c>
      <c r="B16" s="15"/>
      <c r="C16" s="15"/>
      <c r="D16" s="19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6"/>
      <c r="R16" s="14"/>
      <c r="S16" s="6"/>
    </row>
    <row r="17" spans="1:19">
      <c r="A17" s="7">
        <v>7</v>
      </c>
      <c r="B17" s="3" t="s">
        <v>35</v>
      </c>
      <c r="C17" s="15"/>
      <c r="D17" s="20">
        <v>1.15E-2</v>
      </c>
      <c r="E17" s="20">
        <v>1.15E-2</v>
      </c>
      <c r="F17" s="20">
        <v>1.15E-2</v>
      </c>
      <c r="G17" s="20">
        <v>1.15E-2</v>
      </c>
      <c r="H17" s="20">
        <v>1.15E-2</v>
      </c>
      <c r="I17" s="20">
        <v>1.15E-2</v>
      </c>
      <c r="J17" s="20">
        <v>1.15E-2</v>
      </c>
      <c r="K17" s="20">
        <v>1.15E-2</v>
      </c>
      <c r="L17" s="20">
        <v>1.15E-2</v>
      </c>
      <c r="M17" s="20">
        <v>1.15E-2</v>
      </c>
      <c r="N17" s="20">
        <v>1.15E-2</v>
      </c>
      <c r="O17" s="20">
        <v>1.15E-2</v>
      </c>
      <c r="P17" s="3"/>
      <c r="Q17" s="6"/>
      <c r="R17" s="6"/>
      <c r="S17" s="6"/>
    </row>
    <row r="18" spans="1:19">
      <c r="A18" s="7">
        <v>8</v>
      </c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</row>
    <row r="19" spans="1:19">
      <c r="A19" s="7">
        <v>9</v>
      </c>
      <c r="B19" s="12" t="s">
        <v>20</v>
      </c>
      <c r="C19" s="15"/>
      <c r="D19" s="21">
        <f>(D13+C13)/2*D17/360*D15</f>
        <v>103979.16666666666</v>
      </c>
      <c r="E19" s="21">
        <f t="shared" ref="E19:O19" si="0">(E13+D13)/2*E17/360*E15</f>
        <v>97270.833333333328</v>
      </c>
      <c r="F19" s="21">
        <f t="shared" si="0"/>
        <v>103979.16666666666</v>
      </c>
      <c r="G19" s="21">
        <f t="shared" si="0"/>
        <v>100625</v>
      </c>
      <c r="H19" s="21">
        <f t="shared" si="0"/>
        <v>103979.16666666666</v>
      </c>
      <c r="I19" s="21">
        <f t="shared" si="0"/>
        <v>100625</v>
      </c>
      <c r="J19" s="21">
        <f t="shared" si="0"/>
        <v>103979.16666666666</v>
      </c>
      <c r="K19" s="21">
        <f t="shared" si="0"/>
        <v>103979.16666666666</v>
      </c>
      <c r="L19" s="21">
        <f t="shared" si="0"/>
        <v>100625</v>
      </c>
      <c r="M19" s="21">
        <f t="shared" si="0"/>
        <v>103979.16666666666</v>
      </c>
      <c r="N19" s="21">
        <f t="shared" si="0"/>
        <v>100625</v>
      </c>
      <c r="O19" s="21">
        <f t="shared" si="0"/>
        <v>103979.16666666666</v>
      </c>
      <c r="P19" s="22">
        <f>SUM(D19:O19)</f>
        <v>1227624.9999999998</v>
      </c>
      <c r="Q19" s="6"/>
      <c r="R19" s="6"/>
    </row>
    <row r="20" spans="1:19">
      <c r="A20" s="7">
        <v>10</v>
      </c>
      <c r="B20" s="11" t="s">
        <v>36</v>
      </c>
      <c r="C20" s="23"/>
      <c r="D20" s="24">
        <v>39178</v>
      </c>
      <c r="E20" s="24">
        <v>39178</v>
      </c>
      <c r="F20" s="24">
        <v>39178</v>
      </c>
      <c r="G20" s="24">
        <v>39178</v>
      </c>
      <c r="H20" s="24">
        <v>39178</v>
      </c>
      <c r="I20" s="24">
        <v>39178</v>
      </c>
      <c r="J20" s="24">
        <v>39178</v>
      </c>
      <c r="K20" s="24">
        <v>39178</v>
      </c>
      <c r="L20" s="24">
        <v>39178</v>
      </c>
      <c r="M20" s="24">
        <v>39178</v>
      </c>
      <c r="N20" s="24">
        <v>39178</v>
      </c>
      <c r="O20" s="24">
        <v>39178</v>
      </c>
      <c r="P20" s="25">
        <f>SUM(D20:O20)</f>
        <v>470136</v>
      </c>
      <c r="Q20" s="6"/>
      <c r="R20" s="6"/>
    </row>
    <row r="21" spans="1:19">
      <c r="A21" s="7">
        <v>11</v>
      </c>
      <c r="B21" s="11" t="s">
        <v>21</v>
      </c>
      <c r="C21" s="23"/>
      <c r="D21" s="26">
        <v>45821.14</v>
      </c>
      <c r="E21" s="26">
        <v>45821.14</v>
      </c>
      <c r="F21" s="26">
        <v>45821.14</v>
      </c>
      <c r="G21" s="26">
        <v>45821.14</v>
      </c>
      <c r="H21" s="26">
        <v>45821.14</v>
      </c>
      <c r="I21" s="26">
        <v>45821.14</v>
      </c>
      <c r="J21" s="26">
        <v>45821.14</v>
      </c>
      <c r="K21" s="26">
        <v>45821.14</v>
      </c>
      <c r="L21" s="26">
        <v>45821.14</v>
      </c>
      <c r="M21" s="26">
        <v>45821.14</v>
      </c>
      <c r="N21" s="26">
        <v>45821.14</v>
      </c>
      <c r="O21" s="26">
        <v>45821.14</v>
      </c>
      <c r="P21" s="27">
        <f>SUM(D21:O21)</f>
        <v>549853.68000000005</v>
      </c>
      <c r="Q21" s="6"/>
      <c r="R21" s="6"/>
    </row>
    <row r="22" spans="1:19" ht="12" thickBot="1">
      <c r="A22" s="7">
        <v>12</v>
      </c>
      <c r="B22" s="15" t="s">
        <v>22</v>
      </c>
      <c r="C22" s="15"/>
      <c r="D22" s="28">
        <f>SUM(D19:D21)</f>
        <v>188978.30666666664</v>
      </c>
      <c r="E22" s="28">
        <f t="shared" ref="E22:O22" si="1">SUM(E19:E21)</f>
        <v>182269.97333333333</v>
      </c>
      <c r="F22" s="28">
        <f t="shared" si="1"/>
        <v>188978.30666666664</v>
      </c>
      <c r="G22" s="28">
        <f t="shared" si="1"/>
        <v>185624.14</v>
      </c>
      <c r="H22" s="28">
        <f t="shared" si="1"/>
        <v>188978.30666666664</v>
      </c>
      <c r="I22" s="28">
        <f t="shared" si="1"/>
        <v>185624.14</v>
      </c>
      <c r="J22" s="28">
        <f t="shared" si="1"/>
        <v>188978.30666666664</v>
      </c>
      <c r="K22" s="28">
        <f t="shared" si="1"/>
        <v>188978.30666666664</v>
      </c>
      <c r="L22" s="28">
        <f t="shared" si="1"/>
        <v>185624.14</v>
      </c>
      <c r="M22" s="28">
        <f t="shared" si="1"/>
        <v>188978.30666666664</v>
      </c>
      <c r="N22" s="28">
        <f t="shared" si="1"/>
        <v>185624.14</v>
      </c>
      <c r="O22" s="28">
        <f t="shared" si="1"/>
        <v>188978.30666666664</v>
      </c>
      <c r="P22" s="29">
        <f>SUM(P19:P21)</f>
        <v>2247614.6799999997</v>
      </c>
      <c r="Q22" s="6"/>
      <c r="R22" s="6"/>
    </row>
    <row r="23" spans="1:19" ht="12" thickTop="1">
      <c r="A23" s="7">
        <v>13</v>
      </c>
      <c r="B23" s="30"/>
      <c r="C23" s="31"/>
      <c r="D23" s="31"/>
      <c r="E23" s="31"/>
      <c r="F23" s="31"/>
      <c r="G23" s="31"/>
      <c r="H23" s="3"/>
      <c r="I23" s="3"/>
      <c r="J23" s="3"/>
      <c r="K23" s="3"/>
      <c r="L23" s="3"/>
      <c r="M23" s="3"/>
      <c r="N23" s="3"/>
      <c r="O23" s="3"/>
      <c r="P23" s="3"/>
      <c r="Q23" s="6"/>
      <c r="R23" s="6"/>
    </row>
    <row r="24" spans="1:19">
      <c r="A24" s="7">
        <v>14</v>
      </c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12"/>
      <c r="O24" s="32" t="s">
        <v>23</v>
      </c>
      <c r="P24" s="33">
        <f>P22</f>
        <v>2247614.6799999997</v>
      </c>
      <c r="Q24" s="6"/>
      <c r="R24" s="6"/>
    </row>
    <row r="25" spans="1:19">
      <c r="A25" s="7">
        <v>15</v>
      </c>
      <c r="B25" s="15"/>
      <c r="C25" s="6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12"/>
      <c r="O25" s="32" t="s">
        <v>24</v>
      </c>
      <c r="P25" s="35">
        <v>105000000</v>
      </c>
      <c r="Q25" s="6"/>
      <c r="R25" s="6"/>
    </row>
    <row r="26" spans="1:19">
      <c r="A26" s="7"/>
      <c r="B26" s="3"/>
      <c r="C26" s="36"/>
      <c r="D26" s="37"/>
      <c r="E26" s="38"/>
      <c r="F26" s="38"/>
      <c r="G26" s="38"/>
      <c r="H26" s="38"/>
      <c r="I26" s="38"/>
      <c r="J26" s="38"/>
      <c r="K26" s="38"/>
      <c r="L26" s="38"/>
      <c r="M26" s="39"/>
      <c r="N26" s="40"/>
      <c r="O26" s="32" t="s">
        <v>25</v>
      </c>
      <c r="P26" s="41">
        <f>P24/P25</f>
        <v>2.1405854095238094E-2</v>
      </c>
      <c r="Q26" s="6"/>
      <c r="R26" s="36"/>
    </row>
    <row r="27" spans="1:19">
      <c r="A27" s="42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52"/>
      <c r="O27" s="52"/>
      <c r="P27" s="52"/>
      <c r="Q27" s="6"/>
      <c r="R27" s="6"/>
    </row>
    <row r="28" spans="1:19">
      <c r="A28" s="6"/>
      <c r="B28" s="6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6"/>
      <c r="R28" s="6"/>
    </row>
    <row r="30" spans="1:19">
      <c r="A30" s="6"/>
      <c r="B30" s="14"/>
      <c r="C30" s="43"/>
      <c r="D30" s="43"/>
      <c r="E30" s="43"/>
      <c r="F30" s="43"/>
      <c r="G30" s="43"/>
      <c r="H30" s="43"/>
      <c r="I30" s="43"/>
      <c r="J30" s="43"/>
      <c r="K30" s="43"/>
      <c r="L30" s="43"/>
      <c r="M30" s="43"/>
      <c r="N30" s="43"/>
      <c r="O30" s="43"/>
      <c r="P30" s="6"/>
      <c r="Q30" s="6"/>
      <c r="R30" s="6"/>
    </row>
    <row r="31" spans="1:19" ht="12.75">
      <c r="A31" s="46" t="s">
        <v>26</v>
      </c>
      <c r="B31" s="3" t="s">
        <v>27</v>
      </c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18"/>
      <c r="P31" s="6"/>
      <c r="Q31" s="6"/>
      <c r="R31" s="6"/>
    </row>
    <row r="32" spans="1:19" ht="12.75">
      <c r="A32" s="46" t="s">
        <v>28</v>
      </c>
      <c r="B32" s="3" t="s">
        <v>29</v>
      </c>
      <c r="C32" s="3"/>
      <c r="D32" s="3"/>
      <c r="E32" s="3"/>
      <c r="F32" s="3"/>
      <c r="G32" s="3"/>
      <c r="H32" s="6"/>
      <c r="I32" s="6"/>
      <c r="J32" s="6"/>
      <c r="K32" s="6"/>
      <c r="L32" s="6"/>
      <c r="M32" s="6"/>
      <c r="N32" s="6"/>
      <c r="O32" s="44"/>
      <c r="P32" s="6"/>
      <c r="Q32" s="6"/>
      <c r="R32" s="6"/>
    </row>
    <row r="33" spans="1:18" ht="12.75">
      <c r="A33" s="47"/>
      <c r="B33" s="45" t="s">
        <v>30</v>
      </c>
      <c r="D33" s="6"/>
      <c r="E33" s="6"/>
      <c r="F33" s="6"/>
      <c r="G33" s="3" t="s">
        <v>31</v>
      </c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</row>
    <row r="34" spans="1:18" ht="12.75">
      <c r="A34" s="48" t="s">
        <v>32</v>
      </c>
      <c r="B34" s="3" t="s">
        <v>33</v>
      </c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</row>
  </sheetData>
  <mergeCells count="4">
    <mergeCell ref="A7:P7"/>
    <mergeCell ref="A8:P8"/>
    <mergeCell ref="A9:P9"/>
    <mergeCell ref="N27:P27"/>
  </mergeCells>
  <pageMargins left="0.7" right="0.7" top="0.75" bottom="0.75" header="0.3" footer="0.3"/>
  <pageSetup scale="71" orientation="landscape" r:id="rId1"/>
  <headerFooter>
    <oddHeader>&amp;RExhibit No. _ (EJK-3)
Dockets UE-120436 &amp;&amp; UG-120437
Page 1 of 1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2012-04-02T07:00:00+00:00</OpenedDate>
    <Date1 xmlns="dc463f71-b30c-4ab2-9473-d307f9d35888">2012-09-19T07:00:00+00:00</Date1>
    <IsDocumentOrder xmlns="dc463f71-b30c-4ab2-9473-d307f9d35888" xsi:nil="true"/>
    <IsHighlyConfidential xmlns="dc463f71-b30c-4ab2-9473-d307f9d35888">false</IsHighlyConfidential>
    <CaseCompanyNames xmlns="dc463f71-b30c-4ab2-9473-d307f9d35888">Avista Corporation</CaseCompanyNames>
    <DocketNumber xmlns="dc463f71-b30c-4ab2-9473-d307f9d35888">120436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DEEBBBECEF4A9741925D1E0FF525C9BE" ma:contentTypeVersion="139" ma:contentTypeDescription="" ma:contentTypeScope="" ma:versionID="e1c2431b48247bef897b70fc6688e99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Props1.xml><?xml version="1.0" encoding="utf-8"?>
<ds:datastoreItem xmlns:ds="http://schemas.openxmlformats.org/officeDocument/2006/customXml" ds:itemID="{0E1E4C36-06DA-405C-AC26-8CBE92BB4C38}"/>
</file>

<file path=customXml/itemProps2.xml><?xml version="1.0" encoding="utf-8"?>
<ds:datastoreItem xmlns:ds="http://schemas.openxmlformats.org/officeDocument/2006/customXml" ds:itemID="{7BD34565-FD1B-4097-BEEB-7FF589D659ED}"/>
</file>

<file path=customXml/itemProps3.xml><?xml version="1.0" encoding="utf-8"?>
<ds:datastoreItem xmlns:ds="http://schemas.openxmlformats.org/officeDocument/2006/customXml" ds:itemID="{C89A0AD0-2247-4A52-8D98-EF7CF871375E}"/>
</file>

<file path=customXml/itemProps4.xml><?xml version="1.0" encoding="utf-8"?>
<ds:datastoreItem xmlns:ds="http://schemas.openxmlformats.org/officeDocument/2006/customXml" ds:itemID="{B0618FA8-FD3D-4C80-80E6-A4FFA73CB2D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Exhibit No. EJK-3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EJ Keating</dc:creator>
  <cp:lastModifiedBy>EJ Keating</cp:lastModifiedBy>
  <cp:lastPrinted>2012-09-14T20:23:40Z</cp:lastPrinted>
  <dcterms:created xsi:type="dcterms:W3CDTF">2012-08-23T20:12:06Z</dcterms:created>
  <dcterms:modified xsi:type="dcterms:W3CDTF">2012-09-14T21:09:03Z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0x0101006E56B4D1795A2E4DB2F0B01679ED314A00DEEBBBECEF4A9741925D1E0FF525C9BE</vt:lpwstr>
  </property>
  <property fmtid="{D5CDD505-2E9C-101B-9397-08002B2CF9AE}" pid="3" name="_docset_NoMedatataSyncRequired">
    <vt:lpwstr>False</vt:lpwstr>
  </property>
</Properties>
</file>