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Tables/pivotTable2.xml" ContentType="application/vnd.openxmlformats-officedocument.spreadsheetml.pivotTable+xml"/>
  <Override PartName="/xl/pivotTables/pivotTable1.xml" ContentType="application/vnd.openxmlformats-officedocument.spreadsheetml.pivotTable+xml"/>
  <Override PartName="/xl/worksheets/sheet1.xml" ContentType="application/vnd.openxmlformats-officedocument.spreadsheetml.worksheet+xml"/>
  <Override PartName="/xl/charts/chart1.xml" ContentType="application/vnd.openxmlformats-officedocument.drawingml.chart+xml"/>
  <Override PartName="/xl/styles.xml" ContentType="application/vnd.openxmlformats-officedocument.spreadsheetml.styles+xml"/>
  <Override PartName="/xl/charts/chart2.xml" ContentType="application/vnd.openxmlformats-officedocument.drawingml.chart+xml"/>
  <Override PartName="/xl/charts/colors1.xml" ContentType="application/vnd.ms-office.chartcolorstyle+xml"/>
  <Override PartName="/xl/charts/style1.xml" ContentType="application/vnd.ms-office.chartstyle+xml"/>
  <Override PartName="/xl/theme/theme1.xml" ContentType="application/vnd.openxmlformats-officedocument.theme+xml"/>
  <Override PartName="/xl/sharedStrings.xml" ContentType="application/vnd.openxmlformats-officedocument.spreadsheetml.sharedStrings+xml"/>
  <Override PartName="/xl/charts/style2.xml" ContentType="application/vnd.ms-office.chartstyle+xml"/>
  <Override PartName="/xl/worksheets/sheet5.xml" ContentType="application/vnd.openxmlformats-officedocument.spreadsheetml.worksheet+xml"/>
  <Override PartName="/xl/drawings/drawing1.xml" ContentType="application/vnd.openxmlformats-officedocument.drawing+xml"/>
  <Override PartName="/xl/worksheets/sheet6.xml" ContentType="application/vnd.openxmlformats-officedocument.spreadsheetml.worksheet+xml"/>
  <Override PartName="/xl/charts/colors2.xml" ContentType="application/vnd.ms-office.chartcolorstyle+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N:\"/>
    </mc:Choice>
  </mc:AlternateContent>
  <bookViews>
    <workbookView xWindow="927" yWindow="0" windowWidth="28800" windowHeight="12296" activeTab="5"/>
  </bookViews>
  <sheets>
    <sheet name="Question #1" sheetId="1" r:id="rId1"/>
    <sheet name="Question #2" sheetId="3" r:id="rId2"/>
    <sheet name="Question #3" sheetId="5" r:id="rId3"/>
    <sheet name="Question #4" sheetId="4" r:id="rId4"/>
    <sheet name="Question #5" sheetId="6" r:id="rId5"/>
    <sheet name="Question #6" sheetId="10" r:id="rId6"/>
    <sheet name="Question #1 Pivot" sheetId="2" state="hidden" r:id="rId7"/>
  </sheets>
  <calcPr calcId="162913"/>
  <pivotCaches>
    <pivotCache cacheId="1" r:id="rId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0" l="1"/>
  <c r="E9" i="10"/>
  <c r="E10" i="10"/>
  <c r="E11" i="10"/>
  <c r="E12" i="10"/>
  <c r="E13" i="10"/>
  <c r="E14" i="10"/>
  <c r="E15" i="10"/>
  <c r="C16" i="10"/>
  <c r="D16" i="10"/>
  <c r="F16" i="10"/>
  <c r="E17" i="10"/>
  <c r="E25" i="10" s="1"/>
  <c r="G25" i="10" s="1"/>
  <c r="E18" i="10"/>
  <c r="E19" i="10"/>
  <c r="E20" i="10"/>
  <c r="E21" i="10"/>
  <c r="E22" i="10"/>
  <c r="E23" i="10"/>
  <c r="E24" i="10"/>
  <c r="C25" i="10"/>
  <c r="D25" i="10"/>
  <c r="F25" i="10"/>
  <c r="E16" i="10" l="1"/>
  <c r="G16" i="10" s="1"/>
  <c r="L99" i="3"/>
  <c r="K99" i="3"/>
  <c r="J99" i="3"/>
  <c r="I99" i="3"/>
  <c r="H99" i="3"/>
  <c r="G99" i="3"/>
  <c r="F99" i="3"/>
  <c r="E99" i="3"/>
  <c r="D99" i="3"/>
  <c r="C99" i="3"/>
  <c r="L98" i="3"/>
  <c r="K98" i="3"/>
  <c r="J98" i="3"/>
  <c r="I98" i="3"/>
  <c r="H98" i="3"/>
  <c r="G98" i="3"/>
  <c r="F98" i="3"/>
  <c r="E98" i="3"/>
  <c r="D98" i="3"/>
  <c r="C98" i="3"/>
  <c r="L97" i="3"/>
  <c r="K97" i="3"/>
  <c r="J97" i="3"/>
  <c r="I97" i="3"/>
  <c r="H97" i="3"/>
  <c r="G97" i="3"/>
  <c r="F97" i="3"/>
  <c r="E97" i="3"/>
  <c r="D97" i="3"/>
  <c r="C97" i="3"/>
  <c r="L87" i="3"/>
  <c r="K87" i="3"/>
  <c r="J87" i="3"/>
  <c r="I87" i="3"/>
  <c r="H87" i="3"/>
  <c r="G87" i="3"/>
  <c r="F87" i="3"/>
  <c r="E87" i="3"/>
  <c r="D87" i="3"/>
  <c r="C87" i="3"/>
  <c r="L86" i="3"/>
  <c r="K86" i="3"/>
  <c r="J86" i="3"/>
  <c r="I86" i="3"/>
  <c r="H86" i="3"/>
  <c r="G86" i="3"/>
  <c r="F86" i="3"/>
  <c r="E86" i="3"/>
  <c r="D86" i="3"/>
  <c r="C86" i="3"/>
  <c r="L85" i="3"/>
  <c r="K85" i="3"/>
  <c r="J85" i="3"/>
  <c r="I85" i="3"/>
  <c r="H85" i="3"/>
  <c r="F85" i="3"/>
  <c r="E85" i="3"/>
  <c r="D85" i="3"/>
  <c r="C85" i="3"/>
  <c r="L75" i="3"/>
  <c r="K75" i="3"/>
  <c r="J75" i="3"/>
  <c r="I75" i="3"/>
  <c r="H75" i="3"/>
  <c r="G75" i="3"/>
  <c r="F75" i="3"/>
  <c r="E75" i="3"/>
  <c r="D75" i="3"/>
  <c r="C75" i="3"/>
  <c r="L74" i="3"/>
  <c r="K74" i="3"/>
  <c r="J74" i="3"/>
  <c r="I74" i="3"/>
  <c r="H74" i="3"/>
  <c r="G74" i="3"/>
  <c r="F74" i="3"/>
  <c r="E74" i="3"/>
  <c r="D74" i="3"/>
  <c r="C74" i="3"/>
  <c r="L73" i="3"/>
  <c r="K73" i="3"/>
  <c r="J73" i="3"/>
  <c r="I73" i="3"/>
  <c r="H73" i="3"/>
  <c r="F73" i="3"/>
  <c r="E73" i="3"/>
  <c r="D73" i="3"/>
  <c r="C73" i="3"/>
  <c r="L63" i="3"/>
  <c r="K63" i="3"/>
  <c r="J63" i="3"/>
  <c r="I63" i="3"/>
  <c r="H63" i="3"/>
  <c r="G63" i="3"/>
  <c r="F63" i="3"/>
  <c r="E63" i="3"/>
  <c r="D63" i="3"/>
  <c r="C63" i="3"/>
  <c r="L62" i="3"/>
  <c r="K62" i="3"/>
  <c r="J62" i="3"/>
  <c r="I62" i="3"/>
  <c r="H62" i="3"/>
  <c r="G62" i="3"/>
  <c r="F62" i="3"/>
  <c r="E62" i="3"/>
  <c r="D62" i="3"/>
  <c r="C62" i="3"/>
  <c r="L61" i="3"/>
  <c r="K61" i="3"/>
  <c r="J61" i="3"/>
  <c r="I61" i="3"/>
  <c r="H61" i="3"/>
  <c r="F61" i="3"/>
  <c r="E61" i="3"/>
  <c r="D61" i="3"/>
  <c r="C61" i="3"/>
  <c r="L51" i="3"/>
  <c r="K51" i="3"/>
  <c r="J51" i="3"/>
  <c r="I51" i="3"/>
  <c r="H51" i="3"/>
  <c r="G51" i="3"/>
  <c r="F51" i="3"/>
  <c r="E51" i="3"/>
  <c r="D51" i="3"/>
  <c r="C51" i="3"/>
  <c r="L50" i="3"/>
  <c r="K50" i="3"/>
  <c r="J50" i="3"/>
  <c r="I50" i="3"/>
  <c r="H50" i="3"/>
  <c r="G50" i="3"/>
  <c r="F50" i="3"/>
  <c r="E50" i="3"/>
  <c r="D50" i="3"/>
  <c r="C50" i="3"/>
  <c r="L49" i="3"/>
  <c r="K49" i="3"/>
  <c r="J49" i="3"/>
  <c r="I49" i="3"/>
  <c r="H49" i="3"/>
  <c r="F49" i="3"/>
  <c r="E49" i="3"/>
  <c r="D49" i="3"/>
  <c r="C49" i="3"/>
  <c r="L39" i="3"/>
  <c r="K39" i="3"/>
  <c r="J39" i="3"/>
  <c r="I39" i="3"/>
  <c r="H39" i="3"/>
  <c r="G39" i="3"/>
  <c r="F39" i="3"/>
  <c r="E39" i="3"/>
  <c r="D39" i="3"/>
  <c r="C39" i="3"/>
  <c r="L38" i="3"/>
  <c r="K38" i="3"/>
  <c r="J38" i="3"/>
  <c r="I38" i="3"/>
  <c r="H38" i="3"/>
  <c r="G38" i="3"/>
  <c r="F38" i="3"/>
  <c r="E38" i="3"/>
  <c r="D38" i="3"/>
  <c r="C38" i="3"/>
  <c r="L37" i="3"/>
  <c r="K37" i="3"/>
  <c r="J37" i="3"/>
  <c r="I37" i="3"/>
  <c r="H37" i="3"/>
  <c r="F37" i="3"/>
  <c r="E37" i="3"/>
  <c r="D37" i="3"/>
  <c r="C37" i="3"/>
  <c r="L27" i="3"/>
  <c r="K27" i="3"/>
  <c r="J27" i="3"/>
  <c r="I27" i="3"/>
  <c r="H27" i="3"/>
  <c r="G27" i="3"/>
  <c r="F27" i="3"/>
  <c r="E27" i="3"/>
  <c r="D27" i="3"/>
  <c r="C27" i="3"/>
  <c r="L26" i="3"/>
  <c r="K26" i="3"/>
  <c r="J26" i="3"/>
  <c r="I26" i="3"/>
  <c r="H26" i="3"/>
  <c r="G26" i="3"/>
  <c r="F26" i="3"/>
  <c r="E26" i="3"/>
  <c r="D26" i="3"/>
  <c r="C26" i="3"/>
  <c r="L25" i="3"/>
  <c r="K25" i="3"/>
  <c r="J25" i="3"/>
  <c r="I25" i="3"/>
  <c r="H25" i="3"/>
  <c r="F25" i="3"/>
  <c r="E25" i="3"/>
  <c r="D25" i="3"/>
  <c r="C25" i="3"/>
  <c r="L15" i="3"/>
  <c r="K15" i="3"/>
  <c r="J15" i="3"/>
  <c r="I15" i="3"/>
  <c r="H15" i="3"/>
  <c r="G15" i="3"/>
  <c r="F15" i="3"/>
  <c r="E15" i="3"/>
  <c r="D15" i="3"/>
  <c r="C15" i="3"/>
  <c r="L14" i="3"/>
  <c r="K14" i="3"/>
  <c r="J14" i="3"/>
  <c r="I14" i="3"/>
  <c r="H14" i="3"/>
  <c r="G14" i="3"/>
  <c r="F14" i="3"/>
  <c r="E14" i="3"/>
  <c r="D14" i="3"/>
  <c r="C14" i="3"/>
  <c r="L13" i="3"/>
  <c r="K13" i="3"/>
  <c r="J13" i="3"/>
  <c r="I13" i="3"/>
  <c r="H13" i="3"/>
  <c r="F13" i="3"/>
  <c r="E13" i="3"/>
  <c r="D13" i="3"/>
  <c r="C13" i="3"/>
  <c r="D38" i="5"/>
  <c r="E38" i="5"/>
  <c r="F38" i="5"/>
  <c r="G38" i="5"/>
  <c r="H38" i="5"/>
  <c r="I38" i="5"/>
  <c r="J38" i="5"/>
  <c r="K38" i="5"/>
  <c r="L38" i="5"/>
  <c r="D39" i="5"/>
  <c r="E39" i="5"/>
  <c r="F39" i="5"/>
  <c r="G39" i="5"/>
  <c r="H39" i="5"/>
  <c r="I39" i="5"/>
  <c r="J39" i="5"/>
  <c r="K39" i="5"/>
  <c r="L39" i="5"/>
  <c r="D40" i="5"/>
  <c r="E40" i="5"/>
  <c r="F40" i="5"/>
  <c r="G40" i="5"/>
  <c r="H40" i="5"/>
  <c r="I40" i="5"/>
  <c r="J40" i="5"/>
  <c r="K40" i="5"/>
  <c r="L40" i="5"/>
  <c r="C39" i="5"/>
  <c r="C40" i="5"/>
  <c r="C38" i="5"/>
  <c r="D50" i="5"/>
  <c r="E50" i="5"/>
  <c r="F50" i="5"/>
  <c r="G50" i="5"/>
  <c r="H50" i="5"/>
  <c r="I50" i="5"/>
  <c r="J50" i="5"/>
  <c r="K50" i="5"/>
  <c r="L50" i="5"/>
  <c r="D51" i="5"/>
  <c r="E51" i="5"/>
  <c r="F51" i="5"/>
  <c r="G51" i="5"/>
  <c r="H51" i="5"/>
  <c r="I51" i="5"/>
  <c r="J51" i="5"/>
  <c r="K51" i="5"/>
  <c r="L51" i="5"/>
  <c r="D52" i="5"/>
  <c r="E52" i="5"/>
  <c r="F52" i="5"/>
  <c r="G52" i="5"/>
  <c r="H52" i="5"/>
  <c r="I52" i="5"/>
  <c r="J52" i="5"/>
  <c r="K52" i="5"/>
  <c r="L52" i="5"/>
  <c r="C51" i="5"/>
  <c r="C52" i="5"/>
  <c r="C50" i="5"/>
  <c r="C63" i="5"/>
  <c r="D63" i="5"/>
  <c r="E63" i="5"/>
  <c r="F63" i="5"/>
  <c r="G63" i="5"/>
  <c r="H63" i="5"/>
  <c r="I63" i="5"/>
  <c r="J63" i="5"/>
  <c r="K63" i="5"/>
  <c r="L63" i="5"/>
  <c r="C64" i="5"/>
  <c r="D64" i="5"/>
  <c r="E64" i="5"/>
  <c r="F64" i="5"/>
  <c r="G64" i="5"/>
  <c r="H64" i="5"/>
  <c r="I64" i="5"/>
  <c r="J64" i="5"/>
  <c r="K64" i="5"/>
  <c r="L64" i="5"/>
  <c r="D62" i="5"/>
  <c r="E62" i="5"/>
  <c r="F62" i="5"/>
  <c r="G62" i="5"/>
  <c r="H62" i="5"/>
  <c r="I62" i="5"/>
  <c r="J62" i="5"/>
  <c r="K62" i="5"/>
  <c r="L62" i="5"/>
  <c r="C62" i="5"/>
  <c r="D74" i="5"/>
  <c r="E74" i="5"/>
  <c r="F74" i="5"/>
  <c r="G74" i="5"/>
  <c r="H74" i="5"/>
  <c r="I74" i="5"/>
  <c r="J74" i="5"/>
  <c r="K74" i="5"/>
  <c r="L74" i="5"/>
  <c r="D75" i="5"/>
  <c r="E75" i="5"/>
  <c r="F75" i="5"/>
  <c r="G75" i="5"/>
  <c r="H75" i="5"/>
  <c r="I75" i="5"/>
  <c r="J75" i="5"/>
  <c r="K75" i="5"/>
  <c r="L75" i="5"/>
  <c r="D76" i="5"/>
  <c r="E76" i="5"/>
  <c r="F76" i="5"/>
  <c r="G76" i="5"/>
  <c r="H76" i="5"/>
  <c r="I76" i="5"/>
  <c r="J76" i="5"/>
  <c r="K76" i="5"/>
  <c r="L76" i="5"/>
  <c r="C75" i="5"/>
  <c r="C76" i="5"/>
  <c r="C74" i="5"/>
  <c r="D86" i="5"/>
  <c r="E86" i="5"/>
  <c r="F86" i="5"/>
  <c r="G86" i="5"/>
  <c r="H86" i="5"/>
  <c r="I86" i="5"/>
  <c r="J86" i="5"/>
  <c r="K86" i="5"/>
  <c r="L86" i="5"/>
  <c r="D87" i="5"/>
  <c r="E87" i="5"/>
  <c r="F87" i="5"/>
  <c r="G87" i="5"/>
  <c r="H87" i="5"/>
  <c r="I87" i="5"/>
  <c r="J87" i="5"/>
  <c r="K87" i="5"/>
  <c r="L87" i="5"/>
  <c r="D88" i="5"/>
  <c r="E88" i="5"/>
  <c r="F88" i="5"/>
  <c r="G88" i="5"/>
  <c r="H88" i="5"/>
  <c r="I88" i="5"/>
  <c r="J88" i="5"/>
  <c r="K88" i="5"/>
  <c r="L88" i="5"/>
  <c r="C87" i="5"/>
  <c r="C88" i="5"/>
  <c r="C86" i="5"/>
  <c r="D98" i="5"/>
  <c r="E98" i="5"/>
  <c r="F98" i="5"/>
  <c r="G98" i="5"/>
  <c r="H98" i="5"/>
  <c r="I98" i="5"/>
  <c r="J98" i="5"/>
  <c r="K98" i="5"/>
  <c r="L98" i="5"/>
  <c r="D99" i="5"/>
  <c r="E99" i="5"/>
  <c r="F99" i="5"/>
  <c r="G99" i="5"/>
  <c r="H99" i="5"/>
  <c r="I99" i="5"/>
  <c r="J99" i="5"/>
  <c r="K99" i="5"/>
  <c r="L99" i="5"/>
  <c r="D100" i="5"/>
  <c r="E100" i="5"/>
  <c r="F100" i="5"/>
  <c r="G100" i="5"/>
  <c r="H100" i="5"/>
  <c r="I100" i="5"/>
  <c r="J100" i="5"/>
  <c r="K100" i="5"/>
  <c r="L100" i="5"/>
  <c r="C99" i="5"/>
  <c r="C100" i="5"/>
  <c r="C98" i="5"/>
  <c r="H26" i="5"/>
  <c r="I26" i="5"/>
  <c r="J26" i="5"/>
  <c r="K26" i="5"/>
  <c r="L26" i="5"/>
  <c r="H27" i="5"/>
  <c r="I27" i="5"/>
  <c r="J27" i="5"/>
  <c r="K27" i="5"/>
  <c r="L27" i="5"/>
  <c r="H28" i="5"/>
  <c r="I28" i="5"/>
  <c r="J28" i="5"/>
  <c r="K28" i="5"/>
  <c r="L28" i="5"/>
  <c r="D26" i="5"/>
  <c r="E26" i="5"/>
  <c r="F26" i="5"/>
  <c r="G26" i="5"/>
  <c r="D27" i="5"/>
  <c r="E27" i="5"/>
  <c r="F27" i="5"/>
  <c r="G27" i="5"/>
  <c r="D28" i="5"/>
  <c r="E28" i="5"/>
  <c r="F28" i="5"/>
  <c r="G28" i="5"/>
  <c r="C28" i="5"/>
  <c r="C27" i="5"/>
  <c r="C26" i="5"/>
  <c r="D16" i="5"/>
  <c r="E16" i="5"/>
  <c r="F16" i="5"/>
  <c r="G16" i="5"/>
  <c r="H16" i="5"/>
  <c r="I16" i="5"/>
  <c r="J16" i="5"/>
  <c r="K16" i="5"/>
  <c r="L16" i="5"/>
  <c r="D15" i="5"/>
  <c r="E15" i="5"/>
  <c r="F15" i="5"/>
  <c r="G15" i="5"/>
  <c r="H15" i="5"/>
  <c r="I15" i="5"/>
  <c r="J15" i="5"/>
  <c r="K15" i="5"/>
  <c r="L15" i="5"/>
  <c r="D14" i="5"/>
  <c r="E14" i="5"/>
  <c r="F14" i="5"/>
  <c r="G14" i="5"/>
  <c r="H14" i="5"/>
  <c r="I14" i="5"/>
  <c r="J14" i="5"/>
  <c r="K14" i="5"/>
  <c r="L14" i="5"/>
  <c r="C15" i="5"/>
  <c r="C16" i="5"/>
  <c r="C14" i="5"/>
  <c r="K39" i="4" l="1"/>
  <c r="L39" i="4"/>
  <c r="K40" i="4"/>
  <c r="L40" i="4"/>
  <c r="K41" i="4"/>
  <c r="L41" i="4"/>
  <c r="K42" i="4"/>
  <c r="L42" i="4"/>
  <c r="K43" i="4"/>
  <c r="L43" i="4"/>
  <c r="L38" i="4"/>
  <c r="G39" i="4"/>
  <c r="H39" i="4"/>
  <c r="I39" i="4"/>
  <c r="J39" i="4"/>
  <c r="G40" i="4"/>
  <c r="H40" i="4"/>
  <c r="I40" i="4"/>
  <c r="J40" i="4"/>
  <c r="G41" i="4"/>
  <c r="H41" i="4"/>
  <c r="I41" i="4"/>
  <c r="J41" i="4"/>
  <c r="G42" i="4"/>
  <c r="H42" i="4"/>
  <c r="I42" i="4"/>
  <c r="J42" i="4"/>
  <c r="G43" i="4"/>
  <c r="H43" i="4"/>
  <c r="I43" i="4"/>
  <c r="J43" i="4"/>
  <c r="H38" i="4"/>
  <c r="I38" i="4"/>
  <c r="J38" i="4"/>
  <c r="K38" i="4"/>
  <c r="D40" i="4"/>
  <c r="E40" i="4"/>
  <c r="F40" i="4"/>
  <c r="D41" i="4"/>
  <c r="E41" i="4"/>
  <c r="F41" i="4"/>
  <c r="D42" i="4"/>
  <c r="E42" i="4"/>
  <c r="F42" i="4"/>
  <c r="D43" i="4"/>
  <c r="E43" i="4"/>
  <c r="F43" i="4"/>
  <c r="E39" i="4"/>
  <c r="F39" i="4"/>
  <c r="D39" i="4"/>
  <c r="G38" i="4"/>
  <c r="H7" i="1"/>
  <c r="H8" i="1"/>
  <c r="H9" i="1"/>
  <c r="H10" i="1"/>
  <c r="H11" i="1"/>
  <c r="H12" i="1"/>
  <c r="H13" i="1"/>
  <c r="H14" i="1"/>
  <c r="H15" i="1"/>
  <c r="H16" i="1"/>
  <c r="H17" i="1"/>
  <c r="H18" i="1"/>
  <c r="H19" i="1"/>
  <c r="H20" i="1"/>
  <c r="H21" i="1"/>
  <c r="H22" i="1"/>
  <c r="H23" i="1"/>
  <c r="H24" i="1"/>
  <c r="H25" i="1"/>
  <c r="H26" i="1"/>
  <c r="H27" i="1"/>
  <c r="H28" i="1"/>
  <c r="H29" i="1"/>
  <c r="H6" i="1"/>
  <c r="G7" i="1"/>
  <c r="G8" i="1"/>
  <c r="G9" i="1"/>
  <c r="G10" i="1"/>
  <c r="G11" i="1"/>
  <c r="G12" i="1"/>
  <c r="G13" i="1"/>
  <c r="G14" i="1"/>
  <c r="G15" i="1"/>
  <c r="G16" i="1"/>
  <c r="G17" i="1"/>
  <c r="G18" i="1"/>
  <c r="G19" i="1"/>
  <c r="G20" i="1"/>
  <c r="G21" i="1"/>
  <c r="G22" i="1"/>
  <c r="G23" i="1"/>
  <c r="G24" i="1"/>
  <c r="G25" i="1"/>
  <c r="G26" i="1"/>
  <c r="G27" i="1"/>
  <c r="G28" i="1"/>
  <c r="G29" i="1"/>
  <c r="G6" i="1"/>
  <c r="E14" i="4" l="1"/>
  <c r="C92" i="5"/>
  <c r="D92" i="5"/>
  <c r="E92" i="5"/>
  <c r="F92" i="5"/>
  <c r="G92" i="5"/>
  <c r="H92" i="5"/>
  <c r="I92" i="5"/>
  <c r="J92" i="5"/>
  <c r="K92" i="5"/>
  <c r="L92" i="5"/>
  <c r="C95" i="5"/>
  <c r="D95" i="5"/>
  <c r="E95" i="5"/>
  <c r="F95" i="5"/>
  <c r="G95" i="5"/>
  <c r="H95" i="5"/>
  <c r="I95" i="5"/>
  <c r="J95" i="5"/>
  <c r="K95" i="5"/>
  <c r="L95" i="5"/>
  <c r="D68" i="5" l="1"/>
  <c r="E68" i="5"/>
  <c r="F68" i="5"/>
  <c r="G68" i="5"/>
  <c r="H68" i="5"/>
  <c r="I68" i="5"/>
  <c r="J68" i="5"/>
  <c r="K68" i="5"/>
  <c r="L68" i="5"/>
  <c r="C68" i="5"/>
  <c r="D71" i="5"/>
  <c r="E71" i="5"/>
  <c r="F71" i="5"/>
  <c r="G71" i="5"/>
  <c r="H71" i="5"/>
  <c r="I71" i="5"/>
  <c r="J71" i="5"/>
  <c r="K71" i="5"/>
  <c r="L71" i="5"/>
  <c r="C71" i="5"/>
  <c r="D56" i="5"/>
  <c r="E56" i="5"/>
  <c r="F56" i="5"/>
  <c r="G56" i="5"/>
  <c r="H56" i="5"/>
  <c r="I56" i="5"/>
  <c r="J56" i="5"/>
  <c r="K56" i="5"/>
  <c r="L56" i="5"/>
  <c r="D59" i="5"/>
  <c r="E59" i="5"/>
  <c r="F59" i="5"/>
  <c r="G59" i="5"/>
  <c r="H59" i="5"/>
  <c r="I59" i="5"/>
  <c r="J59" i="5"/>
  <c r="K59" i="5"/>
  <c r="L59" i="5"/>
  <c r="C59" i="5"/>
  <c r="C56" i="5"/>
  <c r="D44" i="5"/>
  <c r="E44" i="5"/>
  <c r="F44" i="5"/>
  <c r="G44" i="5"/>
  <c r="H44" i="5"/>
  <c r="I44" i="5"/>
  <c r="J44" i="5"/>
  <c r="K44" i="5"/>
  <c r="L44" i="5"/>
  <c r="D47" i="5"/>
  <c r="E47" i="5"/>
  <c r="F47" i="5"/>
  <c r="G47" i="5"/>
  <c r="H47" i="5"/>
  <c r="I47" i="5"/>
  <c r="J47" i="5"/>
  <c r="K47" i="5"/>
  <c r="L47" i="5"/>
  <c r="C47" i="5"/>
  <c r="C44" i="5"/>
  <c r="D80" i="5"/>
  <c r="E80" i="5"/>
  <c r="F80" i="5"/>
  <c r="G80" i="5"/>
  <c r="H80" i="5"/>
  <c r="I80" i="5"/>
  <c r="J80" i="5"/>
  <c r="K80" i="5"/>
  <c r="L80" i="5"/>
  <c r="C80" i="5"/>
  <c r="D83" i="5"/>
  <c r="E83" i="5"/>
  <c r="F83" i="5"/>
  <c r="G83" i="5"/>
  <c r="H83" i="5"/>
  <c r="I83" i="5"/>
  <c r="J83" i="5"/>
  <c r="K83" i="5"/>
  <c r="L83" i="5"/>
  <c r="C83" i="5"/>
  <c r="D35" i="5"/>
  <c r="E35" i="5"/>
  <c r="F35" i="5"/>
  <c r="G35" i="5"/>
  <c r="H35" i="5"/>
  <c r="I35" i="5"/>
  <c r="J35" i="5"/>
  <c r="K35" i="5"/>
  <c r="L35" i="5"/>
  <c r="C35" i="5"/>
  <c r="D32" i="5"/>
  <c r="E32" i="5"/>
  <c r="F32" i="5"/>
  <c r="G32" i="5"/>
  <c r="H32" i="5"/>
  <c r="I32" i="5"/>
  <c r="J32" i="5"/>
  <c r="K32" i="5"/>
  <c r="L32" i="5"/>
  <c r="C32" i="5"/>
  <c r="D23" i="5"/>
  <c r="E23" i="5"/>
  <c r="F23" i="5"/>
  <c r="G23" i="5"/>
  <c r="H23" i="5"/>
  <c r="I23" i="5"/>
  <c r="J23" i="5"/>
  <c r="K23" i="5"/>
  <c r="L23" i="5"/>
  <c r="C23" i="5"/>
  <c r="D20" i="5"/>
  <c r="E20" i="5"/>
  <c r="F20" i="5"/>
  <c r="G20" i="5"/>
  <c r="H20" i="5"/>
  <c r="I20" i="5"/>
  <c r="J20" i="5"/>
  <c r="K20" i="5"/>
  <c r="L20" i="5"/>
  <c r="C20" i="5"/>
  <c r="I11" i="5"/>
  <c r="J11" i="5"/>
  <c r="K11" i="5"/>
  <c r="L11" i="5"/>
  <c r="H11" i="5"/>
  <c r="D11" i="5"/>
  <c r="E11" i="5"/>
  <c r="F11" i="5"/>
  <c r="G11" i="5"/>
  <c r="C11" i="5"/>
  <c r="D8" i="5"/>
  <c r="E8" i="5"/>
  <c r="F8" i="5"/>
  <c r="G8" i="5"/>
  <c r="C8" i="5"/>
  <c r="I8" i="5"/>
  <c r="J8" i="5"/>
  <c r="K8" i="5"/>
  <c r="L8" i="5"/>
  <c r="H8" i="5"/>
  <c r="F94" i="6" l="1"/>
  <c r="G94" i="6"/>
  <c r="H94" i="6"/>
  <c r="I94" i="6"/>
  <c r="J94" i="6"/>
  <c r="K94" i="6"/>
  <c r="L94" i="6"/>
  <c r="M94" i="6"/>
  <c r="F73" i="6"/>
  <c r="G73" i="6"/>
  <c r="H73" i="6"/>
  <c r="I73" i="6"/>
  <c r="J73" i="6"/>
  <c r="K73" i="6"/>
  <c r="L73" i="6"/>
  <c r="M73" i="6"/>
  <c r="F74" i="6"/>
  <c r="G74" i="6"/>
  <c r="H74" i="6"/>
  <c r="I74" i="6"/>
  <c r="J74" i="6"/>
  <c r="K74" i="6"/>
  <c r="L74" i="6"/>
  <c r="M74" i="6"/>
  <c r="F75" i="6"/>
  <c r="G75" i="6"/>
  <c r="H75" i="6"/>
  <c r="I75" i="6"/>
  <c r="J75" i="6"/>
  <c r="K75" i="6"/>
  <c r="L75" i="6"/>
  <c r="M75" i="6"/>
  <c r="F76" i="6"/>
  <c r="G76" i="6"/>
  <c r="H76" i="6"/>
  <c r="I76" i="6"/>
  <c r="J76" i="6"/>
  <c r="K76" i="6"/>
  <c r="L76" i="6"/>
  <c r="M76" i="6"/>
  <c r="F77" i="6"/>
  <c r="G77" i="6"/>
  <c r="H77" i="6"/>
  <c r="I77" i="6"/>
  <c r="J77" i="6"/>
  <c r="K77" i="6"/>
  <c r="L77" i="6"/>
  <c r="M77" i="6"/>
  <c r="F78" i="6"/>
  <c r="G78" i="6"/>
  <c r="H78" i="6"/>
  <c r="I78" i="6"/>
  <c r="J78" i="6"/>
  <c r="K78" i="6"/>
  <c r="L78" i="6"/>
  <c r="M78" i="6"/>
  <c r="F79" i="6"/>
  <c r="G79" i="6"/>
  <c r="H79" i="6"/>
  <c r="I79" i="6"/>
  <c r="J79" i="6"/>
  <c r="K79" i="6"/>
  <c r="L79" i="6"/>
  <c r="M79" i="6"/>
  <c r="F80" i="6"/>
  <c r="G80" i="6"/>
  <c r="H80" i="6"/>
  <c r="I80" i="6"/>
  <c r="J80" i="6"/>
  <c r="K80" i="6"/>
  <c r="L80" i="6"/>
  <c r="M80" i="6"/>
  <c r="F81" i="6"/>
  <c r="G81" i="6"/>
  <c r="H81" i="6"/>
  <c r="I81" i="6"/>
  <c r="J81" i="6"/>
  <c r="K81" i="6"/>
  <c r="L81" i="6"/>
  <c r="M81" i="6"/>
  <c r="F82" i="6"/>
  <c r="G82" i="6"/>
  <c r="H82" i="6"/>
  <c r="I82" i="6"/>
  <c r="J82" i="6"/>
  <c r="K82" i="6"/>
  <c r="L82" i="6"/>
  <c r="M82" i="6"/>
  <c r="F83" i="6"/>
  <c r="G83" i="6"/>
  <c r="H83" i="6"/>
  <c r="I83" i="6"/>
  <c r="J83" i="6"/>
  <c r="K83" i="6"/>
  <c r="L83" i="6"/>
  <c r="M83" i="6"/>
  <c r="F84" i="6"/>
  <c r="G84" i="6"/>
  <c r="H84" i="6"/>
  <c r="I84" i="6"/>
  <c r="J84" i="6"/>
  <c r="K84" i="6"/>
  <c r="L84" i="6"/>
  <c r="M84" i="6"/>
  <c r="F85" i="6"/>
  <c r="G85" i="6"/>
  <c r="H85" i="6"/>
  <c r="I85" i="6"/>
  <c r="J85" i="6"/>
  <c r="K85" i="6"/>
  <c r="L85" i="6"/>
  <c r="M85" i="6"/>
  <c r="F86" i="6"/>
  <c r="G86" i="6"/>
  <c r="H86" i="6"/>
  <c r="I86" i="6"/>
  <c r="J86" i="6"/>
  <c r="K86" i="6"/>
  <c r="L86" i="6"/>
  <c r="M86" i="6"/>
  <c r="F87" i="6"/>
  <c r="G87" i="6"/>
  <c r="H87" i="6"/>
  <c r="I87" i="6"/>
  <c r="J87" i="6"/>
  <c r="K87" i="6"/>
  <c r="L87" i="6"/>
  <c r="M87" i="6"/>
  <c r="F88" i="6"/>
  <c r="G88" i="6"/>
  <c r="H88" i="6"/>
  <c r="I88" i="6"/>
  <c r="J88" i="6"/>
  <c r="K88" i="6"/>
  <c r="L88" i="6"/>
  <c r="M88" i="6"/>
  <c r="F89" i="6"/>
  <c r="G89" i="6"/>
  <c r="H89" i="6"/>
  <c r="I89" i="6"/>
  <c r="J89" i="6"/>
  <c r="K89" i="6"/>
  <c r="L89" i="6"/>
  <c r="M89" i="6"/>
  <c r="F90" i="6"/>
  <c r="G90" i="6"/>
  <c r="H90" i="6"/>
  <c r="I90" i="6"/>
  <c r="J90" i="6"/>
  <c r="K90" i="6"/>
  <c r="L90" i="6"/>
  <c r="M90" i="6"/>
  <c r="F91" i="6"/>
  <c r="G91" i="6"/>
  <c r="H91" i="6"/>
  <c r="I91" i="6"/>
  <c r="J91" i="6"/>
  <c r="K91" i="6"/>
  <c r="L91" i="6"/>
  <c r="M91" i="6"/>
  <c r="F92" i="6"/>
  <c r="G92" i="6"/>
  <c r="H92" i="6"/>
  <c r="I92" i="6"/>
  <c r="J92" i="6"/>
  <c r="K92" i="6"/>
  <c r="L92" i="6"/>
  <c r="M92" i="6"/>
  <c r="F93" i="6"/>
  <c r="G93" i="6"/>
  <c r="H93" i="6"/>
  <c r="I93" i="6"/>
  <c r="J93" i="6"/>
  <c r="K93" i="6"/>
  <c r="L93" i="6"/>
  <c r="M93" i="6"/>
  <c r="M72" i="6"/>
  <c r="F72" i="6"/>
  <c r="G72" i="6"/>
  <c r="H72" i="6"/>
  <c r="I72" i="6"/>
  <c r="J72" i="6"/>
  <c r="K72" i="6"/>
  <c r="L72" i="6"/>
  <c r="E84" i="6"/>
  <c r="E85" i="6"/>
  <c r="E86" i="6"/>
  <c r="E87" i="6"/>
  <c r="E88" i="6"/>
  <c r="E89" i="6"/>
  <c r="E90" i="6"/>
  <c r="E91" i="6"/>
  <c r="E92" i="6"/>
  <c r="E93" i="6"/>
  <c r="E94" i="6"/>
  <c r="E83" i="6"/>
  <c r="E76" i="6"/>
  <c r="E73" i="6"/>
  <c r="E74" i="6"/>
  <c r="E75" i="6"/>
  <c r="E77" i="6"/>
  <c r="E78" i="6"/>
  <c r="E79" i="6"/>
  <c r="E80" i="6"/>
  <c r="E81" i="6"/>
  <c r="E82" i="6"/>
  <c r="E72" i="6"/>
  <c r="E7" i="4" l="1"/>
  <c r="E8" i="4"/>
  <c r="E9" i="4"/>
  <c r="E10" i="4"/>
  <c r="E11" i="4"/>
  <c r="E12" i="4"/>
  <c r="E13" i="4"/>
  <c r="E6" i="4"/>
  <c r="G79" i="3"/>
  <c r="G55" i="3"/>
  <c r="G43" i="3"/>
  <c r="G31" i="3"/>
  <c r="G19" i="3"/>
  <c r="G7" i="3"/>
  <c r="G10" i="3" l="1"/>
  <c r="G13" i="3" s="1"/>
  <c r="G22" i="3"/>
  <c r="G25" i="3" s="1"/>
  <c r="G34" i="3"/>
  <c r="G37" i="3" s="1"/>
  <c r="G46" i="3"/>
  <c r="G49" i="3" s="1"/>
  <c r="G58" i="3"/>
  <c r="G61" i="3" s="1"/>
  <c r="G70" i="3"/>
  <c r="G73" i="3" s="1"/>
  <c r="G82" i="3"/>
  <c r="G85" i="3" s="1"/>
  <c r="C27" i="1" l="1"/>
</calcChain>
</file>

<file path=xl/sharedStrings.xml><?xml version="1.0" encoding="utf-8"?>
<sst xmlns="http://schemas.openxmlformats.org/spreadsheetml/2006/main" count="702" uniqueCount="117">
  <si>
    <t>DATE &amp; CUSTOMER TYPE</t>
  </si>
  <si>
    <t>TOTAL CUSTOMERS PAST DUE</t>
  </si>
  <si>
    <t>JANUARY TOTAL</t>
  </si>
  <si>
    <t>Commercial / Industrial</t>
  </si>
  <si>
    <t>Residential</t>
  </si>
  <si>
    <t>FEBRUARY TOTAL</t>
  </si>
  <si>
    <t>MARCH TOTAL</t>
  </si>
  <si>
    <t>APRIL TOTAL</t>
  </si>
  <si>
    <t>MAY TOTAL</t>
  </si>
  <si>
    <t>JUNE TOTAL</t>
  </si>
  <si>
    <t>JULY TOTAL</t>
  </si>
  <si>
    <t>AUGUST TOTAL</t>
  </si>
  <si>
    <t>TOTAL $ PAST DUE</t>
  </si>
  <si>
    <t>Customer Type</t>
  </si>
  <si>
    <t>Date</t>
  </si>
  <si>
    <t>Total $ Past Due</t>
  </si>
  <si>
    <t>Total Customers Past Due</t>
  </si>
  <si>
    <t>Row Labels</t>
  </si>
  <si>
    <t>Grand Total</t>
  </si>
  <si>
    <t>2019</t>
  </si>
  <si>
    <t>Jan</t>
  </si>
  <si>
    <t>Feb</t>
  </si>
  <si>
    <t>Mar</t>
  </si>
  <si>
    <t>Apr</t>
  </si>
  <si>
    <t>May</t>
  </si>
  <si>
    <t>Jun</t>
  </si>
  <si>
    <t>Jul</t>
  </si>
  <si>
    <t>Aug</t>
  </si>
  <si>
    <t>2020</t>
  </si>
  <si>
    <t xml:space="preserve">Total $ Past Due </t>
  </si>
  <si>
    <t xml:space="preserve">Total Customers Past Due </t>
  </si>
  <si>
    <t xml:space="preserve">Question #1:  The number of customers by customer class with past-due balances (arrearages).  </t>
  </si>
  <si>
    <t xml:space="preserve">Question #2:  The amount of past-due balances, by customer class, that are 30, 60, 90, and more than 90 days past due, and the total amount of arrearages. </t>
  </si>
  <si>
    <t>JANUARY</t>
  </si>
  <si>
    <t>1 - 30 DAYS</t>
  </si>
  <si>
    <t>31 - 60 DAYS</t>
  </si>
  <si>
    <t>61 - 90 DAYS</t>
  </si>
  <si>
    <t>JANUARY 2019 TOTAL</t>
  </si>
  <si>
    <t>JANUARY 2020 TOTAL</t>
  </si>
  <si>
    <t>91+ DAYS</t>
  </si>
  <si>
    <t>TOTAL</t>
  </si>
  <si>
    <t>FEBRUARY</t>
  </si>
  <si>
    <t>FEBRUARY 2019 TOTAL</t>
  </si>
  <si>
    <t>FEBRUARY 2020 TOTAL</t>
  </si>
  <si>
    <t>MARCH</t>
  </si>
  <si>
    <t>MARCH 2019 TOTAL</t>
  </si>
  <si>
    <t>MARCH 2020 TOTAL</t>
  </si>
  <si>
    <t>APRIL</t>
  </si>
  <si>
    <t>APRIL 2019 TOTAL</t>
  </si>
  <si>
    <t>APRIL 2020 TOTAL</t>
  </si>
  <si>
    <t>MAY</t>
  </si>
  <si>
    <t>MAY 2019 TOTAL</t>
  </si>
  <si>
    <t>MAY 2020 TOTAL</t>
  </si>
  <si>
    <t>JUNE</t>
  </si>
  <si>
    <t>JUNE 2019 TOTAL</t>
  </si>
  <si>
    <t>JUNE 2020 TOTAL</t>
  </si>
  <si>
    <t>JULY</t>
  </si>
  <si>
    <t>JULY 2019 TOTAL</t>
  </si>
  <si>
    <t>JULY 2020 TOTAL</t>
  </si>
  <si>
    <t>AUGUST</t>
  </si>
  <si>
    <t>AUGUST 2019 TOTAL</t>
  </si>
  <si>
    <t>AUGUST 2020 TOTAL</t>
  </si>
  <si>
    <t>Question #5:  Number of customers who entered into a payment plan.   </t>
  </si>
  <si>
    <t>Question #4:  Number of premises receiving bill assistance or enrolled in any other assistance program.  </t>
  </si>
  <si>
    <t>DIFFERENCE</t>
  </si>
  <si>
    <t>TOTAL CUSTOMERS RECEIVING ASSISTANCE</t>
  </si>
  <si>
    <t>BREAKDOWN BY ASSISTANCE PROGRAM TYPE</t>
  </si>
  <si>
    <t>LIHEAP PLEDGE</t>
  </si>
  <si>
    <t>NON-CAP AGENCY</t>
  </si>
  <si>
    <t>SALVATION ARMY PLEDGE</t>
  </si>
  <si>
    <t>TOTAL*</t>
  </si>
  <si>
    <t>Note, the numbers in the breakdown below will not add up to the totals above, as the same customer could receive more than one type of assistance and/or assistance during more than one month.  Meaning a customer that falls into multiple buckets below will only be counted once in the total by year table above.</t>
  </si>
  <si>
    <t>DIFFERENCE (2020 VS. 2019)</t>
  </si>
  <si>
    <t>COMMERCIAL / INDUSTRIAL</t>
  </si>
  <si>
    <t>RESIDENTIAL</t>
  </si>
  <si>
    <t>*Note, the total for YTD August does not equate to the sum of January - August, as the same customer may have entered into multiple payment plans throughout the year.</t>
  </si>
  <si>
    <t>BREAKDOWN BY PAYMENT PLAN TYPE</t>
  </si>
  <si>
    <t>Monthly Payment Arrangement</t>
  </si>
  <si>
    <t>Weekly Payment Arrangement</t>
  </si>
  <si>
    <t>Bi-Weekly Payment Arrangement</t>
  </si>
  <si>
    <t>Deposit Installment Plan</t>
  </si>
  <si>
    <t>Energy Standard Payment Arrangement 2</t>
  </si>
  <si>
    <t>Energy Standard Payment Arrangement 1</t>
  </si>
  <si>
    <t>Energy Standard Payment Arrangement 3</t>
  </si>
  <si>
    <t>Billing Monthly Installment Plan</t>
  </si>
  <si>
    <t>Billing Bi-weekly Payment Arrangement</t>
  </si>
  <si>
    <t>Billing Weekly Payment Arrangement</t>
  </si>
  <si>
    <t>Medical Emergency Payment Arrangement</t>
  </si>
  <si>
    <t>Back Bill Monthly Installment Plan</t>
  </si>
  <si>
    <t xml:space="preserve">Question #3:  The amount of past-due balances for known low-income households that are 30, 60, 90, and more than 90 days past due, and the total amount of these arrearages. </t>
  </si>
  <si>
    <t>Note, the same customer may fall into more than one bucket (meaning they have past due balances under multiple timeframes).</t>
  </si>
  <si>
    <t>For the purposes of this data request, low-income is being defined as customers who have received energy assistance in the previoius 2 years (at least once between August 2018 and September 2020).</t>
  </si>
  <si>
    <t>Total will not equate to the sum of the months as customers may receive assistance in more than one month.</t>
  </si>
  <si>
    <t>TOTAL**</t>
  </si>
  <si>
    <t>The data below reflects the number of customers who entered into a payment plan by month - NOT the actual number of payment plans were started each month.</t>
  </si>
  <si>
    <t>**Note, the row totals below will not equate to the totals above as the same customer may fall into multiple buckets (for example, they enetered into a payment plan in January and then again in July).</t>
  </si>
  <si>
    <r>
      <t xml:space="preserve">Represents the number of customers and dollars past due with outstanding balances greater than $0.00.  </t>
    </r>
    <r>
      <rPr>
        <i/>
        <sz val="10"/>
        <color rgb="FFFF0000"/>
        <rFont val="Calibri"/>
        <family val="2"/>
        <scheme val="minor"/>
      </rPr>
      <t>Please note, the same customer may fall under more than one timeframe bucket (meaning they have outstanding balances with different past due timeframes).</t>
    </r>
  </si>
  <si>
    <t>** Note,the totals in column L will not equate to the sum of all months (as the same customer could receive assistance in more than one month).</t>
  </si>
  <si>
    <t>**TOTAL</t>
  </si>
  <si>
    <t>CACAP (GAS &amp; ELECTRIC)</t>
  </si>
  <si>
    <t>PSE HELP  (GAS &amp; ELECTRIC)</t>
  </si>
  <si>
    <t>AMI OPT-OUT HELP (GAS AND ELECTRIC)</t>
  </si>
  <si>
    <t>2020 Total YTD</t>
  </si>
  <si>
    <t>2019 Total</t>
  </si>
  <si>
    <t>Actuals over/(under) authorized amount</t>
  </si>
  <si>
    <t>Amount Authorized in most recent GRC</t>
  </si>
  <si>
    <t>Net Write Off</t>
  </si>
  <si>
    <t>Change in APUA (144)</t>
  </si>
  <si>
    <t>Bad Debt Expense (904)</t>
  </si>
  <si>
    <t>January</t>
  </si>
  <si>
    <t>February</t>
  </si>
  <si>
    <t>March</t>
  </si>
  <si>
    <t>April</t>
  </si>
  <si>
    <t>June</t>
  </si>
  <si>
    <t>July</t>
  </si>
  <si>
    <t>August</t>
  </si>
  <si>
    <t xml:space="preserve">As bad debt expense is a management estimate involving judgement, PSE presents net write-offs, bad debt expense less the change in the accumulated provision for uncollectible accounts (APUA) over a given period, in our rate cases.  As that is how the authorized amounts are set, PSE has presented the data here in the same way to be consistent.  However, due to the disconnect moratorium in place, PSE has significantly decreased the amount of customer accounts written-off since this went into effect which will not noramlize until this moratorium is lifted. Additionally, should any new extended payment plans be put in place to further address customer receivable balances, the period in which write-offs occur will be extended further.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</si>
</sst>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2"/>
      <color theme="1"/>
      <name val="Calibri"/>
      <family val="2"/>
      <scheme val="minor"/>
    </font>
    <font>
      <i/>
      <sz val="10"/>
      <name val="Calibri"/>
      <family val="2"/>
      <scheme val="minor"/>
    </font>
    <font>
      <b/>
      <sz val="12"/>
      <color rgb="FF000000"/>
      <name val="Calibri"/>
      <family val="2"/>
      <scheme val="minor"/>
    </font>
    <font>
      <i/>
      <sz val="10"/>
      <color theme="1"/>
      <name val="Calibri"/>
      <family val="2"/>
      <scheme val="minor"/>
    </font>
    <font>
      <b/>
      <sz val="10"/>
      <name val="Calibri"/>
      <family val="2"/>
      <scheme val="minor"/>
    </font>
    <font>
      <i/>
      <sz val="10"/>
      <color rgb="FFFF0000"/>
      <name val="Calibri"/>
      <family val="2"/>
      <scheme val="minor"/>
    </font>
    <font>
      <sz val="10"/>
      <name val="Arial"/>
      <family val="2"/>
    </font>
    <font>
      <sz val="10"/>
      <name val="Calibri"/>
      <family val="2"/>
      <scheme val="minor"/>
    </font>
  </fonts>
  <fills count="12">
    <fill>
      <patternFill patternType="none"/>
    </fill>
    <fill>
      <patternFill patternType="gray125"/>
    </fill>
    <fill>
      <patternFill patternType="solid">
        <fgColor rgb="FF009999"/>
        <bgColor indexed="64"/>
      </patternFill>
    </fill>
    <fill>
      <patternFill patternType="solid">
        <fgColor rgb="FF009999"/>
        <bgColor theme="4" tint="0.79998168889431442"/>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499984740745262"/>
        <bgColor indexed="64"/>
      </patternFill>
    </fill>
    <fill>
      <patternFill patternType="solid">
        <fgColor theme="0" tint="-0.249977111117893"/>
        <bgColor indexed="64"/>
      </patternFill>
    </fill>
    <fill>
      <patternFill patternType="darkUp">
        <fgColor theme="1" tint="0.499984740745262"/>
        <bgColor theme="0" tint="-0.1498764000366222"/>
      </patternFill>
    </fill>
    <fill>
      <patternFill patternType="solid">
        <fgColor theme="1" tint="0.499984740745262"/>
        <bgColor theme="4" tint="0.79998168889431442"/>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indexed="64"/>
      </bottom>
      <diagonal/>
    </border>
    <border>
      <left/>
      <right style="medium">
        <color indexed="64"/>
      </right>
      <top/>
      <bottom/>
      <diagonal/>
    </border>
    <border>
      <left/>
      <right/>
      <top style="medium">
        <color indexed="64"/>
      </top>
      <bottom/>
      <diagonal/>
    </border>
    <border>
      <left style="medium">
        <color auto="1"/>
      </left>
      <right style="medium">
        <color auto="1"/>
      </right>
      <top style="medium">
        <color auto="1"/>
      </top>
      <bottom style="dashed">
        <color auto="1"/>
      </bottom>
      <diagonal/>
    </border>
    <border>
      <left style="medium">
        <color auto="1"/>
      </left>
      <right style="medium">
        <color auto="1"/>
      </right>
      <top style="dashed">
        <color auto="1"/>
      </top>
      <bottom style="dashed">
        <color auto="1"/>
      </bottom>
      <diagonal/>
    </border>
    <border>
      <left style="medium">
        <color auto="1"/>
      </left>
      <right style="medium">
        <color auto="1"/>
      </right>
      <top style="dashed">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dotted">
        <color auto="1"/>
      </bottom>
      <diagonal/>
    </border>
    <border>
      <left style="medium">
        <color auto="1"/>
      </left>
      <right style="medium">
        <color auto="1"/>
      </right>
      <top style="dotted">
        <color auto="1"/>
      </top>
      <bottom style="dotted">
        <color auto="1"/>
      </bottom>
      <diagonal/>
    </border>
    <border>
      <left style="medium">
        <color auto="1"/>
      </left>
      <right style="medium">
        <color auto="1"/>
      </right>
      <top style="dotted">
        <color auto="1"/>
      </top>
      <bottom style="medium">
        <color auto="1"/>
      </bottom>
      <diagonal/>
    </border>
    <border>
      <left style="medium">
        <color auto="1"/>
      </left>
      <right style="medium">
        <color auto="1"/>
      </right>
      <top style="double">
        <color auto="1"/>
      </top>
      <bottom style="dotted">
        <color auto="1"/>
      </bottom>
      <diagonal/>
    </border>
    <border>
      <left/>
      <right/>
      <top style="medium">
        <color auto="1"/>
      </top>
      <bottom style="dotted">
        <color auto="1"/>
      </bottom>
      <diagonal/>
    </border>
    <border>
      <left/>
      <right/>
      <top style="dotted">
        <color auto="1"/>
      </top>
      <bottom style="dotted">
        <color auto="1"/>
      </bottom>
      <diagonal/>
    </border>
    <border>
      <left style="medium">
        <color auto="1"/>
      </left>
      <right style="medium">
        <color auto="1"/>
      </right>
      <top style="dashed">
        <color auto="1"/>
      </top>
      <bottom/>
      <diagonal/>
    </border>
    <border>
      <left style="medium">
        <color auto="1"/>
      </left>
      <right style="dotted">
        <color auto="1"/>
      </right>
      <top style="medium">
        <color auto="1"/>
      </top>
      <bottom/>
      <diagonal/>
    </border>
    <border>
      <left style="dotted">
        <color auto="1"/>
      </left>
      <right style="dotted">
        <color auto="1"/>
      </right>
      <top style="medium">
        <color auto="1"/>
      </top>
      <bottom/>
      <diagonal/>
    </border>
    <border>
      <left style="dotted">
        <color auto="1"/>
      </left>
      <right style="medium">
        <color auto="1"/>
      </right>
      <top style="medium">
        <color auto="1"/>
      </top>
      <bottom/>
      <diagonal/>
    </border>
    <border>
      <left style="medium">
        <color auto="1"/>
      </left>
      <right style="dotted">
        <color auto="1"/>
      </right>
      <top/>
      <bottom style="medium">
        <color indexed="64"/>
      </bottom>
      <diagonal/>
    </border>
    <border>
      <left style="dotted">
        <color auto="1"/>
      </left>
      <right style="dotted">
        <color auto="1"/>
      </right>
      <top/>
      <bottom style="medium">
        <color indexed="64"/>
      </bottom>
      <diagonal/>
    </border>
    <border>
      <left style="dotted">
        <color auto="1"/>
      </left>
      <right style="medium">
        <color auto="1"/>
      </right>
      <top/>
      <bottom style="medium">
        <color indexed="64"/>
      </bottom>
      <diagonal/>
    </border>
    <border>
      <left style="medium">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right style="dotted">
        <color auto="1"/>
      </right>
      <top style="medium">
        <color auto="1"/>
      </top>
      <bottom/>
      <diagonal/>
    </border>
    <border>
      <left/>
      <right style="dotted">
        <color auto="1"/>
      </right>
      <top style="dotted">
        <color auto="1"/>
      </top>
      <bottom style="dotted">
        <color auto="1"/>
      </bottom>
      <diagonal/>
    </border>
    <border>
      <left/>
      <right style="dotted">
        <color auto="1"/>
      </right>
      <top/>
      <bottom style="medium">
        <color indexed="64"/>
      </bottom>
      <diagonal/>
    </border>
    <border>
      <left style="medium">
        <color auto="1"/>
      </left>
      <right style="dotted">
        <color auto="1"/>
      </right>
      <top style="medium">
        <color auto="1"/>
      </top>
      <bottom style="dotted">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medium">
        <color auto="1"/>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auto="1"/>
      </right>
      <top style="dotted">
        <color auto="1"/>
      </top>
      <bottom style="medium">
        <color indexed="64"/>
      </bottom>
      <diagonal/>
    </border>
    <border>
      <left style="dotted">
        <color auto="1"/>
      </left>
      <right/>
      <top style="medium">
        <color auto="1"/>
      </top>
      <bottom style="dotted">
        <color auto="1"/>
      </bottom>
      <diagonal/>
    </border>
    <border>
      <left style="dotted">
        <color auto="1"/>
      </left>
      <right/>
      <top style="dotted">
        <color auto="1"/>
      </top>
      <bottom style="dotted">
        <color auto="1"/>
      </bottom>
      <diagonal/>
    </border>
    <border>
      <left style="dotted">
        <color auto="1"/>
      </left>
      <right/>
      <top style="dotted">
        <color auto="1"/>
      </top>
      <bottom style="medium">
        <color indexed="64"/>
      </bottom>
      <diagonal/>
    </border>
    <border>
      <left/>
      <right style="dotted">
        <color auto="1"/>
      </right>
      <top style="medium">
        <color auto="1"/>
      </top>
      <bottom style="dotted">
        <color auto="1"/>
      </bottom>
      <diagonal/>
    </border>
    <border>
      <left/>
      <right style="dotted">
        <color auto="1"/>
      </right>
      <top style="dotted">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43" fontId="11" fillId="0" borderId="0" applyFont="0" applyFill="0" applyBorder="0" applyAlignment="0" applyProtection="0"/>
  </cellStyleXfs>
  <cellXfs count="245">
    <xf numFmtId="0" fontId="0" fillId="0" borderId="0" xfId="0"/>
    <xf numFmtId="17" fontId="2" fillId="2" borderId="1" xfId="0" applyNumberFormat="1" applyFont="1" applyFill="1" applyBorder="1" applyAlignment="1">
      <alignment horizontal="center" vertical="center"/>
    </xf>
    <xf numFmtId="0" fontId="2" fillId="3" borderId="2" xfId="0" applyFont="1" applyFill="1" applyBorder="1" applyAlignment="1">
      <alignment horizontal="center" vertical="center"/>
    </xf>
    <xf numFmtId="14" fontId="3" fillId="4" borderId="3" xfId="0" applyNumberFormat="1" applyFont="1" applyFill="1" applyBorder="1" applyAlignment="1">
      <alignment horizontal="left" indent="1"/>
    </xf>
    <xf numFmtId="0" fontId="4" fillId="0" borderId="3" xfId="0" applyFont="1" applyBorder="1" applyAlignment="1">
      <alignment horizontal="left" indent="2"/>
    </xf>
    <xf numFmtId="0" fontId="4" fillId="0" borderId="3" xfId="0" applyFont="1" applyFill="1" applyBorder="1" applyAlignment="1">
      <alignment horizontal="left" indent="2"/>
    </xf>
    <xf numFmtId="0" fontId="4" fillId="0" borderId="4" xfId="0" applyFont="1" applyFill="1" applyBorder="1" applyAlignment="1">
      <alignment horizontal="left" indent="2"/>
    </xf>
    <xf numFmtId="0" fontId="4" fillId="0" borderId="0" xfId="0" applyFont="1"/>
    <xf numFmtId="0" fontId="2" fillId="2" borderId="6" xfId="0" applyFont="1" applyFill="1" applyBorder="1" applyAlignment="1">
      <alignment horizontal="center"/>
    </xf>
    <xf numFmtId="0" fontId="2" fillId="3" borderId="6" xfId="0" applyFont="1" applyFill="1" applyBorder="1" applyAlignment="1">
      <alignment horizontal="center" vertical="center"/>
    </xf>
    <xf numFmtId="0" fontId="4" fillId="0" borderId="8" xfId="0" applyFont="1" applyBorder="1"/>
    <xf numFmtId="0" fontId="4" fillId="0" borderId="9" xfId="0" applyFont="1" applyBorder="1"/>
    <xf numFmtId="0" fontId="4" fillId="0" borderId="10" xfId="0" applyFont="1" applyBorder="1"/>
    <xf numFmtId="37" fontId="4" fillId="0" borderId="10" xfId="2" applyNumberFormat="1" applyFont="1" applyBorder="1"/>
    <xf numFmtId="44" fontId="3" fillId="4" borderId="8" xfId="2" applyFont="1" applyFill="1" applyBorder="1"/>
    <xf numFmtId="44" fontId="4" fillId="0" borderId="9" xfId="2" applyFont="1" applyBorder="1"/>
    <xf numFmtId="44" fontId="3" fillId="4" borderId="9" xfId="2" applyFont="1" applyFill="1" applyBorder="1"/>
    <xf numFmtId="44" fontId="4" fillId="0" borderId="10" xfId="2" applyFont="1" applyBorder="1"/>
    <xf numFmtId="37" fontId="3" fillId="4" borderId="8" xfId="2" applyNumberFormat="1" applyFont="1" applyFill="1" applyBorder="1"/>
    <xf numFmtId="37" fontId="4" fillId="0" borderId="9" xfId="2" applyNumberFormat="1" applyFont="1" applyBorder="1"/>
    <xf numFmtId="37" fontId="3" fillId="4" borderId="9" xfId="2" applyNumberFormat="1" applyFont="1" applyFill="1" applyBorder="1"/>
    <xf numFmtId="14" fontId="4" fillId="0" borderId="0" xfId="0" applyNumberFormat="1" applyFont="1"/>
    <xf numFmtId="14" fontId="0" fillId="0" borderId="0" xfId="0" applyNumberFormat="1"/>
    <xf numFmtId="44" fontId="4" fillId="0" borderId="0" xfId="2" applyFont="1"/>
    <xf numFmtId="44" fontId="0" fillId="0" borderId="0" xfId="2" applyFont="1"/>
    <xf numFmtId="0" fontId="4" fillId="0" borderId="0" xfId="0" pivotButton="1" applyFont="1"/>
    <xf numFmtId="0" fontId="4" fillId="0" borderId="0" xfId="0" applyFont="1" applyAlignment="1">
      <alignment horizontal="left"/>
    </xf>
    <xf numFmtId="0" fontId="4" fillId="0" borderId="0" xfId="0" applyNumberFormat="1" applyFont="1"/>
    <xf numFmtId="14" fontId="4" fillId="0" borderId="0" xfId="0" applyNumberFormat="1" applyFont="1" applyAlignment="1">
      <alignment horizontal="left" indent="1"/>
    </xf>
    <xf numFmtId="41" fontId="4" fillId="0" borderId="0" xfId="0" applyNumberFormat="1" applyFont="1"/>
    <xf numFmtId="42" fontId="4" fillId="0" borderId="0" xfId="0" applyNumberFormat="1" applyFont="1"/>
    <xf numFmtId="0" fontId="5" fillId="0" borderId="0" xfId="0" applyFont="1"/>
    <xf numFmtId="0" fontId="2" fillId="3" borderId="7" xfId="0" applyFont="1" applyFill="1" applyBorder="1" applyAlignment="1">
      <alignment horizontal="center" vertical="center"/>
    </xf>
    <xf numFmtId="37" fontId="3" fillId="4" borderId="0" xfId="1" applyNumberFormat="1" applyFont="1" applyFill="1" applyBorder="1"/>
    <xf numFmtId="37" fontId="3" fillId="4" borderId="12" xfId="1" applyNumberFormat="1" applyFont="1" applyFill="1" applyBorder="1"/>
    <xf numFmtId="37" fontId="4" fillId="0" borderId="0" xfId="1" applyNumberFormat="1" applyFont="1" applyBorder="1"/>
    <xf numFmtId="37" fontId="4" fillId="0" borderId="12" xfId="1" applyNumberFormat="1" applyFont="1" applyBorder="1"/>
    <xf numFmtId="0" fontId="4" fillId="0" borderId="4" xfId="0" applyFont="1" applyBorder="1" applyAlignment="1">
      <alignment horizontal="left" indent="2"/>
    </xf>
    <xf numFmtId="37" fontId="4" fillId="0" borderId="5" xfId="1" applyNumberFormat="1" applyFont="1" applyBorder="1"/>
    <xf numFmtId="37" fontId="4" fillId="0" borderId="11" xfId="1" applyNumberFormat="1" applyFont="1" applyBorder="1"/>
    <xf numFmtId="0" fontId="2" fillId="3" borderId="1" xfId="0" applyFont="1" applyFill="1" applyBorder="1" applyAlignment="1">
      <alignment horizontal="center" vertical="center"/>
    </xf>
    <xf numFmtId="37" fontId="3" fillId="4" borderId="3" xfId="1" applyNumberFormat="1" applyFont="1" applyFill="1" applyBorder="1"/>
    <xf numFmtId="37" fontId="4" fillId="0" borderId="3" xfId="1" applyNumberFormat="1" applyFont="1" applyBorder="1"/>
    <xf numFmtId="37" fontId="4" fillId="0" borderId="4" xfId="1" applyNumberFormat="1" applyFont="1" applyBorder="1"/>
    <xf numFmtId="37" fontId="3" fillId="4" borderId="13" xfId="1" applyNumberFormat="1" applyFont="1" applyFill="1" applyBorder="1"/>
    <xf numFmtId="0" fontId="2" fillId="6" borderId="6" xfId="0" applyFont="1" applyFill="1" applyBorder="1" applyAlignment="1">
      <alignment horizontal="center"/>
    </xf>
    <xf numFmtId="42" fontId="3" fillId="4" borderId="0" xfId="2" applyNumberFormat="1" applyFont="1" applyFill="1" applyBorder="1"/>
    <xf numFmtId="42" fontId="4" fillId="0" borderId="0" xfId="2" applyNumberFormat="1" applyFont="1" applyBorder="1"/>
    <xf numFmtId="42" fontId="4" fillId="0" borderId="5" xfId="2" applyNumberFormat="1" applyFont="1" applyBorder="1"/>
    <xf numFmtId="42" fontId="4" fillId="0" borderId="12" xfId="2" applyNumberFormat="1" applyFont="1" applyBorder="1"/>
    <xf numFmtId="42" fontId="4" fillId="0" borderId="11" xfId="2" applyNumberFormat="1" applyFont="1" applyBorder="1"/>
    <xf numFmtId="42" fontId="3" fillId="4" borderId="12" xfId="2" applyNumberFormat="1" applyFont="1" applyFill="1" applyBorder="1"/>
    <xf numFmtId="42" fontId="0" fillId="0" borderId="0" xfId="0" applyNumberFormat="1"/>
    <xf numFmtId="42" fontId="2" fillId="3" borderId="2" xfId="0" applyNumberFormat="1" applyFont="1" applyFill="1" applyBorder="1" applyAlignment="1">
      <alignment horizontal="center" vertical="center"/>
    </xf>
    <xf numFmtId="42" fontId="2" fillId="3" borderId="7" xfId="0" applyNumberFormat="1" applyFont="1" applyFill="1" applyBorder="1" applyAlignment="1">
      <alignment horizontal="center" vertical="center"/>
    </xf>
    <xf numFmtId="0" fontId="6" fillId="0" borderId="0" xfId="0" applyFont="1" applyFill="1" applyAlignment="1">
      <alignment horizontal="left" vertical="center"/>
    </xf>
    <xf numFmtId="0" fontId="7" fillId="0" borderId="0" xfId="0" applyFont="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1" fontId="4" fillId="0" borderId="8" xfId="1" applyNumberFormat="1" applyFont="1" applyBorder="1"/>
    <xf numFmtId="41" fontId="4" fillId="0" borderId="9" xfId="1" applyNumberFormat="1" applyFont="1" applyBorder="1"/>
    <xf numFmtId="41" fontId="4" fillId="0" borderId="10" xfId="1" applyNumberFormat="1" applyFont="1" applyBorder="1"/>
    <xf numFmtId="0" fontId="8" fillId="0" borderId="0" xfId="0" applyFont="1"/>
    <xf numFmtId="0" fontId="6" fillId="0" borderId="0" xfId="0" applyFont="1" applyFill="1" applyBorder="1" applyAlignment="1">
      <alignment vertical="center" wrapText="1"/>
    </xf>
    <xf numFmtId="41" fontId="4" fillId="0" borderId="18" xfId="1" applyNumberFormat="1" applyFont="1" applyBorder="1"/>
    <xf numFmtId="41" fontId="4" fillId="0" borderId="12" xfId="1" applyNumberFormat="1" applyFont="1" applyBorder="1"/>
    <xf numFmtId="41" fontId="4" fillId="0" borderId="11" xfId="1" applyNumberFormat="1" applyFont="1" applyBorder="1"/>
    <xf numFmtId="0" fontId="2" fillId="2" borderId="6" xfId="0" applyFont="1" applyFill="1" applyBorder="1" applyAlignment="1">
      <alignment horizontal="center" vertical="center" wrapText="1"/>
    </xf>
    <xf numFmtId="0" fontId="9" fillId="5" borderId="6" xfId="0" applyFont="1" applyFill="1" applyBorder="1" applyAlignment="1">
      <alignment horizontal="center" vertical="center"/>
    </xf>
    <xf numFmtId="41" fontId="9" fillId="5" borderId="6" xfId="1" applyNumberFormat="1" applyFont="1" applyFill="1" applyBorder="1"/>
    <xf numFmtId="41" fontId="9" fillId="5" borderId="7" xfId="1" applyNumberFormat="1" applyFont="1" applyFill="1" applyBorder="1"/>
    <xf numFmtId="41" fontId="4" fillId="0" borderId="8" xfId="1" applyNumberFormat="1" applyFont="1" applyBorder="1" applyAlignment="1"/>
    <xf numFmtId="41" fontId="4" fillId="0" borderId="9" xfId="1" applyNumberFormat="1" applyFont="1" applyBorder="1" applyAlignment="1"/>
    <xf numFmtId="41" fontId="4" fillId="0" borderId="10" xfId="1" applyNumberFormat="1" applyFont="1" applyBorder="1" applyAlignment="1"/>
    <xf numFmtId="41" fontId="4" fillId="0" borderId="8" xfId="0" applyNumberFormat="1" applyFont="1" applyBorder="1"/>
    <xf numFmtId="41" fontId="4" fillId="0" borderId="9" xfId="0" applyNumberFormat="1" applyFont="1" applyBorder="1"/>
    <xf numFmtId="41" fontId="4" fillId="0" borderId="10" xfId="0" applyNumberFormat="1" applyFont="1" applyBorder="1"/>
    <xf numFmtId="37" fontId="3" fillId="4" borderId="17" xfId="1" applyNumberFormat="1" applyFont="1" applyFill="1" applyBorder="1"/>
    <xf numFmtId="37" fontId="3" fillId="4" borderId="18" xfId="1" applyNumberFormat="1" applyFont="1" applyFill="1" applyBorder="1"/>
    <xf numFmtId="42" fontId="3" fillId="4" borderId="18" xfId="2" applyNumberFormat="1" applyFont="1" applyFill="1" applyBorder="1"/>
    <xf numFmtId="42" fontId="3" fillId="4" borderId="3" xfId="2" applyNumberFormat="1" applyFont="1" applyFill="1" applyBorder="1"/>
    <xf numFmtId="0" fontId="9" fillId="5" borderId="14" xfId="0" applyFont="1" applyFill="1" applyBorder="1"/>
    <xf numFmtId="0" fontId="9" fillId="5" borderId="15" xfId="0" applyFont="1" applyFill="1" applyBorder="1"/>
    <xf numFmtId="0" fontId="9" fillId="5" borderId="16" xfId="0" applyFont="1" applyFill="1" applyBorder="1"/>
    <xf numFmtId="41" fontId="9" fillId="5" borderId="14" xfId="1" applyNumberFormat="1" applyFont="1" applyFill="1" applyBorder="1"/>
    <xf numFmtId="41" fontId="9" fillId="5" borderId="15" xfId="1" applyNumberFormat="1" applyFont="1" applyFill="1" applyBorder="1"/>
    <xf numFmtId="41" fontId="9" fillId="5" borderId="16" xfId="1" applyNumberFormat="1" applyFont="1" applyFill="1" applyBorder="1"/>
    <xf numFmtId="41" fontId="3" fillId="5" borderId="14" xfId="0" applyNumberFormat="1" applyFont="1" applyFill="1" applyBorder="1"/>
    <xf numFmtId="41" fontId="3" fillId="5" borderId="15" xfId="0" applyNumberFormat="1" applyFont="1" applyFill="1" applyBorder="1"/>
    <xf numFmtId="41" fontId="3" fillId="5" borderId="16" xfId="0" applyNumberFormat="1" applyFont="1" applyFill="1" applyBorder="1"/>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41" fontId="4" fillId="0" borderId="20" xfId="1" applyNumberFormat="1" applyFont="1" applyBorder="1"/>
    <xf numFmtId="41" fontId="4" fillId="0" borderId="19" xfId="1" applyNumberFormat="1" applyFont="1" applyBorder="1"/>
    <xf numFmtId="41" fontId="4" fillId="0" borderId="21" xfId="1" applyNumberFormat="1" applyFont="1" applyBorder="1"/>
    <xf numFmtId="41" fontId="4" fillId="10" borderId="19" xfId="1" applyNumberFormat="1" applyFont="1" applyFill="1" applyBorder="1"/>
    <xf numFmtId="41" fontId="3" fillId="10" borderId="22" xfId="1" applyNumberFormat="1" applyFont="1" applyFill="1" applyBorder="1"/>
    <xf numFmtId="42" fontId="3" fillId="4" borderId="13" xfId="1" applyNumberFormat="1" applyFont="1" applyFill="1" applyBorder="1"/>
    <xf numFmtId="42" fontId="3" fillId="4" borderId="18" xfId="1" applyNumberFormat="1" applyFont="1" applyFill="1" applyBorder="1"/>
    <xf numFmtId="42" fontId="3" fillId="4" borderId="0" xfId="1" applyNumberFormat="1" applyFont="1" applyFill="1" applyBorder="1"/>
    <xf numFmtId="42" fontId="3" fillId="4" borderId="12" xfId="1" applyNumberFormat="1" applyFont="1" applyFill="1" applyBorder="1"/>
    <xf numFmtId="41" fontId="4" fillId="0" borderId="23" xfId="1" applyNumberFormat="1" applyFont="1" applyBorder="1"/>
    <xf numFmtId="41" fontId="4" fillId="5" borderId="19" xfId="0" applyNumberFormat="1" applyFont="1" applyFill="1" applyBorder="1"/>
    <xf numFmtId="41" fontId="4" fillId="0" borderId="24" xfId="1" applyNumberFormat="1" applyFont="1" applyBorder="1"/>
    <xf numFmtId="41" fontId="4" fillId="5" borderId="20" xfId="0" applyNumberFormat="1" applyFont="1" applyFill="1" applyBorder="1"/>
    <xf numFmtId="41" fontId="4" fillId="5" borderId="21" xfId="0" applyNumberFormat="1" applyFont="1" applyFill="1" applyBorder="1"/>
    <xf numFmtId="41" fontId="3" fillId="9" borderId="6" xfId="1" applyNumberFormat="1" applyFont="1" applyFill="1" applyBorder="1"/>
    <xf numFmtId="41" fontId="3" fillId="9" borderId="6" xfId="0" applyNumberFormat="1" applyFont="1" applyFill="1" applyBorder="1"/>
    <xf numFmtId="41" fontId="9" fillId="5" borderId="25" xfId="1" applyNumberFormat="1" applyFont="1" applyFill="1" applyBorder="1"/>
    <xf numFmtId="0" fontId="10" fillId="0" borderId="0" xfId="0" applyFont="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10" fillId="0" borderId="0" xfId="0" applyFont="1"/>
    <xf numFmtId="0" fontId="10" fillId="0" borderId="13" xfId="0" applyFont="1" applyFill="1" applyBorder="1" applyAlignment="1">
      <alignment horizontal="left" vertical="center"/>
    </xf>
    <xf numFmtId="0" fontId="10" fillId="0" borderId="0" xfId="0" applyFont="1" applyFill="1" applyBorder="1" applyAlignment="1">
      <alignment horizontal="left" vertical="center"/>
    </xf>
    <xf numFmtId="0" fontId="2" fillId="11" borderId="6" xfId="0" applyFont="1" applyFill="1" applyBorder="1" applyAlignment="1">
      <alignment horizontal="center" vertical="center"/>
    </xf>
    <xf numFmtId="0" fontId="2" fillId="7" borderId="6" xfId="0" applyFont="1" applyFill="1" applyBorder="1" applyAlignment="1">
      <alignment horizontal="center"/>
    </xf>
    <xf numFmtId="37" fontId="4" fillId="0" borderId="9" xfId="2" applyNumberFormat="1" applyFont="1" applyFill="1" applyBorder="1"/>
    <xf numFmtId="37" fontId="4" fillId="0" borderId="10" xfId="2" applyNumberFormat="1" applyFont="1" applyFill="1" applyBorder="1"/>
    <xf numFmtId="44" fontId="4" fillId="0" borderId="9" xfId="2" applyFont="1" applyFill="1" applyBorder="1"/>
    <xf numFmtId="44" fontId="4" fillId="0" borderId="10" xfId="2" applyFont="1" applyFill="1" applyBorder="1"/>
    <xf numFmtId="41" fontId="4" fillId="0" borderId="20" xfId="1" applyNumberFormat="1" applyFont="1" applyFill="1" applyBorder="1"/>
    <xf numFmtId="41" fontId="4" fillId="0" borderId="21" xfId="1" applyNumberFormat="1" applyFont="1" applyFill="1" applyBorder="1"/>
    <xf numFmtId="3" fontId="3" fillId="10" borderId="19" xfId="0" applyNumberFormat="1" applyFont="1" applyFill="1" applyBorder="1" applyAlignment="1">
      <alignment horizontal="right" vertical="center"/>
    </xf>
    <xf numFmtId="41" fontId="4" fillId="10" borderId="21" xfId="1" applyNumberFormat="1" applyFont="1" applyFill="1" applyBorder="1"/>
    <xf numFmtId="3" fontId="3" fillId="10" borderId="21" xfId="0" applyNumberFormat="1" applyFont="1" applyFill="1" applyBorder="1" applyAlignment="1">
      <alignment horizontal="right" vertical="center"/>
    </xf>
    <xf numFmtId="0" fontId="10" fillId="0" borderId="0" xfId="0" applyFont="1" applyFill="1" applyBorder="1" applyAlignment="1">
      <alignment vertical="top" wrapText="1"/>
    </xf>
    <xf numFmtId="0" fontId="10" fillId="0" borderId="0" xfId="0" applyFont="1" applyFill="1" applyBorder="1" applyAlignment="1">
      <alignment horizontal="left" vertical="top"/>
    </xf>
    <xf numFmtId="0" fontId="10" fillId="0" borderId="0" xfId="0" applyFont="1" applyAlignment="1">
      <alignment vertical="top"/>
    </xf>
    <xf numFmtId="0" fontId="10" fillId="0" borderId="0" xfId="0" applyFont="1" applyBorder="1" applyAlignment="1">
      <alignment vertical="top"/>
    </xf>
    <xf numFmtId="3" fontId="3" fillId="5" borderId="20" xfId="0" applyNumberFormat="1" applyFont="1" applyFill="1" applyBorder="1" applyAlignment="1">
      <alignment horizontal="right" vertical="center"/>
    </xf>
    <xf numFmtId="3" fontId="3" fillId="5" borderId="20" xfId="1" applyNumberFormat="1" applyFont="1" applyFill="1" applyBorder="1" applyAlignment="1">
      <alignment horizontal="right"/>
    </xf>
    <xf numFmtId="3" fontId="3" fillId="5" borderId="20" xfId="0" applyNumberFormat="1" applyFont="1" applyFill="1" applyBorder="1" applyAlignment="1">
      <alignment horizontal="right"/>
    </xf>
    <xf numFmtId="3" fontId="3" fillId="5" borderId="21" xfId="0" applyNumberFormat="1" applyFont="1" applyFill="1" applyBorder="1" applyAlignment="1">
      <alignment horizontal="right" vertical="center"/>
    </xf>
    <xf numFmtId="41" fontId="3" fillId="5" borderId="20" xfId="1" applyNumberFormat="1" applyFont="1" applyFill="1" applyBorder="1"/>
    <xf numFmtId="41" fontId="3" fillId="5" borderId="21" xfId="1" applyNumberFormat="1" applyFont="1" applyFill="1" applyBorder="1"/>
    <xf numFmtId="0" fontId="4" fillId="5" borderId="3" xfId="0" applyFont="1" applyFill="1" applyBorder="1" applyAlignment="1">
      <alignment horizontal="left" indent="2"/>
    </xf>
    <xf numFmtId="0" fontId="4" fillId="5" borderId="4" xfId="0" applyFont="1" applyFill="1" applyBorder="1" applyAlignment="1">
      <alignment horizontal="left" indent="2"/>
    </xf>
    <xf numFmtId="37" fontId="3" fillId="4" borderId="26" xfId="1" applyNumberFormat="1" applyFont="1" applyFill="1" applyBorder="1"/>
    <xf numFmtId="37" fontId="3" fillId="4" borderId="27" xfId="1" applyNumberFormat="1" applyFont="1" applyFill="1" applyBorder="1"/>
    <xf numFmtId="42" fontId="3" fillId="4" borderId="27" xfId="2" applyNumberFormat="1" applyFont="1" applyFill="1" applyBorder="1"/>
    <xf numFmtId="42" fontId="3" fillId="4" borderId="28" xfId="2" applyNumberFormat="1" applyFont="1" applyFill="1" applyBorder="1"/>
    <xf numFmtId="42" fontId="3" fillId="4" borderId="35" xfId="2" applyNumberFormat="1" applyFont="1" applyFill="1" applyBorder="1"/>
    <xf numFmtId="37" fontId="3" fillId="4" borderId="28" xfId="1" applyNumberFormat="1" applyFont="1" applyFill="1" applyBorder="1"/>
    <xf numFmtId="37" fontId="3" fillId="4" borderId="38" xfId="1" applyNumberFormat="1" applyFont="1" applyFill="1" applyBorder="1"/>
    <xf numFmtId="37" fontId="3" fillId="4" borderId="39" xfId="1" applyNumberFormat="1" applyFont="1" applyFill="1" applyBorder="1"/>
    <xf numFmtId="37" fontId="3" fillId="4" borderId="40" xfId="1" applyNumberFormat="1" applyFont="1" applyFill="1" applyBorder="1"/>
    <xf numFmtId="37" fontId="4" fillId="5" borderId="32" xfId="1" applyNumberFormat="1" applyFont="1" applyFill="1" applyBorder="1"/>
    <xf numFmtId="37" fontId="4" fillId="5" borderId="33" xfId="1" applyNumberFormat="1" applyFont="1" applyFill="1" applyBorder="1"/>
    <xf numFmtId="37" fontId="4" fillId="5" borderId="34" xfId="1" applyNumberFormat="1" applyFont="1" applyFill="1" applyBorder="1"/>
    <xf numFmtId="37" fontId="4" fillId="5" borderId="41" xfId="1" applyNumberFormat="1" applyFont="1" applyFill="1" applyBorder="1"/>
    <xf numFmtId="37" fontId="4" fillId="5" borderId="42" xfId="1" applyNumberFormat="1" applyFont="1" applyFill="1" applyBorder="1"/>
    <xf numFmtId="37" fontId="4" fillId="5" borderId="43" xfId="1" applyNumberFormat="1" applyFont="1" applyFill="1" applyBorder="1"/>
    <xf numFmtId="37" fontId="3" fillId="4" borderId="44" xfId="1" applyNumberFormat="1" applyFont="1" applyFill="1" applyBorder="1"/>
    <xf numFmtId="37" fontId="4" fillId="5" borderId="45" xfId="1" applyNumberFormat="1" applyFont="1" applyFill="1" applyBorder="1"/>
    <xf numFmtId="37" fontId="4" fillId="5" borderId="46" xfId="1" applyNumberFormat="1" applyFont="1" applyFill="1" applyBorder="1"/>
    <xf numFmtId="42" fontId="4" fillId="5" borderId="36" xfId="2" applyNumberFormat="1" applyFont="1" applyFill="1" applyBorder="1"/>
    <xf numFmtId="42" fontId="4" fillId="5" borderId="33" xfId="2" applyNumberFormat="1" applyFont="1" applyFill="1" applyBorder="1"/>
    <xf numFmtId="42" fontId="4" fillId="5" borderId="34" xfId="2" applyNumberFormat="1" applyFont="1" applyFill="1" applyBorder="1"/>
    <xf numFmtId="37" fontId="4" fillId="5" borderId="29" xfId="1" applyNumberFormat="1" applyFont="1" applyFill="1" applyBorder="1"/>
    <xf numFmtId="37" fontId="4" fillId="5" borderId="30" xfId="1" applyNumberFormat="1" applyFont="1" applyFill="1" applyBorder="1"/>
    <xf numFmtId="37" fontId="4" fillId="5" borderId="31" xfId="1" applyNumberFormat="1" applyFont="1" applyFill="1" applyBorder="1"/>
    <xf numFmtId="42" fontId="4" fillId="5" borderId="37" xfId="2" applyNumberFormat="1" applyFont="1" applyFill="1" applyBorder="1"/>
    <xf numFmtId="42" fontId="4" fillId="5" borderId="30" xfId="2" applyNumberFormat="1" applyFont="1" applyFill="1" applyBorder="1"/>
    <xf numFmtId="42" fontId="4" fillId="5" borderId="31" xfId="2" applyNumberFormat="1" applyFont="1" applyFill="1" applyBorder="1"/>
    <xf numFmtId="42" fontId="3" fillId="4" borderId="47" xfId="2" applyNumberFormat="1" applyFont="1" applyFill="1" applyBorder="1"/>
    <xf numFmtId="42" fontId="3" fillId="4" borderId="39" xfId="2" applyNumberFormat="1" applyFont="1" applyFill="1" applyBorder="1"/>
    <xf numFmtId="42" fontId="3" fillId="4" borderId="40" xfId="2" applyNumberFormat="1" applyFont="1" applyFill="1" applyBorder="1"/>
    <xf numFmtId="42" fontId="4" fillId="5" borderId="48" xfId="2" applyNumberFormat="1" applyFont="1" applyFill="1" applyBorder="1"/>
    <xf numFmtId="42" fontId="4" fillId="5" borderId="42" xfId="2" applyNumberFormat="1" applyFont="1" applyFill="1" applyBorder="1"/>
    <xf numFmtId="42" fontId="4" fillId="5" borderId="43" xfId="2" applyNumberFormat="1" applyFont="1" applyFill="1" applyBorder="1"/>
    <xf numFmtId="42" fontId="3" fillId="4" borderId="38" xfId="2" applyNumberFormat="1" applyFont="1" applyFill="1" applyBorder="1"/>
    <xf numFmtId="42" fontId="4" fillId="5" borderId="32" xfId="2" applyNumberFormat="1" applyFont="1" applyFill="1" applyBorder="1"/>
    <xf numFmtId="42" fontId="4" fillId="5" borderId="41" xfId="2" applyNumberFormat="1" applyFont="1" applyFill="1" applyBorder="1"/>
    <xf numFmtId="0" fontId="12" fillId="0" borderId="0" xfId="3" applyFont="1" applyAlignment="1">
      <alignment vertical="top"/>
    </xf>
    <xf numFmtId="0" fontId="12" fillId="0" borderId="0" xfId="3" applyFont="1" applyFill="1" applyBorder="1" applyAlignment="1">
      <alignment vertical="top"/>
    </xf>
    <xf numFmtId="0" fontId="9" fillId="2" borderId="0" xfId="3" applyFont="1" applyFill="1" applyAlignment="1">
      <alignment wrapText="1"/>
    </xf>
    <xf numFmtId="14" fontId="12" fillId="0" borderId="0" xfId="3" applyNumberFormat="1" applyFont="1" applyAlignment="1">
      <alignment vertical="top"/>
    </xf>
    <xf numFmtId="3" fontId="4" fillId="0" borderId="0" xfId="4" applyNumberFormat="1" applyFont="1" applyAlignment="1">
      <alignment vertical="top"/>
    </xf>
    <xf numFmtId="3" fontId="12" fillId="0" borderId="0" xfId="3" applyNumberFormat="1" applyFont="1" applyAlignment="1">
      <alignment vertical="top"/>
    </xf>
    <xf numFmtId="3" fontId="12" fillId="5" borderId="53" xfId="3" applyNumberFormat="1" applyFont="1" applyFill="1" applyBorder="1" applyAlignment="1">
      <alignment vertical="top"/>
    </xf>
    <xf numFmtId="164" fontId="4" fillId="0" borderId="0" xfId="4" applyNumberFormat="1" applyFont="1" applyAlignment="1">
      <alignment vertical="top"/>
    </xf>
    <xf numFmtId="3" fontId="12" fillId="5" borderId="52" xfId="3" applyNumberFormat="1" applyFont="1" applyFill="1" applyBorder="1" applyAlignment="1">
      <alignment vertical="top"/>
    </xf>
    <xf numFmtId="3" fontId="12" fillId="0" borderId="0" xfId="3" applyNumberFormat="1" applyFont="1" applyFill="1" applyBorder="1" applyAlignment="1">
      <alignment vertical="top"/>
    </xf>
    <xf numFmtId="164" fontId="12" fillId="0" borderId="0" xfId="3" applyNumberFormat="1" applyFont="1" applyAlignment="1">
      <alignment vertical="top"/>
    </xf>
    <xf numFmtId="0" fontId="9" fillId="0" borderId="0" xfId="3" applyFont="1" applyAlignment="1">
      <alignment horizontal="right" vertical="top"/>
    </xf>
    <xf numFmtId="0" fontId="9" fillId="0" borderId="0" xfId="3" applyFont="1" applyAlignment="1">
      <alignment vertical="top"/>
    </xf>
    <xf numFmtId="3" fontId="9" fillId="5" borderId="51" xfId="3" applyNumberFormat="1" applyFont="1" applyFill="1" applyBorder="1" applyAlignment="1">
      <alignment vertical="top"/>
    </xf>
    <xf numFmtId="3" fontId="9" fillId="4" borderId="50" xfId="3" applyNumberFormat="1" applyFont="1" applyFill="1" applyBorder="1" applyAlignment="1">
      <alignment vertical="top"/>
    </xf>
    <xf numFmtId="164" fontId="3" fillId="0" borderId="0" xfId="4" applyNumberFormat="1" applyFont="1" applyAlignment="1">
      <alignment vertical="top"/>
    </xf>
    <xf numFmtId="164" fontId="9" fillId="9" borderId="49" xfId="3" applyNumberFormat="1" applyFont="1" applyFill="1" applyBorder="1" applyAlignment="1">
      <alignment vertical="top"/>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7" xfId="0" applyFont="1" applyFill="1" applyBorder="1" applyAlignment="1">
      <alignment horizontal="center"/>
    </xf>
    <xf numFmtId="0" fontId="2" fillId="7" borderId="1" xfId="0" applyFont="1" applyFill="1" applyBorder="1" applyAlignment="1">
      <alignment horizontal="center"/>
    </xf>
    <xf numFmtId="0" fontId="2" fillId="7" borderId="7" xfId="0" applyFont="1" applyFill="1" applyBorder="1" applyAlignment="1">
      <alignment horizontal="center"/>
    </xf>
    <xf numFmtId="0" fontId="2" fillId="2" borderId="6" xfId="0" applyFont="1" applyFill="1" applyBorder="1" applyAlignment="1">
      <alignment horizontal="center"/>
    </xf>
    <xf numFmtId="42" fontId="2" fillId="2" borderId="6" xfId="0" applyNumberFormat="1" applyFont="1" applyFill="1" applyBorder="1" applyAlignment="1">
      <alignment horizontal="center"/>
    </xf>
    <xf numFmtId="0" fontId="2" fillId="6" borderId="17" xfId="0" applyFont="1" applyFill="1" applyBorder="1" applyAlignment="1">
      <alignment horizontal="center" vertical="center" wrapText="1"/>
    </xf>
    <xf numFmtId="0" fontId="2" fillId="6" borderId="1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7"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xf>
    <xf numFmtId="0" fontId="2" fillId="2" borderId="12" xfId="0" applyFont="1" applyFill="1" applyBorder="1" applyAlignment="1">
      <alignment horizontal="center"/>
    </xf>
    <xf numFmtId="0" fontId="2" fillId="2" borderId="9" xfId="0" applyFont="1" applyFill="1" applyBorder="1" applyAlignment="1">
      <alignment horizontal="center"/>
    </xf>
    <xf numFmtId="0" fontId="2" fillId="2" borderId="10" xfId="0" applyFont="1" applyFill="1" applyBorder="1" applyAlignment="1">
      <alignment horizont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17" xfId="0" applyFont="1" applyFill="1" applyBorder="1" applyAlignment="1">
      <alignment horizontal="center" vertical="center" wrapText="1"/>
    </xf>
    <xf numFmtId="0" fontId="2" fillId="7" borderId="18"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5" borderId="17" xfId="0" applyFont="1" applyFill="1" applyBorder="1" applyAlignment="1">
      <alignment horizontal="left"/>
    </xf>
    <xf numFmtId="0" fontId="4" fillId="5" borderId="13" xfId="0" applyFont="1" applyFill="1" applyBorder="1" applyAlignment="1">
      <alignment horizontal="left"/>
    </xf>
    <xf numFmtId="0" fontId="4" fillId="5" borderId="3" xfId="0" applyFont="1" applyFill="1" applyBorder="1" applyAlignment="1">
      <alignment horizontal="left"/>
    </xf>
    <xf numFmtId="0" fontId="4" fillId="5" borderId="0" xfId="0" applyFont="1" applyFill="1" applyBorder="1" applyAlignment="1">
      <alignment horizontal="left"/>
    </xf>
    <xf numFmtId="0" fontId="4" fillId="5" borderId="4" xfId="0" applyFont="1" applyFill="1" applyBorder="1" applyAlignment="1">
      <alignment horizontal="left"/>
    </xf>
    <xf numFmtId="0" fontId="4" fillId="5" borderId="5" xfId="0" applyFont="1" applyFill="1" applyBorder="1" applyAlignment="1">
      <alignment horizontal="left"/>
    </xf>
    <xf numFmtId="0" fontId="4" fillId="5" borderId="12" xfId="0" applyFont="1" applyFill="1" applyBorder="1" applyAlignment="1">
      <alignment horizontal="left"/>
    </xf>
    <xf numFmtId="0" fontId="4" fillId="5" borderId="11" xfId="0" applyFont="1" applyFill="1" applyBorder="1" applyAlignment="1">
      <alignment horizontal="left"/>
    </xf>
    <xf numFmtId="0" fontId="4" fillId="5" borderId="18" xfId="0" applyFont="1" applyFill="1" applyBorder="1" applyAlignment="1">
      <alignment horizontal="left"/>
    </xf>
    <xf numFmtId="0" fontId="2" fillId="7" borderId="1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8" borderId="1" xfId="0" applyFont="1" applyFill="1" applyBorder="1" applyAlignment="1">
      <alignment horizontal="center" vertical="center"/>
    </xf>
    <xf numFmtId="0" fontId="2" fillId="8" borderId="2" xfId="0" applyFont="1" applyFill="1" applyBorder="1" applyAlignment="1">
      <alignment horizontal="center" vertical="center"/>
    </xf>
    <xf numFmtId="0" fontId="2" fillId="8" borderId="7" xfId="0" applyFont="1" applyFill="1" applyBorder="1" applyAlignment="1">
      <alignment horizontal="center" vertical="center"/>
    </xf>
    <xf numFmtId="0" fontId="12" fillId="5" borderId="49" xfId="3" applyFont="1" applyFill="1" applyBorder="1" applyAlignment="1">
      <alignment vertical="top" wrapText="1"/>
    </xf>
    <xf numFmtId="0" fontId="9" fillId="0" borderId="0" xfId="3" applyFont="1" applyAlignment="1">
      <alignment horizontal="center" vertical="center" textRotation="90"/>
    </xf>
  </cellXfs>
  <cellStyles count="5">
    <cellStyle name="Comma" xfId="1" builtinId="3"/>
    <cellStyle name="Comma 2" xfId="4"/>
    <cellStyle name="Currency" xfId="2" builtinId="4"/>
    <cellStyle name="Normal" xfId="0" builtinId="0"/>
    <cellStyle name="Normal 2" xfId="3"/>
  </cellStyles>
  <dxfs count="48">
    <dxf>
      <numFmt numFmtId="32" formatCode="_(&quot;$&quot;* #,##0_);_(&quot;$&quot;* \(#,##0\);_(&quot;$&quot;* &quot;-&quot;_);_(@_)"/>
    </dxf>
    <dxf>
      <numFmt numFmtId="32" formatCode="_(&quot;$&quot;* #,##0_);_(&quot;$&quot;* \(#,##0\);_(&quot;$&quot;* &quot;-&quot;_);_(@_)"/>
    </dxf>
    <dxf>
      <numFmt numFmtId="32" formatCode="_(&quot;$&quot;* #,##0_);_(&quot;$&quot;* \(#,##0\);_(&quot;$&quot;* &quot;-&quot;_);_(@_)"/>
    </dxf>
    <dxf>
      <numFmt numFmtId="32" formatCode="_(&quot;$&quot;* #,##0_);_(&quot;$&quot;* \(#,##0\);_(&quot;$&quot;* &quot;-&quot;_);_(@_)"/>
    </dxf>
    <dxf>
      <font>
        <sz val="10"/>
      </font>
    </dxf>
    <dxf>
      <font>
        <sz val="10"/>
      </font>
    </dxf>
    <dxf>
      <font>
        <sz val="10"/>
      </font>
    </dxf>
    <dxf>
      <font>
        <sz val="10"/>
      </font>
    </dxf>
    <dxf>
      <font>
        <sz val="10"/>
      </font>
    </dxf>
    <dxf>
      <font>
        <sz val="10"/>
      </font>
    </dxf>
    <dxf>
      <font>
        <sz val="10"/>
      </font>
    </dxf>
    <dxf>
      <font>
        <sz val="10"/>
      </font>
    </dxf>
    <dxf>
      <numFmt numFmtId="33" formatCode="_(* #,##0_);_(* \(#,##0\);_(* &quot;-&quot;_);_(@_)"/>
    </dxf>
    <dxf>
      <numFmt numFmtId="33" formatCode="_(* #,##0_);_(* \(#,##0\);_(* &quot;-&quot;_);_(@_)"/>
    </dxf>
    <dxf>
      <numFmt numFmtId="33" formatCode="_(* #,##0_);_(* \(#,##0\);_(* &quot;-&quot;_);_(@_)"/>
    </dxf>
    <dxf>
      <numFmt numFmtId="33" formatCode="_(* #,##0_);_(* \(#,##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2" formatCode="_(&quot;$&quot;* #,##0_);_(&quot;$&quot;* \(#,##0\);_(&quot;$&quot;* &quot;-&quot;_);_(@_)"/>
    </dxf>
    <dxf>
      <numFmt numFmtId="32" formatCode="_(&quot;$&quot;* #,##0_);_(&quot;$&quot;* \(#,##0\);_(&quot;$&quot;* &quot;-&quot;_);_(@_)"/>
    </dxf>
    <dxf>
      <numFmt numFmtId="32" formatCode="_(&quot;$&quot;* #,##0_);_(&quot;$&quot;* \(#,##0\);_(&quot;$&quot;* &quot;-&quot;_);_(@_)"/>
    </dxf>
    <dxf>
      <numFmt numFmtId="32" formatCode="_(&quot;$&quot;* #,##0_);_(&quot;$&quot;* \(#,##0\);_(&quot;$&quot;* &quot;-&quot;_);_(@_)"/>
    </dxf>
    <dxf>
      <font>
        <sz val="10"/>
      </font>
    </dxf>
    <dxf>
      <font>
        <sz val="10"/>
      </font>
    </dxf>
    <dxf>
      <font>
        <sz val="10"/>
      </font>
    </dxf>
    <dxf>
      <font>
        <sz val="10"/>
      </font>
    </dxf>
    <dxf>
      <font>
        <sz val="10"/>
      </font>
    </dxf>
    <dxf>
      <font>
        <sz val="10"/>
      </font>
    </dxf>
    <dxf>
      <font>
        <sz val="10"/>
      </font>
    </dxf>
    <dxf>
      <font>
        <sz val="10"/>
      </font>
    </dxf>
    <dxf>
      <numFmt numFmtId="33" formatCode="_(* #,##0_);_(* \(#,##0\);_(* &quot;-&quot;_);_(@_)"/>
    </dxf>
    <dxf>
      <numFmt numFmtId="33" formatCode="_(* #,##0_);_(* \(#,##0\);_(* &quot;-&quot;_);_(@_)"/>
    </dxf>
    <dxf>
      <numFmt numFmtId="33" formatCode="_(* #,##0_);_(* \(#,##0\);_(* &quot;-&quot;_);_(@_)"/>
    </dxf>
    <dxf>
      <numFmt numFmtId="33" formatCode="_(* #,##0_);_(* \(#,##0\);_(* &quot;-&quot;_);_(@_)"/>
    </dxf>
    <dxf>
      <numFmt numFmtId="35" formatCode="_(* #,##0.00_);_(* \(#,##0.00\);_(* &quot;-&quot;??_);_(@_)"/>
    </dxf>
    <dxf>
      <numFmt numFmtId="35" formatCode="_(* #,##0.00_);_(* \(#,##0.00\);_(* &quot;-&quot;??_);_(@_)"/>
    </dxf>
    <dxf>
      <numFmt numFmtId="35" formatCode="_(* #,##0.00_);_(* \(#,##0.00\);_(* &quot;-&quot;??_);_(@_)"/>
    </dxf>
    <dxf>
      <numFmt numFmtId="35" formatCode="_(* #,##0.00_);_(* \(#,##0.00\);_(* &quot;-&quot;??_);_(@_)"/>
    </dxf>
    <dxf>
      <numFmt numFmtId="34" formatCode="_(&quot;$&quot;* #,##0.00_);_(&quot;$&quot;* \(#,##0.00\);_(&quot;$&quot;* &quot;-&quot;??_);_(@_)"/>
    </dxf>
    <dxf>
      <numFmt numFmtId="34" formatCode="_(&quot;$&quot;* #,##0.00_);_(&quot;$&quot;* \(#,##0.00\);_(&quot;$&quot;* &quot;-&quot;??_);_(@_)"/>
    </dxf>
    <dxf>
      <numFmt numFmtId="34" formatCode="_(&quot;$&quot;* #,##0.00_);_(&quot;$&quot;* \(#,##0.00\);_(&quot;$&quot;* &quot;-&quot;??_);_(@_)"/>
    </dxf>
    <dxf>
      <numFmt numFmtId="34" formatCode="_(&quot;$&quot;* #,##0.00_);_(&quot;$&quot;* \(#,##0.00\);_(&quot;$&quot;* &quot;-&quot;??_);_(@_)"/>
    </dxf>
  </dxfs>
  <tableStyles count="0" defaultTableStyle="TableStyleMedium2" defaultPivotStyle="PivotStyleLight16"/>
  <colors>
    <mruColors>
      <color rgb="FF0099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[UE-200281-PSE-Attachment-A-(9-30-2020).xlsx]Question #1 Pivot!PivotTable2</c:name>
    <c:fmtId val="2"/>
  </c:pivotSource>
  <c:chart>
    <c:title>
      <c:tx>
        <c:rich>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r>
              <a:rPr lang="en-US" sz="1000" b="1"/>
              <a:t>RESIDENTIAL</a:t>
            </a:r>
          </a:p>
        </c:rich>
      </c:tx>
      <c:overlay val="0"/>
      <c:spPr>
        <a:noFill/>
        <a:ln>
          <a:noFill/>
        </a:ln>
        <a:effectLst/>
      </c:spPr>
      <c:txPr>
        <a:bodyPr rot="0" spcFirstLastPara="1" vertOverflow="ellipsis" vert="horz" wrap="square" anchor="ctr" anchorCtr="1"/>
        <a:lstStyle/>
        <a:p>
          <a:pPr>
            <a:defRPr sz="1000" b="1"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pivotFmt>
      <c:pivotFmt>
        <c:idx val="1"/>
        <c:spPr>
          <a:solidFill>
            <a:schemeClr val="accent1"/>
          </a:solidFill>
          <a:ln>
            <a:noFill/>
          </a:ln>
          <a:effectLst/>
        </c:spPr>
      </c:pivotFmt>
      <c:pivotFmt>
        <c:idx val="2"/>
        <c:spPr>
          <a:solidFill>
            <a:schemeClr val="accent1"/>
          </a:solidFill>
          <a:ln w="28575" cap="rnd">
            <a:solidFill>
              <a:schemeClr val="accent1"/>
            </a:solidFill>
            <a:round/>
          </a:ln>
          <a:effectLst/>
        </c:spPr>
      </c:pivotFmt>
      <c:pivotFmt>
        <c:idx val="3"/>
        <c:spPr>
          <a:solidFill>
            <a:schemeClr val="accent1"/>
          </a:solidFill>
          <a:ln w="28575" cap="rnd">
            <a:solidFill>
              <a:schemeClr val="accent1"/>
            </a:solidFill>
            <a:round/>
          </a:ln>
          <a:effectLst/>
        </c:spPr>
      </c:pivotFmt>
      <c:pivotFmt>
        <c:idx val="4"/>
        <c:spPr>
          <a:solidFill>
            <a:schemeClr val="accent1"/>
          </a:solidFill>
          <a:ln>
            <a:noFill/>
          </a:ln>
          <a:effectLst/>
        </c:spPr>
      </c:pivotFmt>
      <c:pivotFmt>
        <c:idx val="5"/>
        <c:spPr>
          <a:solidFill>
            <a:schemeClr val="accent1"/>
          </a:solidFill>
          <a:ln>
            <a:noFill/>
          </a:ln>
          <a:effectLst/>
        </c:spPr>
      </c:pivotFmt>
      <c:pivotFmt>
        <c:idx val="6"/>
        <c:spPr>
          <a:solidFill>
            <a:schemeClr val="accent1"/>
          </a:solidFill>
          <a:ln>
            <a:noFill/>
          </a:ln>
          <a:effectLst/>
        </c:spPr>
      </c:pivotFmt>
      <c:pivotFmt>
        <c:idx val="7"/>
        <c:spPr>
          <a:solidFill>
            <a:schemeClr val="accent1"/>
          </a:solidFill>
          <a:ln>
            <a:noFill/>
          </a:ln>
          <a:effectLst/>
        </c:spPr>
      </c:pivotFmt>
      <c:pivotFmt>
        <c:idx val="8"/>
        <c:spPr>
          <a:solidFill>
            <a:schemeClr val="accent1"/>
          </a:solidFill>
          <a:ln>
            <a:noFill/>
          </a:ln>
          <a:effectLst/>
        </c:spPr>
      </c:pivotFmt>
      <c:pivotFmt>
        <c:idx val="9"/>
        <c:spPr>
          <a:solidFill>
            <a:schemeClr val="accent1"/>
          </a:solidFill>
          <a:ln w="28575" cap="rnd">
            <a:solidFill>
              <a:srgbClr val="92D050"/>
            </a:solidFill>
            <a:round/>
          </a:ln>
          <a:effectLst/>
        </c:spPr>
      </c:pivotFmt>
      <c:pivotFmt>
        <c:idx val="10"/>
        <c:spPr>
          <a:solidFill>
            <a:srgbClr val="009999"/>
          </a:solidFill>
          <a:ln>
            <a:noFill/>
          </a:ln>
          <a:effectLst/>
        </c:spPr>
      </c:pivotFmt>
      <c:pivotFmt>
        <c:idx val="11"/>
        <c:spPr>
          <a:solidFill>
            <a:schemeClr val="accent1"/>
          </a:solidFill>
          <a:ln w="38100" cap="rnd">
            <a:solidFill>
              <a:srgbClr val="92D050"/>
            </a:solidFill>
            <a:round/>
          </a:ln>
          <a:effectLst/>
        </c:spPr>
        <c:marker>
          <c:spPr>
            <a:solidFill>
              <a:srgbClr val="92D050"/>
            </a:solidFill>
            <a:ln w="38100">
              <a:solidFill>
                <a:srgbClr val="92D050"/>
              </a:solidFill>
            </a:ln>
            <a:effectLst/>
          </c:spPr>
        </c:marker>
      </c:pivotFmt>
      <c:pivotFmt>
        <c:idx val="12"/>
        <c:spPr>
          <a:solidFill>
            <a:srgbClr val="009999"/>
          </a:solidFill>
          <a:ln>
            <a:noFill/>
          </a:ln>
          <a:effectLst/>
        </c:spPr>
      </c:pivotFmt>
      <c:pivotFmt>
        <c:idx val="13"/>
        <c:spPr>
          <a:solidFill>
            <a:schemeClr val="accent1"/>
          </a:solidFill>
          <a:ln w="38100" cap="rnd">
            <a:solidFill>
              <a:srgbClr val="92D050"/>
            </a:solidFill>
            <a:round/>
          </a:ln>
          <a:effectLst/>
        </c:spPr>
        <c:marker>
          <c:spPr>
            <a:solidFill>
              <a:srgbClr val="92D050"/>
            </a:solidFill>
            <a:ln w="38100">
              <a:solidFill>
                <a:srgbClr val="92D050"/>
              </a:solidFill>
            </a:ln>
            <a:effectLst/>
          </c:spPr>
        </c:marker>
      </c:pivotFmt>
      <c:pivotFmt>
        <c:idx val="14"/>
        <c:spPr>
          <a:solidFill>
            <a:srgbClr val="009999"/>
          </a:solidFill>
          <a:ln>
            <a:noFill/>
          </a:ln>
          <a:effectLst/>
        </c:spPr>
        <c:marker>
          <c:spPr>
            <a:solidFill>
              <a:schemeClr val="accent1"/>
            </a:solidFill>
            <a:ln w="9525">
              <a:solidFill>
                <a:schemeClr val="accent1"/>
              </a:solidFill>
            </a:ln>
            <a:effectLst/>
          </c:spPr>
        </c:marker>
      </c:pivotFmt>
      <c:pivotFmt>
        <c:idx val="15"/>
        <c:spPr>
          <a:solidFill>
            <a:schemeClr val="accent1"/>
          </a:solidFill>
          <a:ln w="38100" cap="rnd">
            <a:solidFill>
              <a:srgbClr val="92D050"/>
            </a:solidFill>
            <a:round/>
          </a:ln>
          <a:effectLst/>
        </c:spPr>
        <c:marker>
          <c:spPr>
            <a:solidFill>
              <a:srgbClr val="92D050"/>
            </a:solidFill>
            <a:ln w="38100">
              <a:solidFill>
                <a:srgbClr val="92D050"/>
              </a:solidFill>
            </a:ln>
            <a:effectLst/>
          </c:spPr>
        </c:marker>
      </c:pivotFmt>
      <c:pivotFmt>
        <c:idx val="16"/>
        <c:spPr>
          <a:solidFill>
            <a:srgbClr val="92D050"/>
          </a:solidFill>
          <a:ln>
            <a:noFill/>
          </a:ln>
          <a:effectLst/>
        </c:spPr>
        <c:marker>
          <c:symbol val="none"/>
        </c:marker>
      </c:pivotFmt>
      <c:pivotFmt>
        <c:idx val="17"/>
        <c:spPr>
          <a:ln w="28575" cap="rnd">
            <a:solidFill>
              <a:srgbClr val="009999"/>
            </a:solidFill>
            <a:round/>
          </a:ln>
          <a:effectLst/>
        </c:spPr>
        <c:marker>
          <c:symbol val="circle"/>
          <c:size val="5"/>
          <c:spPr>
            <a:solidFill>
              <a:schemeClr val="accent1"/>
            </a:solidFill>
            <a:ln w="28575">
              <a:solidFill>
                <a:srgbClr val="009999"/>
              </a:solidFill>
            </a:ln>
            <a:effectLst/>
          </c:spPr>
        </c:marker>
      </c:pivotFmt>
    </c:pivotFmts>
    <c:plotArea>
      <c:layout/>
      <c:barChart>
        <c:barDir val="col"/>
        <c:grouping val="clustered"/>
        <c:varyColors val="0"/>
        <c:ser>
          <c:idx val="1"/>
          <c:order val="1"/>
          <c:tx>
            <c:strRef>
              <c:f>'Question #1 Pivot'!$H$3</c:f>
              <c:strCache>
                <c:ptCount val="1"/>
                <c:pt idx="0">
                  <c:v>Total Customers Past Due </c:v>
                </c:pt>
              </c:strCache>
            </c:strRef>
          </c:tx>
          <c:spPr>
            <a:solidFill>
              <a:srgbClr val="92D050"/>
            </a:solidFill>
            <a:ln>
              <a:noFill/>
            </a:ln>
            <a:effectLst/>
          </c:spPr>
          <c:invertIfNegative val="0"/>
          <c:cat>
            <c:multiLvlStrRef>
              <c:f>'Question #1 Pivot'!$F$4:$F$22</c:f>
              <c:multiLvlStrCache>
                <c:ptCount val="16"/>
                <c:lvl>
                  <c:pt idx="0">
                    <c:v>Jan</c:v>
                  </c:pt>
                  <c:pt idx="1">
                    <c:v>Feb</c:v>
                  </c:pt>
                  <c:pt idx="2">
                    <c:v>Mar</c:v>
                  </c:pt>
                  <c:pt idx="3">
                    <c:v>Apr</c:v>
                  </c:pt>
                  <c:pt idx="4">
                    <c:v>May</c:v>
                  </c:pt>
                  <c:pt idx="5">
                    <c:v>Jun</c:v>
                  </c:pt>
                  <c:pt idx="6">
                    <c:v>Jul</c:v>
                  </c:pt>
                  <c:pt idx="7">
                    <c:v>Aug</c:v>
                  </c:pt>
                  <c:pt idx="8">
                    <c:v>Jan</c:v>
                  </c:pt>
                  <c:pt idx="9">
                    <c:v>Feb</c:v>
                  </c:pt>
                  <c:pt idx="10">
                    <c:v>Mar</c:v>
                  </c:pt>
                  <c:pt idx="11">
                    <c:v>Apr</c:v>
                  </c:pt>
                  <c:pt idx="12">
                    <c:v>May</c:v>
                  </c:pt>
                  <c:pt idx="13">
                    <c:v>Jun</c:v>
                  </c:pt>
                  <c:pt idx="14">
                    <c:v>Jul</c:v>
                  </c:pt>
                  <c:pt idx="15">
                    <c:v>Aug</c:v>
                  </c:pt>
                </c:lvl>
                <c:lvl>
                  <c:pt idx="0">
                    <c:v>2019</c:v>
                  </c:pt>
                  <c:pt idx="8">
                    <c:v>2020</c:v>
                  </c:pt>
                </c:lvl>
              </c:multiLvlStrCache>
            </c:multiLvlStrRef>
          </c:cat>
          <c:val>
            <c:numRef>
              <c:f>'Question #1 Pivot'!$H$4:$H$22</c:f>
              <c:numCache>
                <c:formatCode>_(* #,##0_);_(* \(#,##0\);_(* "-"_);_(@_)</c:formatCode>
                <c:ptCount val="16"/>
                <c:pt idx="0">
                  <c:v>207018</c:v>
                </c:pt>
                <c:pt idx="1">
                  <c:v>200641</c:v>
                </c:pt>
                <c:pt idx="2">
                  <c:v>214880</c:v>
                </c:pt>
                <c:pt idx="3">
                  <c:v>206792</c:v>
                </c:pt>
                <c:pt idx="4">
                  <c:v>201819</c:v>
                </c:pt>
                <c:pt idx="5">
                  <c:v>206306</c:v>
                </c:pt>
                <c:pt idx="6">
                  <c:v>197108</c:v>
                </c:pt>
                <c:pt idx="7">
                  <c:v>199595</c:v>
                </c:pt>
                <c:pt idx="8">
                  <c:v>193558</c:v>
                </c:pt>
                <c:pt idx="9">
                  <c:v>206806</c:v>
                </c:pt>
                <c:pt idx="10">
                  <c:v>212041</c:v>
                </c:pt>
                <c:pt idx="11">
                  <c:v>194993</c:v>
                </c:pt>
                <c:pt idx="12">
                  <c:v>191422</c:v>
                </c:pt>
                <c:pt idx="13">
                  <c:v>178668</c:v>
                </c:pt>
                <c:pt idx="14">
                  <c:v>184971</c:v>
                </c:pt>
                <c:pt idx="15">
                  <c:v>190051</c:v>
                </c:pt>
              </c:numCache>
            </c:numRef>
          </c:val>
          <c:extLst>
            <c:ext xmlns:c16="http://schemas.microsoft.com/office/drawing/2014/chart" uri="{C3380CC4-5D6E-409C-BE32-E72D297353CC}">
              <c16:uniqueId val="{00000000-879A-4F62-AC19-06D3D70200F6}"/>
            </c:ext>
          </c:extLst>
        </c:ser>
        <c:dLbls>
          <c:showLegendKey val="0"/>
          <c:showVal val="0"/>
          <c:showCatName val="0"/>
          <c:showSerName val="0"/>
          <c:showPercent val="0"/>
          <c:showBubbleSize val="0"/>
        </c:dLbls>
        <c:gapWidth val="100"/>
        <c:axId val="858880144"/>
        <c:axId val="858880472"/>
      </c:barChart>
      <c:lineChart>
        <c:grouping val="stacked"/>
        <c:varyColors val="0"/>
        <c:ser>
          <c:idx val="0"/>
          <c:order val="0"/>
          <c:tx>
            <c:strRef>
              <c:f>'Question #1 Pivot'!$G$3</c:f>
              <c:strCache>
                <c:ptCount val="1"/>
                <c:pt idx="0">
                  <c:v>Total $ Past Due </c:v>
                </c:pt>
              </c:strCache>
            </c:strRef>
          </c:tx>
          <c:spPr>
            <a:ln w="28575" cap="rnd">
              <a:solidFill>
                <a:srgbClr val="009999"/>
              </a:solidFill>
              <a:round/>
            </a:ln>
            <a:effectLst/>
          </c:spPr>
          <c:marker>
            <c:symbol val="circle"/>
            <c:size val="5"/>
            <c:spPr>
              <a:solidFill>
                <a:schemeClr val="accent1"/>
              </a:solidFill>
              <a:ln w="28575">
                <a:solidFill>
                  <a:srgbClr val="009999"/>
                </a:solidFill>
              </a:ln>
              <a:effectLst/>
            </c:spPr>
          </c:marker>
          <c:cat>
            <c:multiLvlStrRef>
              <c:f>'Question #1 Pivot'!$F$4:$F$22</c:f>
              <c:multiLvlStrCache>
                <c:ptCount val="16"/>
                <c:lvl>
                  <c:pt idx="0">
                    <c:v>Jan</c:v>
                  </c:pt>
                  <c:pt idx="1">
                    <c:v>Feb</c:v>
                  </c:pt>
                  <c:pt idx="2">
                    <c:v>Mar</c:v>
                  </c:pt>
                  <c:pt idx="3">
                    <c:v>Apr</c:v>
                  </c:pt>
                  <c:pt idx="4">
                    <c:v>May</c:v>
                  </c:pt>
                  <c:pt idx="5">
                    <c:v>Jun</c:v>
                  </c:pt>
                  <c:pt idx="6">
                    <c:v>Jul</c:v>
                  </c:pt>
                  <c:pt idx="7">
                    <c:v>Aug</c:v>
                  </c:pt>
                  <c:pt idx="8">
                    <c:v>Jan</c:v>
                  </c:pt>
                  <c:pt idx="9">
                    <c:v>Feb</c:v>
                  </c:pt>
                  <c:pt idx="10">
                    <c:v>Mar</c:v>
                  </c:pt>
                  <c:pt idx="11">
                    <c:v>Apr</c:v>
                  </c:pt>
                  <c:pt idx="12">
                    <c:v>May</c:v>
                  </c:pt>
                  <c:pt idx="13">
                    <c:v>Jun</c:v>
                  </c:pt>
                  <c:pt idx="14">
                    <c:v>Jul</c:v>
                  </c:pt>
                  <c:pt idx="15">
                    <c:v>Aug</c:v>
                  </c:pt>
                </c:lvl>
                <c:lvl>
                  <c:pt idx="0">
                    <c:v>2019</c:v>
                  </c:pt>
                  <c:pt idx="8">
                    <c:v>2020</c:v>
                  </c:pt>
                </c:lvl>
              </c:multiLvlStrCache>
            </c:multiLvlStrRef>
          </c:cat>
          <c:val>
            <c:numRef>
              <c:f>'Question #1 Pivot'!$G$4:$G$22</c:f>
              <c:numCache>
                <c:formatCode>_("$"* #,##0_);_("$"* \(#,##0\);_("$"* "-"_);_(@_)</c:formatCode>
                <c:ptCount val="16"/>
                <c:pt idx="0">
                  <c:v>38997790.719999969</c:v>
                </c:pt>
                <c:pt idx="1">
                  <c:v>40976401.719999701</c:v>
                </c:pt>
                <c:pt idx="2">
                  <c:v>49000949.51999981</c:v>
                </c:pt>
                <c:pt idx="3">
                  <c:v>44657275.339999884</c:v>
                </c:pt>
                <c:pt idx="4">
                  <c:v>39513986.20999977</c:v>
                </c:pt>
                <c:pt idx="5">
                  <c:v>35225037.849999689</c:v>
                </c:pt>
                <c:pt idx="6">
                  <c:v>30947890.460000049</c:v>
                </c:pt>
                <c:pt idx="7">
                  <c:v>28965860.409999885</c:v>
                </c:pt>
                <c:pt idx="8">
                  <c:v>40858489.099999867</c:v>
                </c:pt>
                <c:pt idx="9">
                  <c:v>46967177.719999306</c:v>
                </c:pt>
                <c:pt idx="10">
                  <c:v>51576480.339999594</c:v>
                </c:pt>
                <c:pt idx="11">
                  <c:v>52386067.450000778</c:v>
                </c:pt>
                <c:pt idx="12">
                  <c:v>48892116.449999474</c:v>
                </c:pt>
                <c:pt idx="13">
                  <c:v>44057915.589999966</c:v>
                </c:pt>
                <c:pt idx="14">
                  <c:v>42988359.239998832</c:v>
                </c:pt>
                <c:pt idx="15">
                  <c:v>42781781.600000001</c:v>
                </c:pt>
              </c:numCache>
            </c:numRef>
          </c:val>
          <c:smooth val="0"/>
          <c:extLst>
            <c:ext xmlns:c16="http://schemas.microsoft.com/office/drawing/2014/chart" uri="{C3380CC4-5D6E-409C-BE32-E72D297353CC}">
              <c16:uniqueId val="{00000001-879A-4F62-AC19-06D3D70200F6}"/>
            </c:ext>
          </c:extLst>
        </c:ser>
        <c:dLbls>
          <c:showLegendKey val="0"/>
          <c:showVal val="0"/>
          <c:showCatName val="0"/>
          <c:showSerName val="0"/>
          <c:showPercent val="0"/>
          <c:showBubbleSize val="0"/>
        </c:dLbls>
        <c:marker val="1"/>
        <c:smooth val="0"/>
        <c:axId val="734606568"/>
        <c:axId val="734604272"/>
      </c:lineChart>
      <c:catAx>
        <c:axId val="858880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58880472"/>
        <c:crosses val="autoZero"/>
        <c:auto val="1"/>
        <c:lblAlgn val="ctr"/>
        <c:lblOffset val="100"/>
        <c:noMultiLvlLbl val="0"/>
      </c:catAx>
      <c:valAx>
        <c:axId val="858880472"/>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858880144"/>
        <c:crosses val="autoZero"/>
        <c:crossBetween val="between"/>
      </c:valAx>
      <c:valAx>
        <c:axId val="734604272"/>
        <c:scaling>
          <c:orientation val="minMax"/>
        </c:scaling>
        <c:delete val="0"/>
        <c:axPos val="r"/>
        <c:numFmt formatCode="_(&quot;$&quot;* #,##0_);_(&quot;$&quot;* \(#,##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734606568"/>
        <c:crosses val="max"/>
        <c:crossBetween val="between"/>
      </c:valAx>
      <c:catAx>
        <c:axId val="734606568"/>
        <c:scaling>
          <c:orientation val="minMax"/>
        </c:scaling>
        <c:delete val="1"/>
        <c:axPos val="b"/>
        <c:numFmt formatCode="General" sourceLinked="1"/>
        <c:majorTickMark val="out"/>
        <c:minorTickMark val="none"/>
        <c:tickLblPos val="nextTo"/>
        <c:crossAx val="7346042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[UE-200281-PSE-Attachment-A-(9-30-2020).xlsx]Question #1 Pivot!PivotTable3</c:name>
    <c:fmtId val="9"/>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000" b="1"/>
              <a:t>COMMERCIAL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w="28575" cap="rnd">
            <a:solidFill>
              <a:schemeClr val="accent1"/>
            </a:solidFill>
            <a:round/>
          </a:ln>
          <a:effectLst/>
        </c:spPr>
        <c:marker>
          <c:symbol val="circle"/>
          <c:size val="5"/>
          <c:spPr>
            <a:solidFill>
              <a:schemeClr val="accent1"/>
            </a:solidFill>
            <a:ln w="9525">
              <a:solidFill>
                <a:schemeClr val="accent1"/>
              </a:solidFill>
            </a:ln>
            <a:effectLst/>
          </c:spPr>
        </c:marker>
      </c:pivotFmt>
      <c:pivotFmt>
        <c:idx val="4"/>
        <c:spPr>
          <a:solidFill>
            <a:schemeClr val="accent1"/>
          </a:solidFill>
          <a:ln>
            <a:noFill/>
          </a:ln>
          <a:effectLst/>
        </c:spPr>
        <c:marker>
          <c:symbol val="none"/>
        </c:marker>
      </c:pivotFmt>
      <c:pivotFmt>
        <c:idx val="5"/>
        <c:spPr>
          <a:solidFill>
            <a:schemeClr val="accent1"/>
          </a:solidFill>
          <a:ln w="28575" cap="rnd">
            <a:solidFill>
              <a:srgbClr val="009999"/>
            </a:solidFill>
            <a:round/>
          </a:ln>
          <a:effectLst/>
        </c:spPr>
        <c:marker>
          <c:symbol val="circle"/>
          <c:size val="5"/>
          <c:spPr>
            <a:solidFill>
              <a:schemeClr val="accent1"/>
            </a:solidFill>
            <a:ln w="9525">
              <a:solidFill>
                <a:schemeClr val="accent1"/>
              </a:solidFill>
            </a:ln>
            <a:effectLst/>
          </c:spPr>
        </c:marker>
      </c:pivotFmt>
      <c:pivotFmt>
        <c:idx val="6"/>
        <c:spPr>
          <a:solidFill>
            <a:srgbClr val="92D050"/>
          </a:solidFill>
          <a:ln>
            <a:noFill/>
          </a:ln>
          <a:effectLst/>
        </c:spPr>
        <c:marker>
          <c:symbol val="none"/>
        </c:marker>
      </c:pivotFmt>
      <c:pivotFmt>
        <c:idx val="7"/>
        <c:spPr>
          <a:ln w="28575" cap="rnd">
            <a:solidFill>
              <a:schemeClr val="accent1"/>
            </a:solidFill>
            <a:round/>
          </a:ln>
          <a:effectLst/>
        </c:spPr>
        <c:marker>
          <c:symbol val="circle"/>
          <c:size val="5"/>
          <c:spPr>
            <a:solidFill>
              <a:schemeClr val="accent1"/>
            </a:solidFill>
            <a:ln w="28575">
              <a:solidFill>
                <a:srgbClr val="009999"/>
              </a:solidFill>
            </a:ln>
            <a:effectLst/>
          </c:spPr>
        </c:marker>
      </c:pivotFmt>
    </c:pivotFmts>
    <c:plotArea>
      <c:layout/>
      <c:barChart>
        <c:barDir val="col"/>
        <c:grouping val="clustered"/>
        <c:varyColors val="0"/>
        <c:ser>
          <c:idx val="1"/>
          <c:order val="1"/>
          <c:tx>
            <c:strRef>
              <c:f>'Question #1 Pivot'!$L$3</c:f>
              <c:strCache>
                <c:ptCount val="1"/>
                <c:pt idx="0">
                  <c:v>Total Customers Past Due </c:v>
                </c:pt>
              </c:strCache>
            </c:strRef>
          </c:tx>
          <c:spPr>
            <a:solidFill>
              <a:srgbClr val="92D050"/>
            </a:solidFill>
            <a:ln>
              <a:noFill/>
            </a:ln>
            <a:effectLst/>
          </c:spPr>
          <c:invertIfNegative val="0"/>
          <c:cat>
            <c:multiLvlStrRef>
              <c:f>'Question #1 Pivot'!$J$4:$J$22</c:f>
              <c:multiLvlStrCache>
                <c:ptCount val="16"/>
                <c:lvl>
                  <c:pt idx="0">
                    <c:v>Jan</c:v>
                  </c:pt>
                  <c:pt idx="1">
                    <c:v>Feb</c:v>
                  </c:pt>
                  <c:pt idx="2">
                    <c:v>Mar</c:v>
                  </c:pt>
                  <c:pt idx="3">
                    <c:v>Apr</c:v>
                  </c:pt>
                  <c:pt idx="4">
                    <c:v>May</c:v>
                  </c:pt>
                  <c:pt idx="5">
                    <c:v>Jun</c:v>
                  </c:pt>
                  <c:pt idx="6">
                    <c:v>Jul</c:v>
                  </c:pt>
                  <c:pt idx="7">
                    <c:v>Aug</c:v>
                  </c:pt>
                  <c:pt idx="8">
                    <c:v>Jan</c:v>
                  </c:pt>
                  <c:pt idx="9">
                    <c:v>Feb</c:v>
                  </c:pt>
                  <c:pt idx="10">
                    <c:v>Mar</c:v>
                  </c:pt>
                  <c:pt idx="11">
                    <c:v>Apr</c:v>
                  </c:pt>
                  <c:pt idx="12">
                    <c:v>May</c:v>
                  </c:pt>
                  <c:pt idx="13">
                    <c:v>Jun</c:v>
                  </c:pt>
                  <c:pt idx="14">
                    <c:v>Jul</c:v>
                  </c:pt>
                  <c:pt idx="15">
                    <c:v>Aug</c:v>
                  </c:pt>
                </c:lvl>
                <c:lvl>
                  <c:pt idx="0">
                    <c:v>2019</c:v>
                  </c:pt>
                  <c:pt idx="8">
                    <c:v>2020</c:v>
                  </c:pt>
                </c:lvl>
              </c:multiLvlStrCache>
            </c:multiLvlStrRef>
          </c:cat>
          <c:val>
            <c:numRef>
              <c:f>'Question #1 Pivot'!$L$4:$L$22</c:f>
              <c:numCache>
                <c:formatCode>_(* #,##0_);_(* \(#,##0\);_(* "-"_);_(@_)</c:formatCode>
                <c:ptCount val="16"/>
                <c:pt idx="0">
                  <c:v>19250</c:v>
                </c:pt>
                <c:pt idx="1">
                  <c:v>20955</c:v>
                </c:pt>
                <c:pt idx="2">
                  <c:v>20531</c:v>
                </c:pt>
                <c:pt idx="3">
                  <c:v>18377</c:v>
                </c:pt>
                <c:pt idx="4">
                  <c:v>17711</c:v>
                </c:pt>
                <c:pt idx="5">
                  <c:v>19074</c:v>
                </c:pt>
                <c:pt idx="6">
                  <c:v>18033</c:v>
                </c:pt>
                <c:pt idx="7">
                  <c:v>18185</c:v>
                </c:pt>
                <c:pt idx="8">
                  <c:v>17731</c:v>
                </c:pt>
                <c:pt idx="9">
                  <c:v>18032</c:v>
                </c:pt>
                <c:pt idx="10">
                  <c:v>21046</c:v>
                </c:pt>
                <c:pt idx="11">
                  <c:v>25308</c:v>
                </c:pt>
                <c:pt idx="12">
                  <c:v>23196</c:v>
                </c:pt>
                <c:pt idx="13">
                  <c:v>19458</c:v>
                </c:pt>
                <c:pt idx="14">
                  <c:v>20192</c:v>
                </c:pt>
                <c:pt idx="15">
                  <c:v>19854</c:v>
                </c:pt>
              </c:numCache>
            </c:numRef>
          </c:val>
          <c:extLst>
            <c:ext xmlns:c16="http://schemas.microsoft.com/office/drawing/2014/chart" uri="{C3380CC4-5D6E-409C-BE32-E72D297353CC}">
              <c16:uniqueId val="{00000000-575D-4DC1-B655-E2D2D0DD64C1}"/>
            </c:ext>
          </c:extLst>
        </c:ser>
        <c:dLbls>
          <c:showLegendKey val="0"/>
          <c:showVal val="0"/>
          <c:showCatName val="0"/>
          <c:showSerName val="0"/>
          <c:showPercent val="0"/>
          <c:showBubbleSize val="0"/>
        </c:dLbls>
        <c:gapWidth val="100"/>
        <c:axId val="1148075136"/>
        <c:axId val="1148073496"/>
      </c:barChart>
      <c:lineChart>
        <c:grouping val="stacked"/>
        <c:varyColors val="0"/>
        <c:ser>
          <c:idx val="0"/>
          <c:order val="0"/>
          <c:tx>
            <c:strRef>
              <c:f>'Question #1 Pivot'!$K$3</c:f>
              <c:strCache>
                <c:ptCount val="1"/>
                <c:pt idx="0">
                  <c:v>Total $ Past Due </c:v>
                </c:pt>
              </c:strCache>
            </c:strRef>
          </c:tx>
          <c:spPr>
            <a:ln w="28575" cap="rnd">
              <a:solidFill>
                <a:schemeClr val="accent1"/>
              </a:solidFill>
              <a:round/>
            </a:ln>
            <a:effectLst/>
          </c:spPr>
          <c:marker>
            <c:symbol val="circle"/>
            <c:size val="5"/>
            <c:spPr>
              <a:solidFill>
                <a:schemeClr val="accent1"/>
              </a:solidFill>
              <a:ln w="28575">
                <a:solidFill>
                  <a:srgbClr val="009999"/>
                </a:solidFill>
              </a:ln>
              <a:effectLst/>
            </c:spPr>
          </c:marker>
          <c:cat>
            <c:multiLvlStrRef>
              <c:f>'Question #1 Pivot'!$J$4:$J$22</c:f>
              <c:multiLvlStrCache>
                <c:ptCount val="16"/>
                <c:lvl>
                  <c:pt idx="0">
                    <c:v>Jan</c:v>
                  </c:pt>
                  <c:pt idx="1">
                    <c:v>Feb</c:v>
                  </c:pt>
                  <c:pt idx="2">
                    <c:v>Mar</c:v>
                  </c:pt>
                  <c:pt idx="3">
                    <c:v>Apr</c:v>
                  </c:pt>
                  <c:pt idx="4">
                    <c:v>May</c:v>
                  </c:pt>
                  <c:pt idx="5">
                    <c:v>Jun</c:v>
                  </c:pt>
                  <c:pt idx="6">
                    <c:v>Jul</c:v>
                  </c:pt>
                  <c:pt idx="7">
                    <c:v>Aug</c:v>
                  </c:pt>
                  <c:pt idx="8">
                    <c:v>Jan</c:v>
                  </c:pt>
                  <c:pt idx="9">
                    <c:v>Feb</c:v>
                  </c:pt>
                  <c:pt idx="10">
                    <c:v>Mar</c:v>
                  </c:pt>
                  <c:pt idx="11">
                    <c:v>Apr</c:v>
                  </c:pt>
                  <c:pt idx="12">
                    <c:v>May</c:v>
                  </c:pt>
                  <c:pt idx="13">
                    <c:v>Jun</c:v>
                  </c:pt>
                  <c:pt idx="14">
                    <c:v>Jul</c:v>
                  </c:pt>
                  <c:pt idx="15">
                    <c:v>Aug</c:v>
                  </c:pt>
                </c:lvl>
                <c:lvl>
                  <c:pt idx="0">
                    <c:v>2019</c:v>
                  </c:pt>
                  <c:pt idx="8">
                    <c:v>2020</c:v>
                  </c:pt>
                </c:lvl>
              </c:multiLvlStrCache>
            </c:multiLvlStrRef>
          </c:cat>
          <c:val>
            <c:numRef>
              <c:f>'Question #1 Pivot'!$K$4:$K$22</c:f>
              <c:numCache>
                <c:formatCode>_("$"* #,##0_);_("$"* \(#,##0\);_("$"* "-"_);_(@_)</c:formatCode>
                <c:ptCount val="16"/>
                <c:pt idx="0">
                  <c:v>14329057.240000054</c:v>
                </c:pt>
                <c:pt idx="1">
                  <c:v>17957541.109999977</c:v>
                </c:pt>
                <c:pt idx="2">
                  <c:v>16692893.150000008</c:v>
                </c:pt>
                <c:pt idx="3">
                  <c:v>13953537.010000033</c:v>
                </c:pt>
                <c:pt idx="4">
                  <c:v>13573260.890000017</c:v>
                </c:pt>
                <c:pt idx="5">
                  <c:v>13913104.019999931</c:v>
                </c:pt>
                <c:pt idx="6">
                  <c:v>12430890.180000026</c:v>
                </c:pt>
                <c:pt idx="7">
                  <c:v>11561289.919999989</c:v>
                </c:pt>
                <c:pt idx="8">
                  <c:v>16749537.74999998</c:v>
                </c:pt>
                <c:pt idx="9">
                  <c:v>17116282.150000095</c:v>
                </c:pt>
                <c:pt idx="10">
                  <c:v>22041522.81000004</c:v>
                </c:pt>
                <c:pt idx="11">
                  <c:v>26036065.980000135</c:v>
                </c:pt>
                <c:pt idx="12">
                  <c:v>22181167.049999893</c:v>
                </c:pt>
                <c:pt idx="13">
                  <c:v>19017144.789999995</c:v>
                </c:pt>
                <c:pt idx="14">
                  <c:v>18319043.270000014</c:v>
                </c:pt>
                <c:pt idx="15">
                  <c:v>19780452.079999998</c:v>
                </c:pt>
              </c:numCache>
            </c:numRef>
          </c:val>
          <c:smooth val="0"/>
          <c:extLst>
            <c:ext xmlns:c16="http://schemas.microsoft.com/office/drawing/2014/chart" uri="{C3380CC4-5D6E-409C-BE32-E72D297353CC}">
              <c16:uniqueId val="{00000001-575D-4DC1-B655-E2D2D0DD64C1}"/>
            </c:ext>
          </c:extLst>
        </c:ser>
        <c:dLbls>
          <c:showLegendKey val="0"/>
          <c:showVal val="0"/>
          <c:showCatName val="0"/>
          <c:showSerName val="0"/>
          <c:showPercent val="0"/>
          <c:showBubbleSize val="0"/>
        </c:dLbls>
        <c:marker val="1"/>
        <c:smooth val="0"/>
        <c:axId val="1148083008"/>
        <c:axId val="1148076120"/>
      </c:lineChart>
      <c:catAx>
        <c:axId val="1148075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73496"/>
        <c:crosses val="autoZero"/>
        <c:auto val="1"/>
        <c:lblAlgn val="ctr"/>
        <c:lblOffset val="100"/>
        <c:noMultiLvlLbl val="0"/>
      </c:catAx>
      <c:valAx>
        <c:axId val="114807349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75136"/>
        <c:crosses val="autoZero"/>
        <c:crossBetween val="between"/>
      </c:valAx>
      <c:valAx>
        <c:axId val="1148076120"/>
        <c:scaling>
          <c:orientation val="minMax"/>
        </c:scaling>
        <c:delete val="0"/>
        <c:axPos val="r"/>
        <c:numFmt formatCode="_(&quot;$&quot;* #,##0_);_(&quot;$&quot;* \(#,##0\);_(&quot;$&quot;* &quot;-&quot;_);_(@_)"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8083008"/>
        <c:crosses val="max"/>
        <c:crossBetween val="between"/>
      </c:valAx>
      <c:catAx>
        <c:axId val="1148083008"/>
        <c:scaling>
          <c:orientation val="minMax"/>
        </c:scaling>
        <c:delete val="1"/>
        <c:axPos val="b"/>
        <c:numFmt formatCode="General" sourceLinked="1"/>
        <c:majorTickMark val="out"/>
        <c:minorTickMark val="none"/>
        <c:tickLblPos val="nextTo"/>
        <c:crossAx val="11480761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b" anchorCtr="0"/>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lumMod val="95000"/>
      </a:schemeClr>
    </a:solidFill>
    <a:ln w="19050" cap="flat" cmpd="sng" algn="ctr">
      <a:solidFill>
        <a:schemeClr val="tx1"/>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371474</xdr:colOff>
      <xdr:row>1</xdr:row>
      <xdr:rowOff>19050</xdr:rowOff>
    </xdr:from>
    <xdr:to>
      <xdr:col>20</xdr:col>
      <xdr:colOff>342900</xdr:colOff>
      <xdr:row>17</xdr:row>
      <xdr:rowOff>38100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371474</xdr:colOff>
      <xdr:row>17</xdr:row>
      <xdr:rowOff>180975</xdr:rowOff>
    </xdr:from>
    <xdr:to>
      <xdr:col>20</xdr:col>
      <xdr:colOff>352425</xdr:colOff>
      <xdr:row>34</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C. McKinley" refreshedDate="44096.871384606478" createdVersion="6" refreshedVersion="6" minRefreshableVersion="3" recordCount="32">
  <cacheSource type="worksheet">
    <worksheetSource ref="A1:D33" sheet="Question #1 Pivot"/>
  </cacheSource>
  <cacheFields count="6">
    <cacheField name="Date" numFmtId="14">
      <sharedItems containsSemiMixedTypes="0" containsNonDate="0" containsDate="1" containsString="0" minDate="2019-01-01T00:00:00" maxDate="2020-08-02T00:00:00" count="16">
        <d v="2020-01-01T00:00:00"/>
        <d v="2020-02-01T00:00:00"/>
        <d v="2020-03-01T00:00:00"/>
        <d v="2020-04-01T00:00:00"/>
        <d v="2020-05-01T00:00:00"/>
        <d v="2020-06-01T00:00:00"/>
        <d v="2020-07-01T00:00:00"/>
        <d v="2020-08-01T00:00:00"/>
        <d v="2019-01-01T00:00:00"/>
        <d v="2019-02-01T00:00:00"/>
        <d v="2019-03-01T00:00:00"/>
        <d v="2019-04-01T00:00:00"/>
        <d v="2019-05-01T00:00:00"/>
        <d v="2019-06-01T00:00:00"/>
        <d v="2019-07-01T00:00:00"/>
        <d v="2019-08-01T00:00:00"/>
      </sharedItems>
      <fieldGroup par="5" base="0">
        <rangePr groupBy="months" startDate="2019-01-01T00:00:00" endDate="2020-08-02T00:00:00"/>
        <groupItems count="14">
          <s v="&lt;1/1/2019"/>
          <s v="Jan"/>
          <s v="Feb"/>
          <s v="Mar"/>
          <s v="Apr"/>
          <s v="May"/>
          <s v="Jun"/>
          <s v="Jul"/>
          <s v="Aug"/>
          <s v="Sep"/>
          <s v="Oct"/>
          <s v="Nov"/>
          <s v="Dec"/>
          <s v="&gt;8/2/2020"/>
        </groupItems>
      </fieldGroup>
    </cacheField>
    <cacheField name="Customer Type" numFmtId="0">
      <sharedItems count="2">
        <s v="Commercial / Industrial"/>
        <s v="Residential"/>
      </sharedItems>
    </cacheField>
    <cacheField name="Total Customers Past Due" numFmtId="0">
      <sharedItems containsSemiMixedTypes="0" containsString="0" containsNumber="1" containsInteger="1" minValue="17711" maxValue="214880"/>
    </cacheField>
    <cacheField name="Total $ Past Due" numFmtId="44">
      <sharedItems containsSemiMixedTypes="0" containsString="0" containsNumber="1" minValue="11561289.919999989" maxValue="52386067.450000778"/>
    </cacheField>
    <cacheField name="Quarters" numFmtId="0" databaseField="0">
      <fieldGroup base="0">
        <rangePr groupBy="quarters" startDate="2019-01-01T00:00:00" endDate="2020-08-02T00:00:00"/>
        <groupItems count="6">
          <s v="&lt;1/1/2019"/>
          <s v="Qtr1"/>
          <s v="Qtr2"/>
          <s v="Qtr3"/>
          <s v="Qtr4"/>
          <s v="&gt;8/2/2020"/>
        </groupItems>
      </fieldGroup>
    </cacheField>
    <cacheField name="Years" numFmtId="0" databaseField="0">
      <fieldGroup base="0">
        <rangePr groupBy="years" startDate="2019-01-01T00:00:00" endDate="2020-08-02T00:00:00"/>
        <groupItems count="4">
          <s v="&lt;1/1/2019"/>
          <s v="2019"/>
          <s v="2020"/>
          <s v="&gt;8/2/2020"/>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2">
  <r>
    <x v="0"/>
    <x v="0"/>
    <n v="17731"/>
    <n v="16749537.74999998"/>
  </r>
  <r>
    <x v="0"/>
    <x v="1"/>
    <n v="193558"/>
    <n v="40858489.099999867"/>
  </r>
  <r>
    <x v="1"/>
    <x v="0"/>
    <n v="18032"/>
    <n v="17116282.150000095"/>
  </r>
  <r>
    <x v="1"/>
    <x v="1"/>
    <n v="206806"/>
    <n v="46967177.719999306"/>
  </r>
  <r>
    <x v="2"/>
    <x v="0"/>
    <n v="21046"/>
    <n v="22041522.81000004"/>
  </r>
  <r>
    <x v="2"/>
    <x v="1"/>
    <n v="212041"/>
    <n v="51576480.339999594"/>
  </r>
  <r>
    <x v="3"/>
    <x v="0"/>
    <n v="25308"/>
    <n v="26036065.980000135"/>
  </r>
  <r>
    <x v="3"/>
    <x v="1"/>
    <n v="194993"/>
    <n v="52386067.450000778"/>
  </r>
  <r>
    <x v="4"/>
    <x v="0"/>
    <n v="23196"/>
    <n v="22181167.049999893"/>
  </r>
  <r>
    <x v="4"/>
    <x v="1"/>
    <n v="191422"/>
    <n v="48892116.449999474"/>
  </r>
  <r>
    <x v="5"/>
    <x v="0"/>
    <n v="19458"/>
    <n v="19017144.789999995"/>
  </r>
  <r>
    <x v="5"/>
    <x v="1"/>
    <n v="178668"/>
    <n v="44057915.589999966"/>
  </r>
  <r>
    <x v="6"/>
    <x v="0"/>
    <n v="20192"/>
    <n v="18319043.270000014"/>
  </r>
  <r>
    <x v="6"/>
    <x v="1"/>
    <n v="184971"/>
    <n v="42988359.239998832"/>
  </r>
  <r>
    <x v="7"/>
    <x v="0"/>
    <n v="19854"/>
    <n v="19780452.079999998"/>
  </r>
  <r>
    <x v="7"/>
    <x v="1"/>
    <n v="190051"/>
    <n v="42781781.600000001"/>
  </r>
  <r>
    <x v="8"/>
    <x v="0"/>
    <n v="19250"/>
    <n v="14329057.240000054"/>
  </r>
  <r>
    <x v="8"/>
    <x v="1"/>
    <n v="207018"/>
    <n v="38997790.719999969"/>
  </r>
  <r>
    <x v="9"/>
    <x v="0"/>
    <n v="20955"/>
    <n v="17957541.109999977"/>
  </r>
  <r>
    <x v="9"/>
    <x v="1"/>
    <n v="200641"/>
    <n v="40976401.719999701"/>
  </r>
  <r>
    <x v="10"/>
    <x v="0"/>
    <n v="20531"/>
    <n v="16692893.150000008"/>
  </r>
  <r>
    <x v="10"/>
    <x v="1"/>
    <n v="214880"/>
    <n v="49000949.51999981"/>
  </r>
  <r>
    <x v="11"/>
    <x v="0"/>
    <n v="18377"/>
    <n v="13953537.010000033"/>
  </r>
  <r>
    <x v="11"/>
    <x v="1"/>
    <n v="206792"/>
    <n v="44657275.339999884"/>
  </r>
  <r>
    <x v="12"/>
    <x v="0"/>
    <n v="17711"/>
    <n v="13573260.890000017"/>
  </r>
  <r>
    <x v="12"/>
    <x v="1"/>
    <n v="201819"/>
    <n v="39513986.20999977"/>
  </r>
  <r>
    <x v="13"/>
    <x v="0"/>
    <n v="19074"/>
    <n v="13913104.019999931"/>
  </r>
  <r>
    <x v="13"/>
    <x v="1"/>
    <n v="206306"/>
    <n v="35225037.849999689"/>
  </r>
  <r>
    <x v="14"/>
    <x v="0"/>
    <n v="18033"/>
    <n v="12430890.180000026"/>
  </r>
  <r>
    <x v="14"/>
    <x v="1"/>
    <n v="197108"/>
    <n v="30947890.460000049"/>
  </r>
  <r>
    <x v="15"/>
    <x v="0"/>
    <n v="18185"/>
    <n v="11561289.919999989"/>
  </r>
  <r>
    <x v="15"/>
    <x v="1"/>
    <n v="199595"/>
    <n v="28965860.40999988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7">
  <location ref="F3:H22" firstHeaderRow="0" firstDataRow="1" firstDataCol="1" rowPageCount="1" colPageCount="1"/>
  <pivotFields count="6">
    <pivotField axis="axisRow" numFmtId="14" showAll="0">
      <items count="15">
        <item x="0"/>
        <item x="1"/>
        <item x="2"/>
        <item x="3"/>
        <item x="4"/>
        <item x="5"/>
        <item x="6"/>
        <item x="7"/>
        <item x="8"/>
        <item x="9"/>
        <item x="10"/>
        <item x="11"/>
        <item x="12"/>
        <item x="13"/>
        <item t="default"/>
      </items>
    </pivotField>
    <pivotField axis="axisPage" multipleItemSelectionAllowed="1" showAll="0">
      <items count="3">
        <item h="1" x="0"/>
        <item x="1"/>
        <item t="default"/>
      </items>
    </pivotField>
    <pivotField dataField="1" showAll="0"/>
    <pivotField dataField="1" numFmtId="44" showAll="0"/>
    <pivotField showAll="0" defaultSubtotal="0">
      <items count="6">
        <item x="0"/>
        <item x="1"/>
        <item x="2"/>
        <item x="3"/>
        <item x="4"/>
        <item x="5"/>
      </items>
    </pivotField>
    <pivotField axis="axisRow" showAll="0" defaultSubtotal="0">
      <items count="4">
        <item x="0"/>
        <item x="1"/>
        <item x="2"/>
        <item x="3"/>
      </items>
    </pivotField>
  </pivotFields>
  <rowFields count="2">
    <field x="5"/>
    <field x="0"/>
  </rowFields>
  <rowItems count="19">
    <i>
      <x v="1"/>
    </i>
    <i r="1">
      <x v="1"/>
    </i>
    <i r="1">
      <x v="2"/>
    </i>
    <i r="1">
      <x v="3"/>
    </i>
    <i r="1">
      <x v="4"/>
    </i>
    <i r="1">
      <x v="5"/>
    </i>
    <i r="1">
      <x v="6"/>
    </i>
    <i r="1">
      <x v="7"/>
    </i>
    <i r="1">
      <x v="8"/>
    </i>
    <i>
      <x v="2"/>
    </i>
    <i r="1">
      <x v="1"/>
    </i>
    <i r="1">
      <x v="2"/>
    </i>
    <i r="1">
      <x v="3"/>
    </i>
    <i r="1">
      <x v="4"/>
    </i>
    <i r="1">
      <x v="5"/>
    </i>
    <i r="1">
      <x v="6"/>
    </i>
    <i r="1">
      <x v="7"/>
    </i>
    <i r="1">
      <x v="8"/>
    </i>
    <i t="grand">
      <x/>
    </i>
  </rowItems>
  <colFields count="1">
    <field x="-2"/>
  </colFields>
  <colItems count="2">
    <i>
      <x/>
    </i>
    <i i="1">
      <x v="1"/>
    </i>
  </colItems>
  <pageFields count="1">
    <pageField fld="1" hier="-1"/>
  </pageFields>
  <dataFields count="2">
    <dataField name="Total $ Past Due " fld="3" baseField="0" baseItem="1"/>
    <dataField name="Total Customers Past Due " fld="2" baseField="0" baseItem="1"/>
  </dataFields>
  <formats count="24">
    <format dxfId="23">
      <pivotArea collapsedLevelsAreSubtotals="1" fieldPosition="0">
        <references count="3">
          <reference field="4294967294" count="1" selected="0">
            <x v="0"/>
          </reference>
          <reference field="0" count="8">
            <x v="1"/>
            <x v="2"/>
            <x v="3"/>
            <x v="4"/>
            <x v="5"/>
            <x v="6"/>
            <x v="7"/>
            <x v="8"/>
          </reference>
          <reference field="5" count="1" selected="0">
            <x v="1"/>
          </reference>
        </references>
      </pivotArea>
    </format>
    <format dxfId="22">
      <pivotArea collapsedLevelsAreSubtotals="1" fieldPosition="0">
        <references count="2">
          <reference field="4294967294" count="1" selected="0">
            <x v="0"/>
          </reference>
          <reference field="5" count="1">
            <x v="2"/>
          </reference>
        </references>
      </pivotArea>
    </format>
    <format dxfId="21">
      <pivotArea collapsedLevelsAreSubtotals="1" fieldPosition="0">
        <references count="3">
          <reference field="4294967294" count="1" selected="0">
            <x v="0"/>
          </reference>
          <reference field="0" count="8">
            <x v="1"/>
            <x v="2"/>
            <x v="3"/>
            <x v="4"/>
            <x v="5"/>
            <x v="6"/>
            <x v="7"/>
            <x v="8"/>
          </reference>
          <reference field="5" count="1" selected="0">
            <x v="2"/>
          </reference>
        </references>
      </pivotArea>
    </format>
    <format dxfId="20">
      <pivotArea field="5" grandRow="1" outline="0" collapsedLevelsAreSubtotals="1" axis="axisRow" fieldPosition="0">
        <references count="1">
          <reference field="4294967294" count="1" selected="0">
            <x v="0"/>
          </reference>
        </references>
      </pivotArea>
    </format>
    <format dxfId="19">
      <pivotArea collapsedLevelsAreSubtotals="1" fieldPosition="0">
        <references count="3">
          <reference field="4294967294" count="1" selected="0">
            <x v="1"/>
          </reference>
          <reference field="0" count="8">
            <x v="1"/>
            <x v="2"/>
            <x v="3"/>
            <x v="4"/>
            <x v="5"/>
            <x v="6"/>
            <x v="7"/>
            <x v="8"/>
          </reference>
          <reference field="5" count="1" selected="0">
            <x v="1"/>
          </reference>
        </references>
      </pivotArea>
    </format>
    <format dxfId="18">
      <pivotArea collapsedLevelsAreSubtotals="1" fieldPosition="0">
        <references count="2">
          <reference field="4294967294" count="1" selected="0">
            <x v="1"/>
          </reference>
          <reference field="5" count="1">
            <x v="2"/>
          </reference>
        </references>
      </pivotArea>
    </format>
    <format dxfId="17">
      <pivotArea collapsedLevelsAreSubtotals="1" fieldPosition="0">
        <references count="3">
          <reference field="4294967294" count="1" selected="0">
            <x v="1"/>
          </reference>
          <reference field="0" count="8">
            <x v="1"/>
            <x v="2"/>
            <x v="3"/>
            <x v="4"/>
            <x v="5"/>
            <x v="6"/>
            <x v="7"/>
            <x v="8"/>
          </reference>
          <reference field="5" count="1" selected="0">
            <x v="2"/>
          </reference>
        </references>
      </pivotArea>
    </format>
    <format dxfId="16">
      <pivotArea field="5" grandRow="1" outline="0" collapsedLevelsAreSubtotals="1" axis="axisRow" fieldPosition="0">
        <references count="1">
          <reference field="4294967294" count="1" selected="0">
            <x v="1"/>
          </reference>
        </references>
      </pivotArea>
    </format>
    <format dxfId="15">
      <pivotArea collapsedLevelsAreSubtotals="1" fieldPosition="0">
        <references count="3">
          <reference field="4294967294" count="1" selected="0">
            <x v="1"/>
          </reference>
          <reference field="0" count="8">
            <x v="1"/>
            <x v="2"/>
            <x v="3"/>
            <x v="4"/>
            <x v="5"/>
            <x v="6"/>
            <x v="7"/>
            <x v="8"/>
          </reference>
          <reference field="5" count="1" selected="0">
            <x v="1"/>
          </reference>
        </references>
      </pivotArea>
    </format>
    <format dxfId="14">
      <pivotArea collapsedLevelsAreSubtotals="1" fieldPosition="0">
        <references count="2">
          <reference field="4294967294" count="1" selected="0">
            <x v="1"/>
          </reference>
          <reference field="5" count="1">
            <x v="2"/>
          </reference>
        </references>
      </pivotArea>
    </format>
    <format dxfId="13">
      <pivotArea collapsedLevelsAreSubtotals="1" fieldPosition="0">
        <references count="3">
          <reference field="4294967294" count="1" selected="0">
            <x v="1"/>
          </reference>
          <reference field="0" count="8">
            <x v="1"/>
            <x v="2"/>
            <x v="3"/>
            <x v="4"/>
            <x v="5"/>
            <x v="6"/>
            <x v="7"/>
            <x v="8"/>
          </reference>
          <reference field="5" count="1" selected="0">
            <x v="2"/>
          </reference>
        </references>
      </pivotArea>
    </format>
    <format dxfId="12">
      <pivotArea field="5" grandRow="1" outline="0" collapsedLevelsAreSubtotals="1" axis="axisRow" fieldPosition="0">
        <references count="1">
          <reference field="4294967294" count="1" selected="0">
            <x v="1"/>
          </reference>
        </references>
      </pivotArea>
    </format>
    <format dxfId="11">
      <pivotArea type="all" dataOnly="0" outline="0" fieldPosition="0"/>
    </format>
    <format dxfId="10">
      <pivotArea outline="0" collapsedLevelsAreSubtotals="1" fieldPosition="0"/>
    </format>
    <format dxfId="9">
      <pivotArea field="5" type="button" dataOnly="0" labelOnly="1" outline="0" axis="axisRow" fieldPosition="0"/>
    </format>
    <format dxfId="8">
      <pivotArea dataOnly="0" labelOnly="1" fieldPosition="0">
        <references count="1">
          <reference field="5" count="2">
            <x v="1"/>
            <x v="2"/>
          </reference>
        </references>
      </pivotArea>
    </format>
    <format dxfId="7">
      <pivotArea dataOnly="0" labelOnly="1" grandRow="1" outline="0" fieldPosition="0"/>
    </format>
    <format dxfId="6">
      <pivotArea dataOnly="0" labelOnly="1" fieldPosition="0">
        <references count="2">
          <reference field="0" count="8">
            <x v="1"/>
            <x v="2"/>
            <x v="3"/>
            <x v="4"/>
            <x v="5"/>
            <x v="6"/>
            <x v="7"/>
            <x v="8"/>
          </reference>
          <reference field="5" count="1" selected="0">
            <x v="1"/>
          </reference>
        </references>
      </pivotArea>
    </format>
    <format dxfId="5">
      <pivotArea dataOnly="0" labelOnly="1" fieldPosition="0">
        <references count="2">
          <reference field="0" count="8">
            <x v="1"/>
            <x v="2"/>
            <x v="3"/>
            <x v="4"/>
            <x v="5"/>
            <x v="6"/>
            <x v="7"/>
            <x v="8"/>
          </reference>
          <reference field="5" count="1" selected="0">
            <x v="2"/>
          </reference>
        </references>
      </pivotArea>
    </format>
    <format dxfId="4">
      <pivotArea dataOnly="0" labelOnly="1" outline="0" fieldPosition="0">
        <references count="1">
          <reference field="4294967294" count="2">
            <x v="0"/>
            <x v="1"/>
          </reference>
        </references>
      </pivotArea>
    </format>
    <format dxfId="3">
      <pivotArea collapsedLevelsAreSubtotals="1" fieldPosition="0">
        <references count="3">
          <reference field="4294967294" count="1" selected="0">
            <x v="0"/>
          </reference>
          <reference field="0" count="8">
            <x v="1"/>
            <x v="2"/>
            <x v="3"/>
            <x v="4"/>
            <x v="5"/>
            <x v="6"/>
            <x v="7"/>
            <x v="8"/>
          </reference>
          <reference field="5" count="1" selected="0">
            <x v="1"/>
          </reference>
        </references>
      </pivotArea>
    </format>
    <format dxfId="2">
      <pivotArea collapsedLevelsAreSubtotals="1" fieldPosition="0">
        <references count="2">
          <reference field="4294967294" count="1" selected="0">
            <x v="0"/>
          </reference>
          <reference field="5" count="1">
            <x v="2"/>
          </reference>
        </references>
      </pivotArea>
    </format>
    <format dxfId="1">
      <pivotArea collapsedLevelsAreSubtotals="1" fieldPosition="0">
        <references count="3">
          <reference field="4294967294" count="1" selected="0">
            <x v="0"/>
          </reference>
          <reference field="0" count="8">
            <x v="1"/>
            <x v="2"/>
            <x v="3"/>
            <x v="4"/>
            <x v="5"/>
            <x v="6"/>
            <x v="7"/>
            <x v="8"/>
          </reference>
          <reference field="5" count="1" selected="0">
            <x v="2"/>
          </reference>
        </references>
      </pivotArea>
    </format>
    <format dxfId="0">
      <pivotArea field="5" grandRow="1" outline="0" collapsedLevelsAreSubtotals="1" axis="axisRow" fieldPosition="0">
        <references count="1">
          <reference field="4294967294" count="1" selected="0">
            <x v="0"/>
          </reference>
        </references>
      </pivotArea>
    </format>
  </formats>
  <chartFormats count="2">
    <chartFormat chart="2" format="16" series="1">
      <pivotArea type="data" outline="0" fieldPosition="0">
        <references count="1">
          <reference field="4294967294" count="1" selected="0">
            <x v="1"/>
          </reference>
        </references>
      </pivotArea>
    </chartFormat>
    <chartFormat chart="2" format="1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0">
  <location ref="J3:L22" firstHeaderRow="0" firstDataRow="1" firstDataCol="1" rowPageCount="1" colPageCount="1"/>
  <pivotFields count="6">
    <pivotField axis="axisRow" numFmtId="14" showAll="0">
      <items count="15">
        <item x="0"/>
        <item x="1"/>
        <item x="2"/>
        <item x="3"/>
        <item x="4"/>
        <item x="5"/>
        <item x="6"/>
        <item x="7"/>
        <item x="8"/>
        <item x="9"/>
        <item x="10"/>
        <item x="11"/>
        <item x="12"/>
        <item x="13"/>
        <item t="default"/>
      </items>
    </pivotField>
    <pivotField axis="axisPage" multipleItemSelectionAllowed="1" showAll="0">
      <items count="3">
        <item x="0"/>
        <item h="1" x="1"/>
        <item t="default"/>
      </items>
    </pivotField>
    <pivotField dataField="1" showAll="0"/>
    <pivotField dataField="1" numFmtId="44" showAll="0"/>
    <pivotField showAll="0" defaultSubtotal="0">
      <items count="6">
        <item x="0"/>
        <item x="1"/>
        <item x="2"/>
        <item x="3"/>
        <item x="4"/>
        <item x="5"/>
      </items>
    </pivotField>
    <pivotField axis="axisRow" showAll="0" defaultSubtotal="0">
      <items count="4">
        <item x="0"/>
        <item x="1"/>
        <item x="2"/>
        <item x="3"/>
      </items>
    </pivotField>
  </pivotFields>
  <rowFields count="2">
    <field x="5"/>
    <field x="0"/>
  </rowFields>
  <rowItems count="19">
    <i>
      <x v="1"/>
    </i>
    <i r="1">
      <x v="1"/>
    </i>
    <i r="1">
      <x v="2"/>
    </i>
    <i r="1">
      <x v="3"/>
    </i>
    <i r="1">
      <x v="4"/>
    </i>
    <i r="1">
      <x v="5"/>
    </i>
    <i r="1">
      <x v="6"/>
    </i>
    <i r="1">
      <x v="7"/>
    </i>
    <i r="1">
      <x v="8"/>
    </i>
    <i>
      <x v="2"/>
    </i>
    <i r="1">
      <x v="1"/>
    </i>
    <i r="1">
      <x v="2"/>
    </i>
    <i r="1">
      <x v="3"/>
    </i>
    <i r="1">
      <x v="4"/>
    </i>
    <i r="1">
      <x v="5"/>
    </i>
    <i r="1">
      <x v="6"/>
    </i>
    <i r="1">
      <x v="7"/>
    </i>
    <i r="1">
      <x v="8"/>
    </i>
    <i t="grand">
      <x/>
    </i>
  </rowItems>
  <colFields count="1">
    <field x="-2"/>
  </colFields>
  <colItems count="2">
    <i>
      <x/>
    </i>
    <i i="1">
      <x v="1"/>
    </i>
  </colItems>
  <pageFields count="1">
    <pageField fld="1" hier="-1"/>
  </pageFields>
  <dataFields count="2">
    <dataField name="Total $ Past Due " fld="3" baseField="0" baseItem="1"/>
    <dataField name="Total Customers Past Due " fld="2" baseField="0" baseItem="1"/>
  </dataFields>
  <formats count="24">
    <format dxfId="47">
      <pivotArea collapsedLevelsAreSubtotals="1" fieldPosition="0">
        <references count="3">
          <reference field="4294967294" count="1" selected="0">
            <x v="0"/>
          </reference>
          <reference field="0" count="8">
            <x v="1"/>
            <x v="2"/>
            <x v="3"/>
            <x v="4"/>
            <x v="5"/>
            <x v="6"/>
            <x v="7"/>
            <x v="8"/>
          </reference>
          <reference field="5" count="1" selected="0">
            <x v="1"/>
          </reference>
        </references>
      </pivotArea>
    </format>
    <format dxfId="46">
      <pivotArea collapsedLevelsAreSubtotals="1" fieldPosition="0">
        <references count="2">
          <reference field="4294967294" count="1" selected="0">
            <x v="0"/>
          </reference>
          <reference field="5" count="1">
            <x v="2"/>
          </reference>
        </references>
      </pivotArea>
    </format>
    <format dxfId="45">
      <pivotArea collapsedLevelsAreSubtotals="1" fieldPosition="0">
        <references count="3">
          <reference field="4294967294" count="1" selected="0">
            <x v="0"/>
          </reference>
          <reference field="0" count="8">
            <x v="1"/>
            <x v="2"/>
            <x v="3"/>
            <x v="4"/>
            <x v="5"/>
            <x v="6"/>
            <x v="7"/>
            <x v="8"/>
          </reference>
          <reference field="5" count="1" selected="0">
            <x v="2"/>
          </reference>
        </references>
      </pivotArea>
    </format>
    <format dxfId="44">
      <pivotArea field="5" grandRow="1" outline="0" collapsedLevelsAreSubtotals="1" axis="axisRow" fieldPosition="0">
        <references count="1">
          <reference field="4294967294" count="1" selected="0">
            <x v="0"/>
          </reference>
        </references>
      </pivotArea>
    </format>
    <format dxfId="43">
      <pivotArea collapsedLevelsAreSubtotals="1" fieldPosition="0">
        <references count="3">
          <reference field="4294967294" count="1" selected="0">
            <x v="1"/>
          </reference>
          <reference field="0" count="8">
            <x v="1"/>
            <x v="2"/>
            <x v="3"/>
            <x v="4"/>
            <x v="5"/>
            <x v="6"/>
            <x v="7"/>
            <x v="8"/>
          </reference>
          <reference field="5" count="1" selected="0">
            <x v="1"/>
          </reference>
        </references>
      </pivotArea>
    </format>
    <format dxfId="42">
      <pivotArea collapsedLevelsAreSubtotals="1" fieldPosition="0">
        <references count="2">
          <reference field="4294967294" count="1" selected="0">
            <x v="1"/>
          </reference>
          <reference field="5" count="1">
            <x v="2"/>
          </reference>
        </references>
      </pivotArea>
    </format>
    <format dxfId="41">
      <pivotArea collapsedLevelsAreSubtotals="1" fieldPosition="0">
        <references count="3">
          <reference field="4294967294" count="1" selected="0">
            <x v="1"/>
          </reference>
          <reference field="0" count="8">
            <x v="1"/>
            <x v="2"/>
            <x v="3"/>
            <x v="4"/>
            <x v="5"/>
            <x v="6"/>
            <x v="7"/>
            <x v="8"/>
          </reference>
          <reference field="5" count="1" selected="0">
            <x v="2"/>
          </reference>
        </references>
      </pivotArea>
    </format>
    <format dxfId="40">
      <pivotArea field="5" grandRow="1" outline="0" collapsedLevelsAreSubtotals="1" axis="axisRow" fieldPosition="0">
        <references count="1">
          <reference field="4294967294" count="1" selected="0">
            <x v="1"/>
          </reference>
        </references>
      </pivotArea>
    </format>
    <format dxfId="39">
      <pivotArea collapsedLevelsAreSubtotals="1" fieldPosition="0">
        <references count="3">
          <reference field="4294967294" count="1" selected="0">
            <x v="1"/>
          </reference>
          <reference field="0" count="8">
            <x v="1"/>
            <x v="2"/>
            <x v="3"/>
            <x v="4"/>
            <x v="5"/>
            <x v="6"/>
            <x v="7"/>
            <x v="8"/>
          </reference>
          <reference field="5" count="1" selected="0">
            <x v="1"/>
          </reference>
        </references>
      </pivotArea>
    </format>
    <format dxfId="38">
      <pivotArea collapsedLevelsAreSubtotals="1" fieldPosition="0">
        <references count="2">
          <reference field="4294967294" count="1" selected="0">
            <x v="1"/>
          </reference>
          <reference field="5" count="1">
            <x v="2"/>
          </reference>
        </references>
      </pivotArea>
    </format>
    <format dxfId="37">
      <pivotArea collapsedLevelsAreSubtotals="1" fieldPosition="0">
        <references count="3">
          <reference field="4294967294" count="1" selected="0">
            <x v="1"/>
          </reference>
          <reference field="0" count="8">
            <x v="1"/>
            <x v="2"/>
            <x v="3"/>
            <x v="4"/>
            <x v="5"/>
            <x v="6"/>
            <x v="7"/>
            <x v="8"/>
          </reference>
          <reference field="5" count="1" selected="0">
            <x v="2"/>
          </reference>
        </references>
      </pivotArea>
    </format>
    <format dxfId="36">
      <pivotArea field="5" grandRow="1" outline="0" collapsedLevelsAreSubtotals="1" axis="axisRow" fieldPosition="0">
        <references count="1">
          <reference field="4294967294" count="1" selected="0">
            <x v="1"/>
          </reference>
        </references>
      </pivotArea>
    </format>
    <format dxfId="35">
      <pivotArea type="all" dataOnly="0" outline="0" fieldPosition="0"/>
    </format>
    <format dxfId="34">
      <pivotArea outline="0" collapsedLevelsAreSubtotals="1" fieldPosition="0"/>
    </format>
    <format dxfId="33">
      <pivotArea field="5" type="button" dataOnly="0" labelOnly="1" outline="0" axis="axisRow" fieldPosition="0"/>
    </format>
    <format dxfId="32">
      <pivotArea dataOnly="0" labelOnly="1" fieldPosition="0">
        <references count="1">
          <reference field="5" count="2">
            <x v="1"/>
            <x v="2"/>
          </reference>
        </references>
      </pivotArea>
    </format>
    <format dxfId="31">
      <pivotArea dataOnly="0" labelOnly="1" grandRow="1" outline="0" fieldPosition="0"/>
    </format>
    <format dxfId="30">
      <pivotArea dataOnly="0" labelOnly="1" fieldPosition="0">
        <references count="2">
          <reference field="0" count="8">
            <x v="1"/>
            <x v="2"/>
            <x v="3"/>
            <x v="4"/>
            <x v="5"/>
            <x v="6"/>
            <x v="7"/>
            <x v="8"/>
          </reference>
          <reference field="5" count="1" selected="0">
            <x v="1"/>
          </reference>
        </references>
      </pivotArea>
    </format>
    <format dxfId="29">
      <pivotArea dataOnly="0" labelOnly="1" fieldPosition="0">
        <references count="2">
          <reference field="0" count="8">
            <x v="1"/>
            <x v="2"/>
            <x v="3"/>
            <x v="4"/>
            <x v="5"/>
            <x v="6"/>
            <x v="7"/>
            <x v="8"/>
          </reference>
          <reference field="5" count="1" selected="0">
            <x v="2"/>
          </reference>
        </references>
      </pivotArea>
    </format>
    <format dxfId="28">
      <pivotArea dataOnly="0" labelOnly="1" outline="0" fieldPosition="0">
        <references count="1">
          <reference field="4294967294" count="2">
            <x v="0"/>
            <x v="1"/>
          </reference>
        </references>
      </pivotArea>
    </format>
    <format dxfId="27">
      <pivotArea collapsedLevelsAreSubtotals="1" fieldPosition="0">
        <references count="3">
          <reference field="4294967294" count="1" selected="0">
            <x v="0"/>
          </reference>
          <reference field="0" count="8">
            <x v="1"/>
            <x v="2"/>
            <x v="3"/>
            <x v="4"/>
            <x v="5"/>
            <x v="6"/>
            <x v="7"/>
            <x v="8"/>
          </reference>
          <reference field="5" count="1" selected="0">
            <x v="1"/>
          </reference>
        </references>
      </pivotArea>
    </format>
    <format dxfId="26">
      <pivotArea collapsedLevelsAreSubtotals="1" fieldPosition="0">
        <references count="2">
          <reference field="4294967294" count="1" selected="0">
            <x v="0"/>
          </reference>
          <reference field="5" count="1">
            <x v="2"/>
          </reference>
        </references>
      </pivotArea>
    </format>
    <format dxfId="25">
      <pivotArea collapsedLevelsAreSubtotals="1" fieldPosition="0">
        <references count="3">
          <reference field="4294967294" count="1" selected="0">
            <x v="0"/>
          </reference>
          <reference field="0" count="8">
            <x v="1"/>
            <x v="2"/>
            <x v="3"/>
            <x v="4"/>
            <x v="5"/>
            <x v="6"/>
            <x v="7"/>
            <x v="8"/>
          </reference>
          <reference field="5" count="1" selected="0">
            <x v="2"/>
          </reference>
        </references>
      </pivotArea>
    </format>
    <format dxfId="24">
      <pivotArea field="5" grandRow="1" outline="0" collapsedLevelsAreSubtotals="1" axis="axisRow" fieldPosition="0">
        <references count="1">
          <reference field="4294967294" count="1" selected="0">
            <x v="0"/>
          </reference>
        </references>
      </pivotArea>
    </format>
  </formats>
  <chartFormats count="8">
    <chartFormat chart="0" format="11" series="1">
      <pivotArea type="data" outline="0" fieldPosition="0">
        <references count="1">
          <reference field="4294967294" count="1" selected="0">
            <x v="1"/>
          </reference>
        </references>
      </pivotArea>
    </chartFormat>
    <chartFormat chart="0" format="12" series="1">
      <pivotArea type="data" outline="0" fieldPosition="0">
        <references count="1">
          <reference field="4294967294" count="1" selected="0">
            <x v="0"/>
          </reference>
        </references>
      </pivotArea>
    </chartFormat>
    <chartFormat chart="2" format="16" series="1">
      <pivotArea type="data" outline="0" fieldPosition="0">
        <references count="1">
          <reference field="4294967294" count="1" selected="0">
            <x v="0"/>
          </reference>
        </references>
      </pivotArea>
    </chartFormat>
    <chartFormat chart="2" format="17" series="1">
      <pivotArea type="data" outline="0" fieldPosition="0">
        <references count="1">
          <reference field="4294967294" count="1" selected="0">
            <x v="1"/>
          </reference>
        </references>
      </pivotArea>
    </chartFormat>
    <chartFormat chart="6" format="19" series="1">
      <pivotArea type="data" outline="0" fieldPosition="0">
        <references count="1">
          <reference field="4294967294" count="1" selected="0">
            <x v="1"/>
          </reference>
        </references>
      </pivotArea>
    </chartFormat>
    <chartFormat chart="6" format="20" series="1">
      <pivotArea type="data" outline="0" fieldPosition="0">
        <references count="1">
          <reference field="4294967294" count="1" selected="0">
            <x v="0"/>
          </reference>
        </references>
      </pivotArea>
    </chartFormat>
    <chartFormat chart="9" format="6" series="1">
      <pivotArea type="data" outline="0" fieldPosition="0">
        <references count="1">
          <reference field="4294967294" count="1" selected="0">
            <x v="1"/>
          </reference>
        </references>
      </pivotArea>
    </chartFormat>
    <chartFormat chart="9"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9"/>
  <sheetViews>
    <sheetView workbookViewId="0">
      <selection activeCell="B6" sqref="B6"/>
    </sheetView>
  </sheetViews>
  <sheetFormatPr defaultRowHeight="15.05" x14ac:dyDescent="0.3"/>
  <cols>
    <col min="1" max="1" width="3.6640625" customWidth="1"/>
    <col min="2" max="2" width="25.6640625" customWidth="1"/>
    <col min="3" max="8" width="24.6640625" customWidth="1"/>
  </cols>
  <sheetData>
    <row r="2" spans="2:8" ht="15.65" x14ac:dyDescent="0.3">
      <c r="B2" s="31" t="s">
        <v>31</v>
      </c>
    </row>
    <row r="3" spans="2:8" ht="15.65" thickBot="1" x14ac:dyDescent="0.35"/>
    <row r="4" spans="2:8" ht="15.65" thickBot="1" x14ac:dyDescent="0.35">
      <c r="C4" s="196">
        <v>2020</v>
      </c>
      <c r="D4" s="197"/>
      <c r="E4" s="196">
        <v>2019</v>
      </c>
      <c r="F4" s="198"/>
      <c r="G4" s="199" t="s">
        <v>72</v>
      </c>
      <c r="H4" s="200"/>
    </row>
    <row r="5" spans="2:8" ht="15.65" thickBot="1" x14ac:dyDescent="0.35">
      <c r="B5" s="1" t="s">
        <v>0</v>
      </c>
      <c r="C5" s="9" t="s">
        <v>1</v>
      </c>
      <c r="D5" s="8" t="s">
        <v>12</v>
      </c>
      <c r="E5" s="9" t="s">
        <v>1</v>
      </c>
      <c r="F5" s="8" t="s">
        <v>12</v>
      </c>
      <c r="G5" s="120" t="s">
        <v>1</v>
      </c>
      <c r="H5" s="121" t="s">
        <v>12</v>
      </c>
    </row>
    <row r="6" spans="2:8" x14ac:dyDescent="0.3">
      <c r="B6" s="3" t="s">
        <v>2</v>
      </c>
      <c r="C6" s="20">
        <v>211289</v>
      </c>
      <c r="D6" s="14">
        <v>57608026.849999845</v>
      </c>
      <c r="E6" s="18">
        <v>226268</v>
      </c>
      <c r="F6" s="14">
        <v>53326847.960000023</v>
      </c>
      <c r="G6" s="18">
        <f>C6-E6</f>
        <v>-14979</v>
      </c>
      <c r="H6" s="14">
        <f>D6-F6</f>
        <v>4281178.8899998218</v>
      </c>
    </row>
    <row r="7" spans="2:8" x14ac:dyDescent="0.3">
      <c r="B7" s="4" t="s">
        <v>3</v>
      </c>
      <c r="C7" s="19">
        <v>17731</v>
      </c>
      <c r="D7" s="15">
        <v>16749537.74999998</v>
      </c>
      <c r="E7" s="19">
        <v>19250</v>
      </c>
      <c r="F7" s="15">
        <v>14329057.240000054</v>
      </c>
      <c r="G7" s="122">
        <f t="shared" ref="G7:G29" si="0">C7-E7</f>
        <v>-1519</v>
      </c>
      <c r="H7" s="124">
        <f t="shared" ref="H7:H29" si="1">D7-F7</f>
        <v>2420480.5099999253</v>
      </c>
    </row>
    <row r="8" spans="2:8" x14ac:dyDescent="0.3">
      <c r="B8" s="4" t="s">
        <v>4</v>
      </c>
      <c r="C8" s="19">
        <v>193558</v>
      </c>
      <c r="D8" s="15">
        <v>40858489.099999867</v>
      </c>
      <c r="E8" s="19">
        <v>207018</v>
      </c>
      <c r="F8" s="15">
        <v>38997790.719999969</v>
      </c>
      <c r="G8" s="122">
        <f t="shared" si="0"/>
        <v>-13460</v>
      </c>
      <c r="H8" s="124">
        <f t="shared" si="1"/>
        <v>1860698.3799998984</v>
      </c>
    </row>
    <row r="9" spans="2:8" x14ac:dyDescent="0.3">
      <c r="B9" s="3" t="s">
        <v>5</v>
      </c>
      <c r="C9" s="20">
        <v>224838</v>
      </c>
      <c r="D9" s="16">
        <v>64083459.869999401</v>
      </c>
      <c r="E9" s="20">
        <v>221596</v>
      </c>
      <c r="F9" s="16">
        <v>58933942.829999678</v>
      </c>
      <c r="G9" s="20">
        <f t="shared" si="0"/>
        <v>3242</v>
      </c>
      <c r="H9" s="16">
        <f t="shared" si="1"/>
        <v>5149517.0399997234</v>
      </c>
    </row>
    <row r="10" spans="2:8" x14ac:dyDescent="0.3">
      <c r="B10" s="4" t="s">
        <v>3</v>
      </c>
      <c r="C10" s="19">
        <v>18032</v>
      </c>
      <c r="D10" s="15">
        <v>17116282.150000095</v>
      </c>
      <c r="E10" s="19">
        <v>20955</v>
      </c>
      <c r="F10" s="15">
        <v>17957541.109999977</v>
      </c>
      <c r="G10" s="122">
        <f t="shared" si="0"/>
        <v>-2923</v>
      </c>
      <c r="H10" s="124">
        <f t="shared" si="1"/>
        <v>-841258.95999988168</v>
      </c>
    </row>
    <row r="11" spans="2:8" x14ac:dyDescent="0.3">
      <c r="B11" s="4" t="s">
        <v>4</v>
      </c>
      <c r="C11" s="19">
        <v>206806</v>
      </c>
      <c r="D11" s="15">
        <v>46967177.719999306</v>
      </c>
      <c r="E11" s="19">
        <v>200641</v>
      </c>
      <c r="F11" s="15">
        <v>40976401.719999701</v>
      </c>
      <c r="G11" s="122">
        <f t="shared" si="0"/>
        <v>6165</v>
      </c>
      <c r="H11" s="124">
        <f t="shared" si="1"/>
        <v>5990775.9999996051</v>
      </c>
    </row>
    <row r="12" spans="2:8" x14ac:dyDescent="0.3">
      <c r="B12" s="3" t="s">
        <v>6</v>
      </c>
      <c r="C12" s="20">
        <v>233087</v>
      </c>
      <c r="D12" s="16">
        <v>73618003.149999633</v>
      </c>
      <c r="E12" s="20">
        <v>235411</v>
      </c>
      <c r="F12" s="16">
        <v>65693842.669999816</v>
      </c>
      <c r="G12" s="20">
        <f t="shared" si="0"/>
        <v>-2324</v>
      </c>
      <c r="H12" s="16">
        <f t="shared" si="1"/>
        <v>7924160.4799998179</v>
      </c>
    </row>
    <row r="13" spans="2:8" x14ac:dyDescent="0.3">
      <c r="B13" s="4" t="s">
        <v>3</v>
      </c>
      <c r="C13" s="19">
        <v>21046</v>
      </c>
      <c r="D13" s="15">
        <v>22041522.81000004</v>
      </c>
      <c r="E13" s="19">
        <v>20531</v>
      </c>
      <c r="F13" s="15">
        <v>16692893.150000008</v>
      </c>
      <c r="G13" s="122">
        <f t="shared" si="0"/>
        <v>515</v>
      </c>
      <c r="H13" s="124">
        <f t="shared" si="1"/>
        <v>5348629.6600000318</v>
      </c>
    </row>
    <row r="14" spans="2:8" x14ac:dyDescent="0.3">
      <c r="B14" s="4" t="s">
        <v>4</v>
      </c>
      <c r="C14" s="19">
        <v>212041</v>
      </c>
      <c r="D14" s="15">
        <v>51576480.339999594</v>
      </c>
      <c r="E14" s="19">
        <v>214880</v>
      </c>
      <c r="F14" s="15">
        <v>49000949.51999981</v>
      </c>
      <c r="G14" s="122">
        <f t="shared" si="0"/>
        <v>-2839</v>
      </c>
      <c r="H14" s="124">
        <f t="shared" si="1"/>
        <v>2575530.8199997842</v>
      </c>
    </row>
    <row r="15" spans="2:8" x14ac:dyDescent="0.3">
      <c r="B15" s="3" t="s">
        <v>7</v>
      </c>
      <c r="C15" s="20">
        <v>220301</v>
      </c>
      <c r="D15" s="16">
        <v>78422133.430000916</v>
      </c>
      <c r="E15" s="20">
        <v>225169</v>
      </c>
      <c r="F15" s="16">
        <v>58610812.34999992</v>
      </c>
      <c r="G15" s="20">
        <f t="shared" si="0"/>
        <v>-4868</v>
      </c>
      <c r="H15" s="16">
        <f t="shared" si="1"/>
        <v>19811321.080000997</v>
      </c>
    </row>
    <row r="16" spans="2:8" x14ac:dyDescent="0.3">
      <c r="B16" s="4" t="s">
        <v>3</v>
      </c>
      <c r="C16" s="19">
        <v>25308</v>
      </c>
      <c r="D16" s="15">
        <v>26036065.980000135</v>
      </c>
      <c r="E16" s="19">
        <v>18377</v>
      </c>
      <c r="F16" s="15">
        <v>13953537.010000033</v>
      </c>
      <c r="G16" s="122">
        <f t="shared" si="0"/>
        <v>6931</v>
      </c>
      <c r="H16" s="124">
        <f t="shared" si="1"/>
        <v>12082528.970000101</v>
      </c>
    </row>
    <row r="17" spans="2:8" x14ac:dyDescent="0.3">
      <c r="B17" s="4" t="s">
        <v>4</v>
      </c>
      <c r="C17" s="19">
        <v>194993</v>
      </c>
      <c r="D17" s="15">
        <v>52386067.450000778</v>
      </c>
      <c r="E17" s="19">
        <v>206792</v>
      </c>
      <c r="F17" s="15">
        <v>44657275.339999884</v>
      </c>
      <c r="G17" s="122">
        <f t="shared" si="0"/>
        <v>-11799</v>
      </c>
      <c r="H17" s="124">
        <f t="shared" si="1"/>
        <v>7728792.1100008935</v>
      </c>
    </row>
    <row r="18" spans="2:8" x14ac:dyDescent="0.3">
      <c r="B18" s="3" t="s">
        <v>8</v>
      </c>
      <c r="C18" s="20">
        <v>214618</v>
      </c>
      <c r="D18" s="16">
        <v>71073283.499999374</v>
      </c>
      <c r="E18" s="20">
        <v>219530</v>
      </c>
      <c r="F18" s="16">
        <v>53087247.099999785</v>
      </c>
      <c r="G18" s="20">
        <f t="shared" si="0"/>
        <v>-4912</v>
      </c>
      <c r="H18" s="16">
        <f t="shared" si="1"/>
        <v>17986036.399999589</v>
      </c>
    </row>
    <row r="19" spans="2:8" x14ac:dyDescent="0.3">
      <c r="B19" s="4" t="s">
        <v>3</v>
      </c>
      <c r="C19" s="19">
        <v>23196</v>
      </c>
      <c r="D19" s="15">
        <v>22181167.049999893</v>
      </c>
      <c r="E19" s="19">
        <v>17711</v>
      </c>
      <c r="F19" s="15">
        <v>13573260.890000017</v>
      </c>
      <c r="G19" s="122">
        <f t="shared" si="0"/>
        <v>5485</v>
      </c>
      <c r="H19" s="124">
        <f t="shared" si="1"/>
        <v>8607906.1599998754</v>
      </c>
    </row>
    <row r="20" spans="2:8" x14ac:dyDescent="0.3">
      <c r="B20" s="4" t="s">
        <v>4</v>
      </c>
      <c r="C20" s="19">
        <v>191422</v>
      </c>
      <c r="D20" s="15">
        <v>48892116.449999474</v>
      </c>
      <c r="E20" s="19">
        <v>201819</v>
      </c>
      <c r="F20" s="15">
        <v>39513986.20999977</v>
      </c>
      <c r="G20" s="122">
        <f t="shared" si="0"/>
        <v>-10397</v>
      </c>
      <c r="H20" s="124">
        <f t="shared" si="1"/>
        <v>9378130.2399997041</v>
      </c>
    </row>
    <row r="21" spans="2:8" x14ac:dyDescent="0.3">
      <c r="B21" s="3" t="s">
        <v>9</v>
      </c>
      <c r="C21" s="20">
        <v>198126</v>
      </c>
      <c r="D21" s="16">
        <v>63075060.379999965</v>
      </c>
      <c r="E21" s="20">
        <v>225380</v>
      </c>
      <c r="F21" s="16">
        <v>49138141.869999617</v>
      </c>
      <c r="G21" s="20">
        <f t="shared" si="0"/>
        <v>-27254</v>
      </c>
      <c r="H21" s="16">
        <f t="shared" si="1"/>
        <v>13936918.510000348</v>
      </c>
    </row>
    <row r="22" spans="2:8" x14ac:dyDescent="0.3">
      <c r="B22" s="5" t="s">
        <v>3</v>
      </c>
      <c r="C22" s="19">
        <v>19458</v>
      </c>
      <c r="D22" s="15">
        <v>19017144.789999995</v>
      </c>
      <c r="E22" s="19">
        <v>19074</v>
      </c>
      <c r="F22" s="15">
        <v>13913104.019999931</v>
      </c>
      <c r="G22" s="122">
        <f t="shared" si="0"/>
        <v>384</v>
      </c>
      <c r="H22" s="124">
        <f t="shared" si="1"/>
        <v>5104040.7700000647</v>
      </c>
    </row>
    <row r="23" spans="2:8" x14ac:dyDescent="0.3">
      <c r="B23" s="5" t="s">
        <v>4</v>
      </c>
      <c r="C23" s="19">
        <v>178668</v>
      </c>
      <c r="D23" s="15">
        <v>44057915.589999966</v>
      </c>
      <c r="E23" s="19">
        <v>206306</v>
      </c>
      <c r="F23" s="15">
        <v>35225037.849999689</v>
      </c>
      <c r="G23" s="122">
        <f t="shared" si="0"/>
        <v>-27638</v>
      </c>
      <c r="H23" s="124">
        <f t="shared" si="1"/>
        <v>8832877.7400002778</v>
      </c>
    </row>
    <row r="24" spans="2:8" x14ac:dyDescent="0.3">
      <c r="B24" s="3" t="s">
        <v>10</v>
      </c>
      <c r="C24" s="20">
        <v>205163</v>
      </c>
      <c r="D24" s="16">
        <v>61307402.509998843</v>
      </c>
      <c r="E24" s="20">
        <v>215141</v>
      </c>
      <c r="F24" s="16">
        <v>43378780.640000075</v>
      </c>
      <c r="G24" s="20">
        <f t="shared" si="0"/>
        <v>-9978</v>
      </c>
      <c r="H24" s="16">
        <f t="shared" si="1"/>
        <v>17928621.869998768</v>
      </c>
    </row>
    <row r="25" spans="2:8" x14ac:dyDescent="0.3">
      <c r="B25" s="5" t="s">
        <v>3</v>
      </c>
      <c r="C25" s="19">
        <v>20192</v>
      </c>
      <c r="D25" s="15">
        <v>18319043.270000014</v>
      </c>
      <c r="E25" s="19">
        <v>18033</v>
      </c>
      <c r="F25" s="15">
        <v>12430890.180000026</v>
      </c>
      <c r="G25" s="122">
        <f t="shared" si="0"/>
        <v>2159</v>
      </c>
      <c r="H25" s="124">
        <f t="shared" si="1"/>
        <v>5888153.0899999887</v>
      </c>
    </row>
    <row r="26" spans="2:8" x14ac:dyDescent="0.3">
      <c r="B26" s="5" t="s">
        <v>4</v>
      </c>
      <c r="C26" s="19">
        <v>184971</v>
      </c>
      <c r="D26" s="15">
        <v>42988359.239998832</v>
      </c>
      <c r="E26" s="19">
        <v>197108</v>
      </c>
      <c r="F26" s="15">
        <v>30947890.460000049</v>
      </c>
      <c r="G26" s="122">
        <f t="shared" si="0"/>
        <v>-12137</v>
      </c>
      <c r="H26" s="124">
        <f t="shared" si="1"/>
        <v>12040468.779998783</v>
      </c>
    </row>
    <row r="27" spans="2:8" x14ac:dyDescent="0.3">
      <c r="B27" s="3" t="s">
        <v>11</v>
      </c>
      <c r="C27" s="20">
        <f>SUM(C28:C29)</f>
        <v>209905</v>
      </c>
      <c r="D27" s="16">
        <v>62562233.68</v>
      </c>
      <c r="E27" s="20">
        <v>217780</v>
      </c>
      <c r="F27" s="16">
        <v>40527150.329999872</v>
      </c>
      <c r="G27" s="20">
        <f t="shared" si="0"/>
        <v>-7875</v>
      </c>
      <c r="H27" s="16">
        <f t="shared" si="1"/>
        <v>22035083.350000128</v>
      </c>
    </row>
    <row r="28" spans="2:8" x14ac:dyDescent="0.3">
      <c r="B28" s="5" t="s">
        <v>3</v>
      </c>
      <c r="C28" s="19">
        <v>19854</v>
      </c>
      <c r="D28" s="15">
        <v>19780452.079999998</v>
      </c>
      <c r="E28" s="19">
        <v>18185</v>
      </c>
      <c r="F28" s="15">
        <v>11561289.919999989</v>
      </c>
      <c r="G28" s="122">
        <f t="shared" si="0"/>
        <v>1669</v>
      </c>
      <c r="H28" s="124">
        <f t="shared" si="1"/>
        <v>8219162.1600000095</v>
      </c>
    </row>
    <row r="29" spans="2:8" ht="15.65" thickBot="1" x14ac:dyDescent="0.35">
      <c r="B29" s="6" t="s">
        <v>4</v>
      </c>
      <c r="C29" s="13">
        <v>190051</v>
      </c>
      <c r="D29" s="17">
        <v>42781781.600000001</v>
      </c>
      <c r="E29" s="13">
        <v>199595</v>
      </c>
      <c r="F29" s="17">
        <v>28965860.409999885</v>
      </c>
      <c r="G29" s="123">
        <f t="shared" si="0"/>
        <v>-9544</v>
      </c>
      <c r="H29" s="125">
        <f t="shared" si="1"/>
        <v>13815921.190000117</v>
      </c>
    </row>
  </sheetData>
  <mergeCells count="3">
    <mergeCell ref="C4:D4"/>
    <mergeCell ref="E4:F4"/>
    <mergeCell ref="G4:H4"/>
  </mergeCells>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99"/>
  <sheetViews>
    <sheetView workbookViewId="0">
      <selection activeCell="G99" sqref="G99"/>
    </sheetView>
  </sheetViews>
  <sheetFormatPr defaultRowHeight="15.05" x14ac:dyDescent="0.3"/>
  <cols>
    <col min="1" max="1" width="3.6640625" customWidth="1"/>
    <col min="2" max="2" width="25.6640625" customWidth="1"/>
    <col min="3" max="12" width="15.6640625" customWidth="1"/>
  </cols>
  <sheetData>
    <row r="2" spans="2:12" ht="15.65" x14ac:dyDescent="0.3">
      <c r="B2" s="31" t="s">
        <v>32</v>
      </c>
    </row>
    <row r="3" spans="2:12" x14ac:dyDescent="0.3">
      <c r="B3" s="55" t="s">
        <v>96</v>
      </c>
    </row>
    <row r="4" spans="2:12" ht="15.65" thickBot="1" x14ac:dyDescent="0.35">
      <c r="B4" s="55"/>
    </row>
    <row r="5" spans="2:12" ht="15.65" thickBot="1" x14ac:dyDescent="0.35">
      <c r="B5" s="45" t="s">
        <v>33</v>
      </c>
      <c r="C5" s="201" t="s">
        <v>1</v>
      </c>
      <c r="D5" s="201"/>
      <c r="E5" s="201"/>
      <c r="F5" s="201"/>
      <c r="G5" s="201"/>
      <c r="H5" s="201" t="s">
        <v>12</v>
      </c>
      <c r="I5" s="201"/>
      <c r="J5" s="201"/>
      <c r="K5" s="201"/>
      <c r="L5" s="201"/>
    </row>
    <row r="6" spans="2:12" ht="15.65" thickBot="1" x14ac:dyDescent="0.35">
      <c r="B6" s="1" t="s">
        <v>0</v>
      </c>
      <c r="C6" s="40" t="s">
        <v>40</v>
      </c>
      <c r="D6" s="2" t="s">
        <v>34</v>
      </c>
      <c r="E6" s="2" t="s">
        <v>35</v>
      </c>
      <c r="F6" s="2" t="s">
        <v>36</v>
      </c>
      <c r="G6" s="32" t="s">
        <v>39</v>
      </c>
      <c r="H6" s="2" t="s">
        <v>40</v>
      </c>
      <c r="I6" s="2" t="s">
        <v>34</v>
      </c>
      <c r="J6" s="2" t="s">
        <v>35</v>
      </c>
      <c r="K6" s="2" t="s">
        <v>36</v>
      </c>
      <c r="L6" s="32" t="s">
        <v>39</v>
      </c>
    </row>
    <row r="7" spans="2:12" x14ac:dyDescent="0.3">
      <c r="B7" s="3" t="s">
        <v>37</v>
      </c>
      <c r="C7" s="41">
        <v>226268</v>
      </c>
      <c r="D7" s="33">
        <v>212948</v>
      </c>
      <c r="E7" s="33">
        <v>77473</v>
      </c>
      <c r="F7" s="33">
        <v>31868</v>
      </c>
      <c r="G7" s="34">
        <f>SUM(G8:G9)</f>
        <v>28297</v>
      </c>
      <c r="H7" s="46">
        <v>53326847.960000023</v>
      </c>
      <c r="I7" s="46">
        <v>34300510.55999966</v>
      </c>
      <c r="J7" s="46">
        <v>8298850.9699999439</v>
      </c>
      <c r="K7" s="46">
        <v>2560004.4500000011</v>
      </c>
      <c r="L7" s="51">
        <v>8167481.9800000004</v>
      </c>
    </row>
    <row r="8" spans="2:12" x14ac:dyDescent="0.3">
      <c r="B8" s="4" t="s">
        <v>3</v>
      </c>
      <c r="C8" s="42">
        <v>19250</v>
      </c>
      <c r="D8" s="35">
        <v>18268</v>
      </c>
      <c r="E8" s="35">
        <v>6341</v>
      </c>
      <c r="F8" s="35">
        <v>3205</v>
      </c>
      <c r="G8" s="36">
        <v>2994</v>
      </c>
      <c r="H8" s="47">
        <v>14329057.240000054</v>
      </c>
      <c r="I8" s="47">
        <v>9607266.2900000736</v>
      </c>
      <c r="J8" s="47">
        <v>1575274.7300000007</v>
      </c>
      <c r="K8" s="47">
        <v>591288.87999999814</v>
      </c>
      <c r="L8" s="49">
        <v>2555227.3400000008</v>
      </c>
    </row>
    <row r="9" spans="2:12" x14ac:dyDescent="0.3">
      <c r="B9" s="4" t="s">
        <v>4</v>
      </c>
      <c r="C9" s="42">
        <v>207018</v>
      </c>
      <c r="D9" s="35">
        <v>194680</v>
      </c>
      <c r="E9" s="35">
        <v>71132</v>
      </c>
      <c r="F9" s="35">
        <v>28663</v>
      </c>
      <c r="G9" s="36">
        <v>25303</v>
      </c>
      <c r="H9" s="47">
        <v>38997790.719999969</v>
      </c>
      <c r="I9" s="47">
        <v>24693244.269999586</v>
      </c>
      <c r="J9" s="47">
        <v>6723576.2399999434</v>
      </c>
      <c r="K9" s="47">
        <v>1968715.5700000031</v>
      </c>
      <c r="L9" s="49">
        <v>5612254.6399999987</v>
      </c>
    </row>
    <row r="10" spans="2:12" x14ac:dyDescent="0.3">
      <c r="B10" s="3" t="s">
        <v>38</v>
      </c>
      <c r="C10" s="41">
        <v>211289</v>
      </c>
      <c r="D10" s="33">
        <v>192880</v>
      </c>
      <c r="E10" s="33">
        <v>71726</v>
      </c>
      <c r="F10" s="33">
        <v>29207</v>
      </c>
      <c r="G10" s="34">
        <f>SUM(G11:G12)</f>
        <v>29160</v>
      </c>
      <c r="H10" s="46">
        <v>57608026.849999845</v>
      </c>
      <c r="I10" s="46">
        <v>34496556.879999347</v>
      </c>
      <c r="J10" s="46">
        <v>9846651.5700000189</v>
      </c>
      <c r="K10" s="46">
        <v>2518478.1200000122</v>
      </c>
      <c r="L10" s="51">
        <v>10746340.280000003</v>
      </c>
    </row>
    <row r="11" spans="2:12" x14ac:dyDescent="0.3">
      <c r="B11" s="4" t="s">
        <v>3</v>
      </c>
      <c r="C11" s="42">
        <v>17731</v>
      </c>
      <c r="D11" s="35">
        <v>16367</v>
      </c>
      <c r="E11" s="35">
        <v>5903</v>
      </c>
      <c r="F11" s="35">
        <v>3007</v>
      </c>
      <c r="G11" s="36">
        <v>3195</v>
      </c>
      <c r="H11" s="47">
        <v>16749537.74999998</v>
      </c>
      <c r="I11" s="47">
        <v>10073964.090000018</v>
      </c>
      <c r="J11" s="47">
        <v>2874117.9300000062</v>
      </c>
      <c r="K11" s="47">
        <v>385904.51999999938</v>
      </c>
      <c r="L11" s="49">
        <v>3415551.2100000009</v>
      </c>
    </row>
    <row r="12" spans="2:12" ht="15.65" thickBot="1" x14ac:dyDescent="0.35">
      <c r="B12" s="37" t="s">
        <v>4</v>
      </c>
      <c r="C12" s="43">
        <v>193558</v>
      </c>
      <c r="D12" s="38">
        <v>176513</v>
      </c>
      <c r="E12" s="38">
        <v>65823</v>
      </c>
      <c r="F12" s="38">
        <v>26200</v>
      </c>
      <c r="G12" s="39">
        <v>25965</v>
      </c>
      <c r="H12" s="48">
        <v>40858489.099999867</v>
      </c>
      <c r="I12" s="48">
        <v>24422592.789999329</v>
      </c>
      <c r="J12" s="48">
        <v>6972533.6400000127</v>
      </c>
      <c r="K12" s="48">
        <v>2132573.6000000127</v>
      </c>
      <c r="L12" s="50">
        <v>7330789.0700000022</v>
      </c>
    </row>
    <row r="13" spans="2:12" x14ac:dyDescent="0.3">
      <c r="B13" s="3" t="s">
        <v>72</v>
      </c>
      <c r="C13" s="143">
        <f>C10-C7</f>
        <v>-14979</v>
      </c>
      <c r="D13" s="144">
        <f t="shared" ref="D13:L13" si="0">D10-D7</f>
        <v>-20068</v>
      </c>
      <c r="E13" s="144">
        <f t="shared" si="0"/>
        <v>-5747</v>
      </c>
      <c r="F13" s="144">
        <f t="shared" si="0"/>
        <v>-2661</v>
      </c>
      <c r="G13" s="148">
        <f t="shared" si="0"/>
        <v>863</v>
      </c>
      <c r="H13" s="147">
        <f t="shared" si="0"/>
        <v>4281178.8899998218</v>
      </c>
      <c r="I13" s="145">
        <f t="shared" si="0"/>
        <v>196046.31999968737</v>
      </c>
      <c r="J13" s="145">
        <f t="shared" si="0"/>
        <v>1547800.6000000751</v>
      </c>
      <c r="K13" s="145">
        <f t="shared" si="0"/>
        <v>-41526.329999988899</v>
      </c>
      <c r="L13" s="146">
        <f t="shared" si="0"/>
        <v>2578858.3000000026</v>
      </c>
    </row>
    <row r="14" spans="2:12" x14ac:dyDescent="0.3">
      <c r="B14" s="141" t="s">
        <v>3</v>
      </c>
      <c r="C14" s="152">
        <f t="shared" ref="C14:L15" si="1">C11-C8</f>
        <v>-1519</v>
      </c>
      <c r="D14" s="153">
        <f t="shared" si="1"/>
        <v>-1901</v>
      </c>
      <c r="E14" s="153">
        <f t="shared" si="1"/>
        <v>-438</v>
      </c>
      <c r="F14" s="153">
        <f t="shared" si="1"/>
        <v>-198</v>
      </c>
      <c r="G14" s="154">
        <f t="shared" si="1"/>
        <v>201</v>
      </c>
      <c r="H14" s="161">
        <f t="shared" si="1"/>
        <v>2420480.5099999253</v>
      </c>
      <c r="I14" s="162">
        <f t="shared" si="1"/>
        <v>466697.79999994487</v>
      </c>
      <c r="J14" s="162">
        <f t="shared" si="1"/>
        <v>1298843.2000000055</v>
      </c>
      <c r="K14" s="162">
        <f t="shared" si="1"/>
        <v>-205384.35999999876</v>
      </c>
      <c r="L14" s="163">
        <f t="shared" si="1"/>
        <v>860323.87000000011</v>
      </c>
    </row>
    <row r="15" spans="2:12" ht="15.65" thickBot="1" x14ac:dyDescent="0.35">
      <c r="B15" s="142" t="s">
        <v>4</v>
      </c>
      <c r="C15" s="164">
        <f t="shared" si="1"/>
        <v>-13460</v>
      </c>
      <c r="D15" s="165">
        <f t="shared" si="1"/>
        <v>-18167</v>
      </c>
      <c r="E15" s="165">
        <f t="shared" si="1"/>
        <v>-5309</v>
      </c>
      <c r="F15" s="165">
        <f t="shared" si="1"/>
        <v>-2463</v>
      </c>
      <c r="G15" s="166">
        <f t="shared" si="1"/>
        <v>662</v>
      </c>
      <c r="H15" s="167">
        <f t="shared" si="1"/>
        <v>1860698.3799998984</v>
      </c>
      <c r="I15" s="168">
        <f t="shared" si="1"/>
        <v>-270651.48000025749</v>
      </c>
      <c r="J15" s="168">
        <f t="shared" si="1"/>
        <v>248957.40000006929</v>
      </c>
      <c r="K15" s="168">
        <f t="shared" si="1"/>
        <v>163858.03000000957</v>
      </c>
      <c r="L15" s="169">
        <f t="shared" si="1"/>
        <v>1718534.4300000034</v>
      </c>
    </row>
    <row r="16" spans="2:12" ht="15.65" thickBot="1" x14ac:dyDescent="0.35"/>
    <row r="17" spans="2:12" ht="15.65" thickBot="1" x14ac:dyDescent="0.35">
      <c r="B17" s="45" t="s">
        <v>41</v>
      </c>
      <c r="C17" s="201" t="s">
        <v>1</v>
      </c>
      <c r="D17" s="201"/>
      <c r="E17" s="201"/>
      <c r="F17" s="201"/>
      <c r="G17" s="201"/>
      <c r="H17" s="201" t="s">
        <v>12</v>
      </c>
      <c r="I17" s="201"/>
      <c r="J17" s="201"/>
      <c r="K17" s="201"/>
      <c r="L17" s="201"/>
    </row>
    <row r="18" spans="2:12" ht="15.65" thickBot="1" x14ac:dyDescent="0.35">
      <c r="B18" s="1" t="s">
        <v>0</v>
      </c>
      <c r="C18" s="40" t="s">
        <v>40</v>
      </c>
      <c r="D18" s="2" t="s">
        <v>34</v>
      </c>
      <c r="E18" s="2" t="s">
        <v>35</v>
      </c>
      <c r="F18" s="2" t="s">
        <v>36</v>
      </c>
      <c r="G18" s="32" t="s">
        <v>39</v>
      </c>
      <c r="H18" s="2" t="s">
        <v>40</v>
      </c>
      <c r="I18" s="2" t="s">
        <v>34</v>
      </c>
      <c r="J18" s="2" t="s">
        <v>35</v>
      </c>
      <c r="K18" s="2" t="s">
        <v>36</v>
      </c>
      <c r="L18" s="32" t="s">
        <v>39</v>
      </c>
    </row>
    <row r="19" spans="2:12" x14ac:dyDescent="0.3">
      <c r="B19" s="3" t="s">
        <v>42</v>
      </c>
      <c r="C19" s="41">
        <v>221596</v>
      </c>
      <c r="D19" s="33">
        <v>210174</v>
      </c>
      <c r="E19" s="33">
        <v>69058</v>
      </c>
      <c r="F19" s="33">
        <v>37318</v>
      </c>
      <c r="G19" s="34">
        <f>SUM(G20:G21)</f>
        <v>26668</v>
      </c>
      <c r="H19" s="46">
        <v>58933942.829999678</v>
      </c>
      <c r="I19" s="46">
        <v>38097376.57000012</v>
      </c>
      <c r="J19" s="46">
        <v>8259781.2700000871</v>
      </c>
      <c r="K19" s="46">
        <v>4460879.1599999852</v>
      </c>
      <c r="L19" s="51">
        <v>8115905.8300000019</v>
      </c>
    </row>
    <row r="20" spans="2:12" x14ac:dyDescent="0.3">
      <c r="B20" s="4" t="s">
        <v>3</v>
      </c>
      <c r="C20" s="42">
        <v>20955</v>
      </c>
      <c r="D20" s="35">
        <v>20060</v>
      </c>
      <c r="E20" s="35">
        <v>5832</v>
      </c>
      <c r="F20" s="35">
        <v>3720</v>
      </c>
      <c r="G20" s="36">
        <v>2964</v>
      </c>
      <c r="H20" s="47">
        <v>17957541.109999977</v>
      </c>
      <c r="I20" s="47">
        <v>12609993.260000059</v>
      </c>
      <c r="J20" s="47">
        <v>1404508.8399999978</v>
      </c>
      <c r="K20" s="47">
        <v>1323629.0100000002</v>
      </c>
      <c r="L20" s="49">
        <v>2619410.0000000014</v>
      </c>
    </row>
    <row r="21" spans="2:12" x14ac:dyDescent="0.3">
      <c r="B21" s="4" t="s">
        <v>4</v>
      </c>
      <c r="C21" s="42">
        <v>200641</v>
      </c>
      <c r="D21" s="35">
        <v>190114</v>
      </c>
      <c r="E21" s="35">
        <v>63226</v>
      </c>
      <c r="F21" s="35">
        <v>33598</v>
      </c>
      <c r="G21" s="36">
        <v>23704</v>
      </c>
      <c r="H21" s="47">
        <v>40976401.719999701</v>
      </c>
      <c r="I21" s="47">
        <v>25487383.310000062</v>
      </c>
      <c r="J21" s="47">
        <v>6855272.4300000891</v>
      </c>
      <c r="K21" s="47">
        <v>3137250.1499999855</v>
      </c>
      <c r="L21" s="49">
        <v>5496495.8300000001</v>
      </c>
    </row>
    <row r="22" spans="2:12" x14ac:dyDescent="0.3">
      <c r="B22" s="3" t="s">
        <v>43</v>
      </c>
      <c r="C22" s="41">
        <v>224838</v>
      </c>
      <c r="D22" s="33">
        <v>210090</v>
      </c>
      <c r="E22" s="33">
        <v>69470</v>
      </c>
      <c r="F22" s="33">
        <v>35942</v>
      </c>
      <c r="G22" s="34">
        <f>SUM(G23:G24)</f>
        <v>27375</v>
      </c>
      <c r="H22" s="46">
        <v>64083459.869999401</v>
      </c>
      <c r="I22" s="46">
        <v>39118808.84999989</v>
      </c>
      <c r="J22" s="46">
        <v>9592457.299999997</v>
      </c>
      <c r="K22" s="46">
        <v>4686320.7200000146</v>
      </c>
      <c r="L22" s="51">
        <v>10685873.000000004</v>
      </c>
    </row>
    <row r="23" spans="2:12" x14ac:dyDescent="0.3">
      <c r="B23" s="4" t="s">
        <v>3</v>
      </c>
      <c r="C23" s="42">
        <v>18032</v>
      </c>
      <c r="D23" s="35">
        <v>16963</v>
      </c>
      <c r="E23" s="35">
        <v>5393</v>
      </c>
      <c r="F23" s="35">
        <v>3375</v>
      </c>
      <c r="G23" s="36">
        <v>2853</v>
      </c>
      <c r="H23" s="47">
        <v>17116282.150000095</v>
      </c>
      <c r="I23" s="47">
        <v>10783532.500000007</v>
      </c>
      <c r="J23" s="47">
        <v>1634719.5300000038</v>
      </c>
      <c r="K23" s="47">
        <v>1231258.4500000009</v>
      </c>
      <c r="L23" s="49">
        <v>3466771.6700000018</v>
      </c>
    </row>
    <row r="24" spans="2:12" ht="15.65" thickBot="1" x14ac:dyDescent="0.35">
      <c r="B24" s="37" t="s">
        <v>4</v>
      </c>
      <c r="C24" s="43">
        <v>206806</v>
      </c>
      <c r="D24" s="38">
        <v>193127</v>
      </c>
      <c r="E24" s="38">
        <v>64077</v>
      </c>
      <c r="F24" s="38">
        <v>32567</v>
      </c>
      <c r="G24" s="39">
        <v>24522</v>
      </c>
      <c r="H24" s="48">
        <v>46967177.719999306</v>
      </c>
      <c r="I24" s="48">
        <v>28335276.349999879</v>
      </c>
      <c r="J24" s="48">
        <v>7957737.769999993</v>
      </c>
      <c r="K24" s="48">
        <v>3455062.270000014</v>
      </c>
      <c r="L24" s="50">
        <v>7219101.3300000029</v>
      </c>
    </row>
    <row r="25" spans="2:12" x14ac:dyDescent="0.3">
      <c r="B25" s="3" t="s">
        <v>72</v>
      </c>
      <c r="C25" s="143">
        <f>C22-C19</f>
        <v>3242</v>
      </c>
      <c r="D25" s="144">
        <f t="shared" ref="D25:L25" si="2">D22-D19</f>
        <v>-84</v>
      </c>
      <c r="E25" s="144">
        <f t="shared" si="2"/>
        <v>412</v>
      </c>
      <c r="F25" s="144">
        <f t="shared" si="2"/>
        <v>-1376</v>
      </c>
      <c r="G25" s="148">
        <f t="shared" si="2"/>
        <v>707</v>
      </c>
      <c r="H25" s="147">
        <f t="shared" si="2"/>
        <v>5149517.0399997234</v>
      </c>
      <c r="I25" s="145">
        <f t="shared" si="2"/>
        <v>1021432.2799997702</v>
      </c>
      <c r="J25" s="145">
        <f t="shared" si="2"/>
        <v>1332676.0299999099</v>
      </c>
      <c r="K25" s="145">
        <f t="shared" si="2"/>
        <v>225441.56000002939</v>
      </c>
      <c r="L25" s="146">
        <f t="shared" si="2"/>
        <v>2569967.1700000018</v>
      </c>
    </row>
    <row r="26" spans="2:12" x14ac:dyDescent="0.3">
      <c r="B26" s="141" t="s">
        <v>3</v>
      </c>
      <c r="C26" s="152">
        <f t="shared" ref="C26:L27" si="3">C23-C20</f>
        <v>-2923</v>
      </c>
      <c r="D26" s="153">
        <f t="shared" si="3"/>
        <v>-3097</v>
      </c>
      <c r="E26" s="153">
        <f t="shared" si="3"/>
        <v>-439</v>
      </c>
      <c r="F26" s="153">
        <f t="shared" si="3"/>
        <v>-345</v>
      </c>
      <c r="G26" s="154">
        <f t="shared" si="3"/>
        <v>-111</v>
      </c>
      <c r="H26" s="161">
        <f t="shared" si="3"/>
        <v>-841258.95999988168</v>
      </c>
      <c r="I26" s="162">
        <f t="shared" si="3"/>
        <v>-1826460.7600000519</v>
      </c>
      <c r="J26" s="162">
        <f t="shared" si="3"/>
        <v>230210.690000006</v>
      </c>
      <c r="K26" s="162">
        <f t="shared" si="3"/>
        <v>-92370.559999999357</v>
      </c>
      <c r="L26" s="163">
        <f t="shared" si="3"/>
        <v>847361.67000000039</v>
      </c>
    </row>
    <row r="27" spans="2:12" ht="15.65" thickBot="1" x14ac:dyDescent="0.35">
      <c r="B27" s="142" t="s">
        <v>4</v>
      </c>
      <c r="C27" s="164">
        <f t="shared" si="3"/>
        <v>6165</v>
      </c>
      <c r="D27" s="165">
        <f t="shared" si="3"/>
        <v>3013</v>
      </c>
      <c r="E27" s="165">
        <f t="shared" si="3"/>
        <v>851</v>
      </c>
      <c r="F27" s="165">
        <f t="shared" si="3"/>
        <v>-1031</v>
      </c>
      <c r="G27" s="166">
        <f t="shared" si="3"/>
        <v>818</v>
      </c>
      <c r="H27" s="167">
        <f t="shared" si="3"/>
        <v>5990775.9999996051</v>
      </c>
      <c r="I27" s="168">
        <f t="shared" si="3"/>
        <v>2847893.0399998166</v>
      </c>
      <c r="J27" s="168">
        <f t="shared" si="3"/>
        <v>1102465.3399999039</v>
      </c>
      <c r="K27" s="168">
        <f t="shared" si="3"/>
        <v>317812.12000002852</v>
      </c>
      <c r="L27" s="169">
        <f t="shared" si="3"/>
        <v>1722605.5000000028</v>
      </c>
    </row>
    <row r="28" spans="2:12" ht="15.65" thickBot="1" x14ac:dyDescent="0.35"/>
    <row r="29" spans="2:12" ht="15.65" thickBot="1" x14ac:dyDescent="0.35">
      <c r="B29" s="45" t="s">
        <v>44</v>
      </c>
      <c r="C29" s="201" t="s">
        <v>1</v>
      </c>
      <c r="D29" s="201"/>
      <c r="E29" s="201"/>
      <c r="F29" s="201"/>
      <c r="G29" s="201"/>
      <c r="H29" s="201" t="s">
        <v>12</v>
      </c>
      <c r="I29" s="201"/>
      <c r="J29" s="201"/>
      <c r="K29" s="201"/>
      <c r="L29" s="201"/>
    </row>
    <row r="30" spans="2:12" ht="15.65" thickBot="1" x14ac:dyDescent="0.35">
      <c r="B30" s="1" t="s">
        <v>0</v>
      </c>
      <c r="C30" s="40" t="s">
        <v>40</v>
      </c>
      <c r="D30" s="2" t="s">
        <v>34</v>
      </c>
      <c r="E30" s="2" t="s">
        <v>35</v>
      </c>
      <c r="F30" s="2" t="s">
        <v>36</v>
      </c>
      <c r="G30" s="32" t="s">
        <v>39</v>
      </c>
      <c r="H30" s="2" t="s">
        <v>40</v>
      </c>
      <c r="I30" s="2" t="s">
        <v>34</v>
      </c>
      <c r="J30" s="2" t="s">
        <v>35</v>
      </c>
      <c r="K30" s="2" t="s">
        <v>36</v>
      </c>
      <c r="L30" s="32" t="s">
        <v>39</v>
      </c>
    </row>
    <row r="31" spans="2:12" x14ac:dyDescent="0.3">
      <c r="B31" s="3" t="s">
        <v>45</v>
      </c>
      <c r="C31" s="41">
        <v>235411</v>
      </c>
      <c r="D31" s="33">
        <v>222879</v>
      </c>
      <c r="E31" s="33">
        <v>76179</v>
      </c>
      <c r="F31" s="33">
        <v>36686</v>
      </c>
      <c r="G31" s="34">
        <f>SUM(G32:G33)</f>
        <v>27481</v>
      </c>
      <c r="H31" s="46">
        <v>65693842.669999816</v>
      </c>
      <c r="I31" s="46">
        <v>42126787.599999763</v>
      </c>
      <c r="J31" s="46">
        <v>10172978.380000049</v>
      </c>
      <c r="K31" s="46">
        <v>4440287.2299999874</v>
      </c>
      <c r="L31" s="51">
        <v>8953789.4600000121</v>
      </c>
    </row>
    <row r="32" spans="2:12" x14ac:dyDescent="0.3">
      <c r="B32" s="4" t="s">
        <v>3</v>
      </c>
      <c r="C32" s="42">
        <v>20531</v>
      </c>
      <c r="D32" s="35">
        <v>19468</v>
      </c>
      <c r="E32" s="35">
        <v>6633</v>
      </c>
      <c r="F32" s="35">
        <v>3548</v>
      </c>
      <c r="G32" s="36">
        <v>2941</v>
      </c>
      <c r="H32" s="47">
        <v>16692893.150000008</v>
      </c>
      <c r="I32" s="47">
        <v>10571476.759999966</v>
      </c>
      <c r="J32" s="47">
        <v>2278570.9400000037</v>
      </c>
      <c r="K32" s="47">
        <v>912208.68999999971</v>
      </c>
      <c r="L32" s="49">
        <v>2930636.7600000007</v>
      </c>
    </row>
    <row r="33" spans="2:12" x14ac:dyDescent="0.3">
      <c r="B33" s="4" t="s">
        <v>4</v>
      </c>
      <c r="C33" s="42">
        <v>214880</v>
      </c>
      <c r="D33" s="35">
        <v>203411</v>
      </c>
      <c r="E33" s="35">
        <v>69546</v>
      </c>
      <c r="F33" s="35">
        <v>33138</v>
      </c>
      <c r="G33" s="36">
        <v>24540</v>
      </c>
      <c r="H33" s="47">
        <v>49000949.51999981</v>
      </c>
      <c r="I33" s="47">
        <v>31555310.839999799</v>
      </c>
      <c r="J33" s="47">
        <v>7894407.440000046</v>
      </c>
      <c r="K33" s="47">
        <v>3528078.5399999875</v>
      </c>
      <c r="L33" s="49">
        <v>6023152.7000000123</v>
      </c>
    </row>
    <row r="34" spans="2:12" x14ac:dyDescent="0.3">
      <c r="B34" s="3" t="s">
        <v>46</v>
      </c>
      <c r="C34" s="41">
        <v>233087</v>
      </c>
      <c r="D34" s="33">
        <v>218062</v>
      </c>
      <c r="E34" s="33">
        <v>82515</v>
      </c>
      <c r="F34" s="33">
        <v>39780</v>
      </c>
      <c r="G34" s="34">
        <f>SUM(G35:G36)</f>
        <v>30839</v>
      </c>
      <c r="H34" s="46">
        <v>73618003.149999633</v>
      </c>
      <c r="I34" s="46">
        <v>42684754.810000002</v>
      </c>
      <c r="J34" s="46">
        <v>12319325.130000005</v>
      </c>
      <c r="K34" s="46">
        <v>5964550.4199999962</v>
      </c>
      <c r="L34" s="51">
        <v>12649372.79000001</v>
      </c>
    </row>
    <row r="35" spans="2:12" x14ac:dyDescent="0.3">
      <c r="B35" s="4" t="s">
        <v>3</v>
      </c>
      <c r="C35" s="42">
        <v>21046</v>
      </c>
      <c r="D35" s="35">
        <v>19949</v>
      </c>
      <c r="E35" s="35">
        <v>6316</v>
      </c>
      <c r="F35" s="35">
        <v>3450</v>
      </c>
      <c r="G35" s="36">
        <v>3020</v>
      </c>
      <c r="H35" s="47">
        <v>22041522.81000004</v>
      </c>
      <c r="I35" s="47">
        <v>14418820.810000064</v>
      </c>
      <c r="J35" s="47">
        <v>2339749.8100000075</v>
      </c>
      <c r="K35" s="47">
        <v>1131633.7099999986</v>
      </c>
      <c r="L35" s="49">
        <v>4151318.4799999995</v>
      </c>
    </row>
    <row r="36" spans="2:12" ht="15.65" thickBot="1" x14ac:dyDescent="0.35">
      <c r="B36" s="37" t="s">
        <v>4</v>
      </c>
      <c r="C36" s="43">
        <v>212041</v>
      </c>
      <c r="D36" s="38">
        <v>198113</v>
      </c>
      <c r="E36" s="38">
        <v>76199</v>
      </c>
      <c r="F36" s="38">
        <v>36330</v>
      </c>
      <c r="G36" s="39">
        <v>27819</v>
      </c>
      <c r="H36" s="48">
        <v>51576480.339999594</v>
      </c>
      <c r="I36" s="48">
        <v>28265933.999999937</v>
      </c>
      <c r="J36" s="48">
        <v>9979575.3199999966</v>
      </c>
      <c r="K36" s="48">
        <v>4832916.7099999981</v>
      </c>
      <c r="L36" s="50">
        <v>8498054.3100000098</v>
      </c>
    </row>
    <row r="37" spans="2:12" x14ac:dyDescent="0.3">
      <c r="B37" s="3" t="s">
        <v>72</v>
      </c>
      <c r="C37" s="143">
        <f>C34-C31</f>
        <v>-2324</v>
      </c>
      <c r="D37" s="144">
        <f t="shared" ref="D37:L37" si="4">D34-D31</f>
        <v>-4817</v>
      </c>
      <c r="E37" s="144">
        <f t="shared" si="4"/>
        <v>6336</v>
      </c>
      <c r="F37" s="144">
        <f t="shared" si="4"/>
        <v>3094</v>
      </c>
      <c r="G37" s="148">
        <f t="shared" si="4"/>
        <v>3358</v>
      </c>
      <c r="H37" s="147">
        <f t="shared" si="4"/>
        <v>7924160.4799998179</v>
      </c>
      <c r="I37" s="145">
        <f t="shared" si="4"/>
        <v>557967.21000023931</v>
      </c>
      <c r="J37" s="145">
        <f t="shared" si="4"/>
        <v>2146346.7499999553</v>
      </c>
      <c r="K37" s="145">
        <f t="shared" si="4"/>
        <v>1524263.1900000088</v>
      </c>
      <c r="L37" s="146">
        <f t="shared" si="4"/>
        <v>3695583.3299999982</v>
      </c>
    </row>
    <row r="38" spans="2:12" x14ac:dyDescent="0.3">
      <c r="B38" s="141" t="s">
        <v>3</v>
      </c>
      <c r="C38" s="152">
        <f t="shared" ref="C38:L39" si="5">C35-C32</f>
        <v>515</v>
      </c>
      <c r="D38" s="153">
        <f t="shared" si="5"/>
        <v>481</v>
      </c>
      <c r="E38" s="153">
        <f t="shared" si="5"/>
        <v>-317</v>
      </c>
      <c r="F38" s="153">
        <f t="shared" si="5"/>
        <v>-98</v>
      </c>
      <c r="G38" s="154">
        <f t="shared" si="5"/>
        <v>79</v>
      </c>
      <c r="H38" s="161">
        <f t="shared" si="5"/>
        <v>5348629.6600000318</v>
      </c>
      <c r="I38" s="162">
        <f t="shared" si="5"/>
        <v>3847344.0500000976</v>
      </c>
      <c r="J38" s="162">
        <f t="shared" si="5"/>
        <v>61178.870000003837</v>
      </c>
      <c r="K38" s="162">
        <f t="shared" si="5"/>
        <v>219425.01999999885</v>
      </c>
      <c r="L38" s="163">
        <f t="shared" si="5"/>
        <v>1220681.7199999988</v>
      </c>
    </row>
    <row r="39" spans="2:12" ht="15.65" thickBot="1" x14ac:dyDescent="0.35">
      <c r="B39" s="142" t="s">
        <v>4</v>
      </c>
      <c r="C39" s="164">
        <f t="shared" si="5"/>
        <v>-2839</v>
      </c>
      <c r="D39" s="165">
        <f t="shared" si="5"/>
        <v>-5298</v>
      </c>
      <c r="E39" s="165">
        <f t="shared" si="5"/>
        <v>6653</v>
      </c>
      <c r="F39" s="165">
        <f t="shared" si="5"/>
        <v>3192</v>
      </c>
      <c r="G39" s="166">
        <f t="shared" si="5"/>
        <v>3279</v>
      </c>
      <c r="H39" s="167">
        <f t="shared" si="5"/>
        <v>2575530.8199997842</v>
      </c>
      <c r="I39" s="168">
        <f t="shared" si="5"/>
        <v>-3289376.839999862</v>
      </c>
      <c r="J39" s="168">
        <f t="shared" si="5"/>
        <v>2085167.8799999505</v>
      </c>
      <c r="K39" s="168">
        <f t="shared" si="5"/>
        <v>1304838.1700000106</v>
      </c>
      <c r="L39" s="169">
        <f t="shared" si="5"/>
        <v>2474901.6099999975</v>
      </c>
    </row>
    <row r="40" spans="2:12" ht="15.65" thickBot="1" x14ac:dyDescent="0.35"/>
    <row r="41" spans="2:12" ht="15.65" thickBot="1" x14ac:dyDescent="0.35">
      <c r="B41" s="45" t="s">
        <v>47</v>
      </c>
      <c r="C41" s="201" t="s">
        <v>1</v>
      </c>
      <c r="D41" s="201"/>
      <c r="E41" s="201"/>
      <c r="F41" s="201"/>
      <c r="G41" s="201"/>
      <c r="H41" s="201" t="s">
        <v>12</v>
      </c>
      <c r="I41" s="201"/>
      <c r="J41" s="201"/>
      <c r="K41" s="201"/>
      <c r="L41" s="201"/>
    </row>
    <row r="42" spans="2:12" ht="15.65" thickBot="1" x14ac:dyDescent="0.35">
      <c r="B42" s="1" t="s">
        <v>0</v>
      </c>
      <c r="C42" s="40" t="s">
        <v>40</v>
      </c>
      <c r="D42" s="2" t="s">
        <v>34</v>
      </c>
      <c r="E42" s="2" t="s">
        <v>35</v>
      </c>
      <c r="F42" s="2" t="s">
        <v>36</v>
      </c>
      <c r="G42" s="32" t="s">
        <v>39</v>
      </c>
      <c r="H42" s="2" t="s">
        <v>40</v>
      </c>
      <c r="I42" s="2" t="s">
        <v>34</v>
      </c>
      <c r="J42" s="2" t="s">
        <v>35</v>
      </c>
      <c r="K42" s="2" t="s">
        <v>36</v>
      </c>
      <c r="L42" s="32" t="s">
        <v>39</v>
      </c>
    </row>
    <row r="43" spans="2:12" x14ac:dyDescent="0.3">
      <c r="B43" s="3" t="s">
        <v>48</v>
      </c>
      <c r="C43" s="41">
        <v>225169</v>
      </c>
      <c r="D43" s="33">
        <v>211185</v>
      </c>
      <c r="E43" s="33">
        <v>80405</v>
      </c>
      <c r="F43" s="33">
        <v>37327</v>
      </c>
      <c r="G43" s="34">
        <f>SUM(G44:G45)</f>
        <v>28278</v>
      </c>
      <c r="H43" s="46">
        <v>58610812.34999992</v>
      </c>
      <c r="I43" s="46">
        <v>32005503.139999673</v>
      </c>
      <c r="J43" s="46">
        <v>11841314.369999988</v>
      </c>
      <c r="K43" s="46">
        <v>4735502.5700000133</v>
      </c>
      <c r="L43" s="51">
        <v>10028492.270000033</v>
      </c>
    </row>
    <row r="44" spans="2:12" x14ac:dyDescent="0.3">
      <c r="B44" s="4" t="s">
        <v>3</v>
      </c>
      <c r="C44" s="42">
        <v>18377</v>
      </c>
      <c r="D44" s="35">
        <v>17406</v>
      </c>
      <c r="E44" s="35">
        <v>6501</v>
      </c>
      <c r="F44" s="35">
        <v>3662</v>
      </c>
      <c r="G44" s="36">
        <v>2864</v>
      </c>
      <c r="H44" s="47">
        <v>13953537.010000033</v>
      </c>
      <c r="I44" s="47">
        <v>7726073.2300000116</v>
      </c>
      <c r="J44" s="47">
        <v>2188551.1699999985</v>
      </c>
      <c r="K44" s="47">
        <v>972991.05000000016</v>
      </c>
      <c r="L44" s="49">
        <v>3065921.5600000005</v>
      </c>
    </row>
    <row r="45" spans="2:12" x14ac:dyDescent="0.3">
      <c r="B45" s="4" t="s">
        <v>4</v>
      </c>
      <c r="C45" s="42">
        <v>206792</v>
      </c>
      <c r="D45" s="35">
        <v>193779</v>
      </c>
      <c r="E45" s="35">
        <v>73904</v>
      </c>
      <c r="F45" s="35">
        <v>33665</v>
      </c>
      <c r="G45" s="36">
        <v>25414</v>
      </c>
      <c r="H45" s="47">
        <v>44657275.339999884</v>
      </c>
      <c r="I45" s="47">
        <v>24279429.909999661</v>
      </c>
      <c r="J45" s="47">
        <v>9652763.1999999899</v>
      </c>
      <c r="K45" s="47">
        <v>3762511.5200000131</v>
      </c>
      <c r="L45" s="49">
        <v>6962570.7100000326</v>
      </c>
    </row>
    <row r="46" spans="2:12" x14ac:dyDescent="0.3">
      <c r="B46" s="3" t="s">
        <v>49</v>
      </c>
      <c r="C46" s="41">
        <v>220301</v>
      </c>
      <c r="D46" s="33">
        <v>205093</v>
      </c>
      <c r="E46" s="33">
        <v>87575</v>
      </c>
      <c r="F46" s="33">
        <v>45701</v>
      </c>
      <c r="G46" s="34">
        <f>SUM(G47:G48)</f>
        <v>33847</v>
      </c>
      <c r="H46" s="46">
        <v>78422133.430000916</v>
      </c>
      <c r="I46" s="46">
        <v>41660968.389999658</v>
      </c>
      <c r="J46" s="46">
        <v>14639924.159999933</v>
      </c>
      <c r="K46" s="46">
        <v>7090172.8600000059</v>
      </c>
      <c r="L46" s="51">
        <v>15031068.020000018</v>
      </c>
    </row>
    <row r="47" spans="2:12" x14ac:dyDescent="0.3">
      <c r="B47" s="4" t="s">
        <v>3</v>
      </c>
      <c r="C47" s="42">
        <v>25308</v>
      </c>
      <c r="D47" s="35">
        <v>24204</v>
      </c>
      <c r="E47" s="35">
        <v>8025</v>
      </c>
      <c r="F47" s="35">
        <v>4051</v>
      </c>
      <c r="G47" s="36">
        <v>3247</v>
      </c>
      <c r="H47" s="47">
        <v>26036065.980000135</v>
      </c>
      <c r="I47" s="47">
        <v>16287121.070000006</v>
      </c>
      <c r="J47" s="47">
        <v>3798713.1700000032</v>
      </c>
      <c r="K47" s="47">
        <v>1332866.3900000006</v>
      </c>
      <c r="L47" s="49">
        <v>4617365.3499999996</v>
      </c>
    </row>
    <row r="48" spans="2:12" ht="15.65" thickBot="1" x14ac:dyDescent="0.35">
      <c r="B48" s="37" t="s">
        <v>4</v>
      </c>
      <c r="C48" s="43">
        <v>194993</v>
      </c>
      <c r="D48" s="38">
        <v>180889</v>
      </c>
      <c r="E48" s="38">
        <v>79550</v>
      </c>
      <c r="F48" s="38">
        <v>41650</v>
      </c>
      <c r="G48" s="39">
        <v>30600</v>
      </c>
      <c r="H48" s="48">
        <v>52386067.450000778</v>
      </c>
      <c r="I48" s="48">
        <v>25373847.31999965</v>
      </c>
      <c r="J48" s="48">
        <v>10841210.989999929</v>
      </c>
      <c r="K48" s="48">
        <v>5757306.4700000053</v>
      </c>
      <c r="L48" s="50">
        <v>10413702.670000019</v>
      </c>
    </row>
    <row r="49" spans="2:12" x14ac:dyDescent="0.3">
      <c r="B49" s="3" t="s">
        <v>72</v>
      </c>
      <c r="C49" s="143">
        <f>C46-C43</f>
        <v>-4868</v>
      </c>
      <c r="D49" s="144">
        <f t="shared" ref="D49:L49" si="6">D46-D43</f>
        <v>-6092</v>
      </c>
      <c r="E49" s="144">
        <f t="shared" si="6"/>
        <v>7170</v>
      </c>
      <c r="F49" s="144">
        <f t="shared" si="6"/>
        <v>8374</v>
      </c>
      <c r="G49" s="148">
        <f t="shared" si="6"/>
        <v>5569</v>
      </c>
      <c r="H49" s="147">
        <f t="shared" si="6"/>
        <v>19811321.080000997</v>
      </c>
      <c r="I49" s="145">
        <f t="shared" si="6"/>
        <v>9655465.2499999851</v>
      </c>
      <c r="J49" s="145">
        <f t="shared" si="6"/>
        <v>2798609.7899999451</v>
      </c>
      <c r="K49" s="145">
        <f t="shared" si="6"/>
        <v>2354670.2899999926</v>
      </c>
      <c r="L49" s="146">
        <f t="shared" si="6"/>
        <v>5002575.7499999851</v>
      </c>
    </row>
    <row r="50" spans="2:12" x14ac:dyDescent="0.3">
      <c r="B50" s="141" t="s">
        <v>3</v>
      </c>
      <c r="C50" s="152">
        <f t="shared" ref="C50:L50" si="7">C47-C44</f>
        <v>6931</v>
      </c>
      <c r="D50" s="153">
        <f t="shared" si="7"/>
        <v>6798</v>
      </c>
      <c r="E50" s="153">
        <f t="shared" si="7"/>
        <v>1524</v>
      </c>
      <c r="F50" s="153">
        <f t="shared" si="7"/>
        <v>389</v>
      </c>
      <c r="G50" s="154">
        <f t="shared" si="7"/>
        <v>383</v>
      </c>
      <c r="H50" s="161">
        <f t="shared" si="7"/>
        <v>12082528.970000101</v>
      </c>
      <c r="I50" s="162">
        <f t="shared" si="7"/>
        <v>8561047.8399999943</v>
      </c>
      <c r="J50" s="162">
        <f t="shared" si="7"/>
        <v>1610162.0000000047</v>
      </c>
      <c r="K50" s="162">
        <f t="shared" si="7"/>
        <v>359875.34000000043</v>
      </c>
      <c r="L50" s="163">
        <f t="shared" si="7"/>
        <v>1551443.7899999991</v>
      </c>
    </row>
    <row r="51" spans="2:12" ht="15.65" thickBot="1" x14ac:dyDescent="0.35">
      <c r="B51" s="142" t="s">
        <v>4</v>
      </c>
      <c r="C51" s="164">
        <f t="shared" ref="C51:L51" si="8">C48-C45</f>
        <v>-11799</v>
      </c>
      <c r="D51" s="165">
        <f t="shared" si="8"/>
        <v>-12890</v>
      </c>
      <c r="E51" s="165">
        <f t="shared" si="8"/>
        <v>5646</v>
      </c>
      <c r="F51" s="165">
        <f t="shared" si="8"/>
        <v>7985</v>
      </c>
      <c r="G51" s="166">
        <f t="shared" si="8"/>
        <v>5186</v>
      </c>
      <c r="H51" s="167">
        <f t="shared" si="8"/>
        <v>7728792.1100008935</v>
      </c>
      <c r="I51" s="168">
        <f t="shared" si="8"/>
        <v>1094417.409999989</v>
      </c>
      <c r="J51" s="168">
        <f t="shared" si="8"/>
        <v>1188447.7899999395</v>
      </c>
      <c r="K51" s="168">
        <f t="shared" si="8"/>
        <v>1994794.9499999923</v>
      </c>
      <c r="L51" s="169">
        <f t="shared" si="8"/>
        <v>3451131.959999986</v>
      </c>
    </row>
    <row r="52" spans="2:12" ht="15.65" thickBot="1" x14ac:dyDescent="0.35">
      <c r="H52" s="52"/>
      <c r="I52" s="52"/>
      <c r="J52" s="52"/>
      <c r="K52" s="52"/>
      <c r="L52" s="52"/>
    </row>
    <row r="53" spans="2:12" ht="15.65" thickBot="1" x14ac:dyDescent="0.35">
      <c r="B53" s="45" t="s">
        <v>50</v>
      </c>
      <c r="C53" s="201" t="s">
        <v>1</v>
      </c>
      <c r="D53" s="201"/>
      <c r="E53" s="201"/>
      <c r="F53" s="201"/>
      <c r="G53" s="201"/>
      <c r="H53" s="202" t="s">
        <v>12</v>
      </c>
      <c r="I53" s="202"/>
      <c r="J53" s="202"/>
      <c r="K53" s="202"/>
      <c r="L53" s="202"/>
    </row>
    <row r="54" spans="2:12" ht="15.65" thickBot="1" x14ac:dyDescent="0.35">
      <c r="B54" s="1" t="s">
        <v>0</v>
      </c>
      <c r="C54" s="40" t="s">
        <v>40</v>
      </c>
      <c r="D54" s="2" t="s">
        <v>34</v>
      </c>
      <c r="E54" s="2" t="s">
        <v>35</v>
      </c>
      <c r="F54" s="2" t="s">
        <v>36</v>
      </c>
      <c r="G54" s="32" t="s">
        <v>39</v>
      </c>
      <c r="H54" s="53" t="s">
        <v>40</v>
      </c>
      <c r="I54" s="53" t="s">
        <v>34</v>
      </c>
      <c r="J54" s="53" t="s">
        <v>35</v>
      </c>
      <c r="K54" s="53" t="s">
        <v>36</v>
      </c>
      <c r="L54" s="54" t="s">
        <v>39</v>
      </c>
    </row>
    <row r="55" spans="2:12" x14ac:dyDescent="0.3">
      <c r="B55" s="3" t="s">
        <v>51</v>
      </c>
      <c r="C55" s="41">
        <v>219530</v>
      </c>
      <c r="D55" s="33">
        <v>201135</v>
      </c>
      <c r="E55" s="33">
        <v>84903</v>
      </c>
      <c r="F55" s="33">
        <v>40067</v>
      </c>
      <c r="G55" s="34">
        <f>SUM(G56:G57)</f>
        <v>30169</v>
      </c>
      <c r="H55" s="46">
        <v>53087247.099999785</v>
      </c>
      <c r="I55" s="46">
        <v>25875934.389999717</v>
      </c>
      <c r="J55" s="46">
        <v>10103287.649999972</v>
      </c>
      <c r="K55" s="46">
        <v>5705356.6500000171</v>
      </c>
      <c r="L55" s="51">
        <v>11402668.410000013</v>
      </c>
    </row>
    <row r="56" spans="2:12" x14ac:dyDescent="0.3">
      <c r="B56" s="4" t="s">
        <v>3</v>
      </c>
      <c r="C56" s="42">
        <v>17711</v>
      </c>
      <c r="D56" s="35">
        <v>16539</v>
      </c>
      <c r="E56" s="35">
        <v>6596</v>
      </c>
      <c r="F56" s="35">
        <v>3593</v>
      </c>
      <c r="G56" s="36">
        <v>3083</v>
      </c>
      <c r="H56" s="47">
        <v>13573260.890000017</v>
      </c>
      <c r="I56" s="47">
        <v>7718570.2000000011</v>
      </c>
      <c r="J56" s="47">
        <v>1421446.650000002</v>
      </c>
      <c r="K56" s="47">
        <v>1027091.5799999997</v>
      </c>
      <c r="L56" s="49">
        <v>3406152.459999999</v>
      </c>
    </row>
    <row r="57" spans="2:12" x14ac:dyDescent="0.3">
      <c r="B57" s="4" t="s">
        <v>4</v>
      </c>
      <c r="C57" s="42">
        <v>201819</v>
      </c>
      <c r="D57" s="35">
        <v>184596</v>
      </c>
      <c r="E57" s="35">
        <v>78307</v>
      </c>
      <c r="F57" s="35">
        <v>36474</v>
      </c>
      <c r="G57" s="36">
        <v>27086</v>
      </c>
      <c r="H57" s="47">
        <v>39513986.20999977</v>
      </c>
      <c r="I57" s="47">
        <v>18157364.189999714</v>
      </c>
      <c r="J57" s="47">
        <v>8681840.9999999702</v>
      </c>
      <c r="K57" s="47">
        <v>4678265.0700000171</v>
      </c>
      <c r="L57" s="49">
        <v>7996515.9500000142</v>
      </c>
    </row>
    <row r="58" spans="2:12" x14ac:dyDescent="0.3">
      <c r="B58" s="3" t="s">
        <v>52</v>
      </c>
      <c r="C58" s="41">
        <v>214618</v>
      </c>
      <c r="D58" s="33">
        <v>196927</v>
      </c>
      <c r="E58" s="33">
        <v>88713</v>
      </c>
      <c r="F58" s="33">
        <v>51362</v>
      </c>
      <c r="G58" s="34">
        <f>SUM(G59:G60)</f>
        <v>37932</v>
      </c>
      <c r="H58" s="46">
        <v>71073283.499999374</v>
      </c>
      <c r="I58" s="46">
        <v>29483485.299999665</v>
      </c>
      <c r="J58" s="46">
        <v>15198542.800000057</v>
      </c>
      <c r="K58" s="46">
        <v>8818072.7699999865</v>
      </c>
      <c r="L58" s="51">
        <v>17573182.630000025</v>
      </c>
    </row>
    <row r="59" spans="2:12" x14ac:dyDescent="0.3">
      <c r="B59" s="4" t="s">
        <v>3</v>
      </c>
      <c r="C59" s="42">
        <v>23196</v>
      </c>
      <c r="D59" s="35">
        <v>21438</v>
      </c>
      <c r="E59" s="35">
        <v>8817</v>
      </c>
      <c r="F59" s="35">
        <v>4807</v>
      </c>
      <c r="G59" s="36">
        <v>3524</v>
      </c>
      <c r="H59" s="47">
        <v>22181167.049999893</v>
      </c>
      <c r="I59" s="47">
        <v>11027473.040000036</v>
      </c>
      <c r="J59" s="47">
        <v>4152932.7499999935</v>
      </c>
      <c r="K59" s="47">
        <v>1959523.6699999981</v>
      </c>
      <c r="L59" s="49">
        <v>5041237.5899999989</v>
      </c>
    </row>
    <row r="60" spans="2:12" ht="15.65" thickBot="1" x14ac:dyDescent="0.35">
      <c r="B60" s="37" t="s">
        <v>4</v>
      </c>
      <c r="C60" s="43">
        <v>191422</v>
      </c>
      <c r="D60" s="38">
        <v>175489</v>
      </c>
      <c r="E60" s="38">
        <v>79896</v>
      </c>
      <c r="F60" s="38">
        <v>46555</v>
      </c>
      <c r="G60" s="39">
        <v>34408</v>
      </c>
      <c r="H60" s="48">
        <v>48892116.449999474</v>
      </c>
      <c r="I60" s="48">
        <v>18456012.259999629</v>
      </c>
      <c r="J60" s="48">
        <v>11045610.050000062</v>
      </c>
      <c r="K60" s="48">
        <v>6858549.0999999885</v>
      </c>
      <c r="L60" s="50">
        <v>12531945.04000002</v>
      </c>
    </row>
    <row r="61" spans="2:12" x14ac:dyDescent="0.3">
      <c r="B61" s="3" t="s">
        <v>72</v>
      </c>
      <c r="C61" s="143">
        <f>C58-C55</f>
        <v>-4912</v>
      </c>
      <c r="D61" s="144">
        <f t="shared" ref="D61:L61" si="9">D58-D55</f>
        <v>-4208</v>
      </c>
      <c r="E61" s="144">
        <f t="shared" si="9"/>
        <v>3810</v>
      </c>
      <c r="F61" s="144">
        <f t="shared" si="9"/>
        <v>11295</v>
      </c>
      <c r="G61" s="148">
        <f t="shared" si="9"/>
        <v>7763</v>
      </c>
      <c r="H61" s="147">
        <f t="shared" si="9"/>
        <v>17986036.399999589</v>
      </c>
      <c r="I61" s="145">
        <f t="shared" si="9"/>
        <v>3607550.909999948</v>
      </c>
      <c r="J61" s="145">
        <f t="shared" si="9"/>
        <v>5095255.1500000842</v>
      </c>
      <c r="K61" s="145">
        <f t="shared" si="9"/>
        <v>3112716.1199999694</v>
      </c>
      <c r="L61" s="146">
        <f t="shared" si="9"/>
        <v>6170514.2200000118</v>
      </c>
    </row>
    <row r="62" spans="2:12" x14ac:dyDescent="0.3">
      <c r="B62" s="141" t="s">
        <v>3</v>
      </c>
      <c r="C62" s="152">
        <f t="shared" ref="C62:L62" si="10">C59-C56</f>
        <v>5485</v>
      </c>
      <c r="D62" s="153">
        <f t="shared" si="10"/>
        <v>4899</v>
      </c>
      <c r="E62" s="153">
        <f t="shared" si="10"/>
        <v>2221</v>
      </c>
      <c r="F62" s="153">
        <f t="shared" si="10"/>
        <v>1214</v>
      </c>
      <c r="G62" s="154">
        <f t="shared" si="10"/>
        <v>441</v>
      </c>
      <c r="H62" s="161">
        <f t="shared" si="10"/>
        <v>8607906.1599998754</v>
      </c>
      <c r="I62" s="162">
        <f t="shared" si="10"/>
        <v>3308902.8400000352</v>
      </c>
      <c r="J62" s="162">
        <f t="shared" si="10"/>
        <v>2731486.0999999912</v>
      </c>
      <c r="K62" s="162">
        <f t="shared" si="10"/>
        <v>932432.08999999834</v>
      </c>
      <c r="L62" s="163">
        <f t="shared" si="10"/>
        <v>1635085.13</v>
      </c>
    </row>
    <row r="63" spans="2:12" ht="15.65" thickBot="1" x14ac:dyDescent="0.35">
      <c r="B63" s="142" t="s">
        <v>4</v>
      </c>
      <c r="C63" s="164">
        <f t="shared" ref="C63:L63" si="11">C60-C57</f>
        <v>-10397</v>
      </c>
      <c r="D63" s="165">
        <f t="shared" si="11"/>
        <v>-9107</v>
      </c>
      <c r="E63" s="165">
        <f t="shared" si="11"/>
        <v>1589</v>
      </c>
      <c r="F63" s="165">
        <f t="shared" si="11"/>
        <v>10081</v>
      </c>
      <c r="G63" s="166">
        <f t="shared" si="11"/>
        <v>7322</v>
      </c>
      <c r="H63" s="167">
        <f t="shared" si="11"/>
        <v>9378130.2399997041</v>
      </c>
      <c r="I63" s="168">
        <f t="shared" si="11"/>
        <v>298648.06999991462</v>
      </c>
      <c r="J63" s="168">
        <f t="shared" si="11"/>
        <v>2363769.050000092</v>
      </c>
      <c r="K63" s="168">
        <f t="shared" si="11"/>
        <v>2180284.0299999714</v>
      </c>
      <c r="L63" s="169">
        <f t="shared" si="11"/>
        <v>4535429.0900000054</v>
      </c>
    </row>
    <row r="64" spans="2:12" ht="15.65" thickBot="1" x14ac:dyDescent="0.35">
      <c r="H64" s="52"/>
      <c r="I64" s="52"/>
      <c r="J64" s="52"/>
      <c r="K64" s="52"/>
      <c r="L64" s="52"/>
    </row>
    <row r="65" spans="2:12" ht="15.65" thickBot="1" x14ac:dyDescent="0.35">
      <c r="B65" s="45" t="s">
        <v>53</v>
      </c>
      <c r="C65" s="201" t="s">
        <v>1</v>
      </c>
      <c r="D65" s="201"/>
      <c r="E65" s="201"/>
      <c r="F65" s="201"/>
      <c r="G65" s="201"/>
      <c r="H65" s="202" t="s">
        <v>12</v>
      </c>
      <c r="I65" s="202"/>
      <c r="J65" s="202"/>
      <c r="K65" s="202"/>
      <c r="L65" s="202"/>
    </row>
    <row r="66" spans="2:12" ht="15.65" thickBot="1" x14ac:dyDescent="0.35">
      <c r="B66" s="1" t="s">
        <v>0</v>
      </c>
      <c r="C66" s="40" t="s">
        <v>40</v>
      </c>
      <c r="D66" s="2" t="s">
        <v>34</v>
      </c>
      <c r="E66" s="2" t="s">
        <v>35</v>
      </c>
      <c r="F66" s="2" t="s">
        <v>36</v>
      </c>
      <c r="G66" s="32" t="s">
        <v>39</v>
      </c>
      <c r="H66" s="53" t="s">
        <v>40</v>
      </c>
      <c r="I66" s="53" t="s">
        <v>34</v>
      </c>
      <c r="J66" s="53" t="s">
        <v>35</v>
      </c>
      <c r="K66" s="53" t="s">
        <v>36</v>
      </c>
      <c r="L66" s="54" t="s">
        <v>39</v>
      </c>
    </row>
    <row r="67" spans="2:12" x14ac:dyDescent="0.3">
      <c r="B67" s="3" t="s">
        <v>54</v>
      </c>
      <c r="C67" s="41">
        <v>225380</v>
      </c>
      <c r="D67" s="33">
        <v>210111</v>
      </c>
      <c r="E67" s="33">
        <v>83397</v>
      </c>
      <c r="F67" s="33">
        <v>44162</v>
      </c>
      <c r="G67" s="34">
        <v>32510</v>
      </c>
      <c r="H67" s="46">
        <v>49138141.869999617</v>
      </c>
      <c r="I67" s="46">
        <v>22017487.97000004</v>
      </c>
      <c r="J67" s="46">
        <v>9089880.3500000015</v>
      </c>
      <c r="K67" s="46">
        <v>5154497.1600000132</v>
      </c>
      <c r="L67" s="51">
        <v>12876276.390000008</v>
      </c>
    </row>
    <row r="68" spans="2:12" x14ac:dyDescent="0.3">
      <c r="B68" s="4" t="s">
        <v>3</v>
      </c>
      <c r="C68" s="42">
        <v>19074</v>
      </c>
      <c r="D68" s="35">
        <v>18299</v>
      </c>
      <c r="E68" s="35">
        <v>6717</v>
      </c>
      <c r="F68" s="35">
        <v>3955</v>
      </c>
      <c r="G68" s="36">
        <v>3205</v>
      </c>
      <c r="H68" s="47">
        <v>13913104.019999931</v>
      </c>
      <c r="I68" s="47">
        <v>6979856.5699999714</v>
      </c>
      <c r="J68" s="47">
        <v>2417365.3300000047</v>
      </c>
      <c r="K68" s="47">
        <v>746633.4399999982</v>
      </c>
      <c r="L68" s="49">
        <v>3769248.6799999997</v>
      </c>
    </row>
    <row r="69" spans="2:12" x14ac:dyDescent="0.3">
      <c r="B69" s="4" t="s">
        <v>4</v>
      </c>
      <c r="C69" s="42">
        <v>206306</v>
      </c>
      <c r="D69" s="35">
        <v>191812</v>
      </c>
      <c r="E69" s="35">
        <v>76680</v>
      </c>
      <c r="F69" s="35">
        <v>40207</v>
      </c>
      <c r="G69" s="36">
        <v>29305</v>
      </c>
      <c r="H69" s="47">
        <v>35225037.849999689</v>
      </c>
      <c r="I69" s="47">
        <v>15037631.400000069</v>
      </c>
      <c r="J69" s="47">
        <v>6672515.0199999977</v>
      </c>
      <c r="K69" s="47">
        <v>4407863.7200000146</v>
      </c>
      <c r="L69" s="49">
        <v>9107027.7100000083</v>
      </c>
    </row>
    <row r="70" spans="2:12" x14ac:dyDescent="0.3">
      <c r="B70" s="3" t="s">
        <v>55</v>
      </c>
      <c r="C70" s="41">
        <v>198126</v>
      </c>
      <c r="D70" s="33">
        <v>181693</v>
      </c>
      <c r="E70" s="33">
        <v>81680</v>
      </c>
      <c r="F70" s="33">
        <v>53552</v>
      </c>
      <c r="G70" s="34">
        <f>SUM(G71:G72)</f>
        <v>42723</v>
      </c>
      <c r="H70" s="46">
        <v>63075060.379999965</v>
      </c>
      <c r="I70" s="46">
        <v>22085138.299999543</v>
      </c>
      <c r="J70" s="46">
        <v>10336398.270000096</v>
      </c>
      <c r="K70" s="46">
        <v>9352908.2999999784</v>
      </c>
      <c r="L70" s="51">
        <v>21300615.509999998</v>
      </c>
    </row>
    <row r="71" spans="2:12" x14ac:dyDescent="0.3">
      <c r="B71" s="4" t="s">
        <v>3</v>
      </c>
      <c r="C71" s="42">
        <v>19458</v>
      </c>
      <c r="D71" s="35">
        <v>18056</v>
      </c>
      <c r="E71" s="35">
        <v>7066</v>
      </c>
      <c r="F71" s="35">
        <v>4927</v>
      </c>
      <c r="G71" s="36">
        <v>3952</v>
      </c>
      <c r="H71" s="47">
        <v>19017144.789999995</v>
      </c>
      <c r="I71" s="47">
        <v>8154794.4300000248</v>
      </c>
      <c r="J71" s="47">
        <v>2633075.6800000002</v>
      </c>
      <c r="K71" s="47">
        <v>2315668.0199999958</v>
      </c>
      <c r="L71" s="49">
        <v>5913606.6600000001</v>
      </c>
    </row>
    <row r="72" spans="2:12" ht="15.65" thickBot="1" x14ac:dyDescent="0.35">
      <c r="B72" s="37" t="s">
        <v>4</v>
      </c>
      <c r="C72" s="43">
        <v>178668</v>
      </c>
      <c r="D72" s="38">
        <v>163637</v>
      </c>
      <c r="E72" s="38">
        <v>74614</v>
      </c>
      <c r="F72" s="38">
        <v>48625</v>
      </c>
      <c r="G72" s="39">
        <v>38771</v>
      </c>
      <c r="H72" s="48">
        <v>44057915.589999966</v>
      </c>
      <c r="I72" s="48">
        <v>13930343.869999517</v>
      </c>
      <c r="J72" s="48">
        <v>7703322.5900000958</v>
      </c>
      <c r="K72" s="48">
        <v>7037240.2799999835</v>
      </c>
      <c r="L72" s="50">
        <v>15387008.849999994</v>
      </c>
    </row>
    <row r="73" spans="2:12" x14ac:dyDescent="0.3">
      <c r="B73" s="3" t="s">
        <v>72</v>
      </c>
      <c r="C73" s="143">
        <f>C70-C67</f>
        <v>-27254</v>
      </c>
      <c r="D73" s="144">
        <f t="shared" ref="D73:L73" si="12">D70-D67</f>
        <v>-28418</v>
      </c>
      <c r="E73" s="144">
        <f t="shared" si="12"/>
        <v>-1717</v>
      </c>
      <c r="F73" s="144">
        <f t="shared" si="12"/>
        <v>9390</v>
      </c>
      <c r="G73" s="148">
        <f t="shared" si="12"/>
        <v>10213</v>
      </c>
      <c r="H73" s="147">
        <f t="shared" si="12"/>
        <v>13936918.510000348</v>
      </c>
      <c r="I73" s="145">
        <f t="shared" si="12"/>
        <v>67650.329999502748</v>
      </c>
      <c r="J73" s="145">
        <f t="shared" si="12"/>
        <v>1246517.9200000949</v>
      </c>
      <c r="K73" s="145">
        <f t="shared" si="12"/>
        <v>4198411.1399999652</v>
      </c>
      <c r="L73" s="146">
        <f t="shared" si="12"/>
        <v>8424339.1199999899</v>
      </c>
    </row>
    <row r="74" spans="2:12" x14ac:dyDescent="0.3">
      <c r="B74" s="141" t="s">
        <v>3</v>
      </c>
      <c r="C74" s="152">
        <f t="shared" ref="C74:L74" si="13">C71-C68</f>
        <v>384</v>
      </c>
      <c r="D74" s="153">
        <f t="shared" si="13"/>
        <v>-243</v>
      </c>
      <c r="E74" s="153">
        <f t="shared" si="13"/>
        <v>349</v>
      </c>
      <c r="F74" s="153">
        <f t="shared" si="13"/>
        <v>972</v>
      </c>
      <c r="G74" s="154">
        <f t="shared" si="13"/>
        <v>747</v>
      </c>
      <c r="H74" s="161">
        <f t="shared" si="13"/>
        <v>5104040.7700000647</v>
      </c>
      <c r="I74" s="162">
        <f t="shared" si="13"/>
        <v>1174937.8600000534</v>
      </c>
      <c r="J74" s="162">
        <f t="shared" si="13"/>
        <v>215710.34999999544</v>
      </c>
      <c r="K74" s="162">
        <f t="shared" si="13"/>
        <v>1569034.5799999977</v>
      </c>
      <c r="L74" s="163">
        <f t="shared" si="13"/>
        <v>2144357.9800000004</v>
      </c>
    </row>
    <row r="75" spans="2:12" ht="15.65" thickBot="1" x14ac:dyDescent="0.35">
      <c r="B75" s="142" t="s">
        <v>4</v>
      </c>
      <c r="C75" s="164">
        <f t="shared" ref="C75:L75" si="14">C72-C69</f>
        <v>-27638</v>
      </c>
      <c r="D75" s="165">
        <f t="shared" si="14"/>
        <v>-28175</v>
      </c>
      <c r="E75" s="165">
        <f t="shared" si="14"/>
        <v>-2066</v>
      </c>
      <c r="F75" s="165">
        <f t="shared" si="14"/>
        <v>8418</v>
      </c>
      <c r="G75" s="166">
        <f t="shared" si="14"/>
        <v>9466</v>
      </c>
      <c r="H75" s="167">
        <f t="shared" si="14"/>
        <v>8832877.7400002778</v>
      </c>
      <c r="I75" s="168">
        <f t="shared" si="14"/>
        <v>-1107287.5300005525</v>
      </c>
      <c r="J75" s="168">
        <f t="shared" si="14"/>
        <v>1030807.5700000981</v>
      </c>
      <c r="K75" s="168">
        <f t="shared" si="14"/>
        <v>2629376.5599999689</v>
      </c>
      <c r="L75" s="169">
        <f t="shared" si="14"/>
        <v>6279981.1399999857</v>
      </c>
    </row>
    <row r="76" spans="2:12" ht="15.65" thickBot="1" x14ac:dyDescent="0.35">
      <c r="H76" s="52"/>
      <c r="I76" s="52"/>
      <c r="J76" s="52"/>
      <c r="K76" s="52"/>
      <c r="L76" s="52"/>
    </row>
    <row r="77" spans="2:12" ht="15.65" thickBot="1" x14ac:dyDescent="0.35">
      <c r="B77" s="45" t="s">
        <v>56</v>
      </c>
      <c r="C77" s="201" t="s">
        <v>1</v>
      </c>
      <c r="D77" s="201"/>
      <c r="E77" s="201"/>
      <c r="F77" s="201"/>
      <c r="G77" s="201"/>
      <c r="H77" s="202" t="s">
        <v>12</v>
      </c>
      <c r="I77" s="202"/>
      <c r="J77" s="202"/>
      <c r="K77" s="202"/>
      <c r="L77" s="202"/>
    </row>
    <row r="78" spans="2:12" ht="15.65" thickBot="1" x14ac:dyDescent="0.35">
      <c r="B78" s="1" t="s">
        <v>0</v>
      </c>
      <c r="C78" s="40" t="s">
        <v>40</v>
      </c>
      <c r="D78" s="2" t="s">
        <v>34</v>
      </c>
      <c r="E78" s="2" t="s">
        <v>35</v>
      </c>
      <c r="F78" s="2" t="s">
        <v>36</v>
      </c>
      <c r="G78" s="32" t="s">
        <v>39</v>
      </c>
      <c r="H78" s="53" t="s">
        <v>40</v>
      </c>
      <c r="I78" s="53" t="s">
        <v>34</v>
      </c>
      <c r="J78" s="53" t="s">
        <v>35</v>
      </c>
      <c r="K78" s="53" t="s">
        <v>36</v>
      </c>
      <c r="L78" s="54" t="s">
        <v>39</v>
      </c>
    </row>
    <row r="79" spans="2:12" x14ac:dyDescent="0.3">
      <c r="B79" s="3" t="s">
        <v>57</v>
      </c>
      <c r="C79" s="41">
        <v>215141</v>
      </c>
      <c r="D79" s="33">
        <v>200080</v>
      </c>
      <c r="E79" s="33">
        <v>80593</v>
      </c>
      <c r="F79" s="33">
        <v>43183</v>
      </c>
      <c r="G79" s="34">
        <f>SUM(G80:G81)</f>
        <v>34475</v>
      </c>
      <c r="H79" s="46">
        <v>43378780.640000075</v>
      </c>
      <c r="I79" s="46">
        <v>18699541.569999889</v>
      </c>
      <c r="J79" s="46">
        <v>6607001.5500000538</v>
      </c>
      <c r="K79" s="46">
        <v>4818428.3600000367</v>
      </c>
      <c r="L79" s="51">
        <v>13253809.160000017</v>
      </c>
    </row>
    <row r="80" spans="2:12" x14ac:dyDescent="0.3">
      <c r="B80" s="4" t="s">
        <v>3</v>
      </c>
      <c r="C80" s="42">
        <v>18033</v>
      </c>
      <c r="D80" s="35">
        <v>17328</v>
      </c>
      <c r="E80" s="35">
        <v>7037</v>
      </c>
      <c r="F80" s="35">
        <v>4086</v>
      </c>
      <c r="G80" s="36">
        <v>3411</v>
      </c>
      <c r="H80" s="47">
        <v>12430890.180000026</v>
      </c>
      <c r="I80" s="47">
        <v>5996606.7300000098</v>
      </c>
      <c r="J80" s="47">
        <v>1511658.500000003</v>
      </c>
      <c r="K80" s="47">
        <v>1472409.6899999992</v>
      </c>
      <c r="L80" s="49">
        <v>3450215.2599999993</v>
      </c>
    </row>
    <row r="81" spans="2:12" x14ac:dyDescent="0.3">
      <c r="B81" s="4" t="s">
        <v>4</v>
      </c>
      <c r="C81" s="42">
        <v>197108</v>
      </c>
      <c r="D81" s="35">
        <v>182752</v>
      </c>
      <c r="E81" s="35">
        <v>73556</v>
      </c>
      <c r="F81" s="35">
        <v>39097</v>
      </c>
      <c r="G81" s="36">
        <v>31064</v>
      </c>
      <c r="H81" s="47">
        <v>30947890.460000049</v>
      </c>
      <c r="I81" s="47">
        <v>12702934.839999881</v>
      </c>
      <c r="J81" s="47">
        <v>5095343.050000051</v>
      </c>
      <c r="K81" s="47">
        <v>3346018.6700000372</v>
      </c>
      <c r="L81" s="49">
        <v>9803593.9000000171</v>
      </c>
    </row>
    <row r="82" spans="2:12" x14ac:dyDescent="0.3">
      <c r="B82" s="3" t="s">
        <v>58</v>
      </c>
      <c r="C82" s="41">
        <v>205163</v>
      </c>
      <c r="D82" s="33">
        <v>193100</v>
      </c>
      <c r="E82" s="33">
        <v>85419</v>
      </c>
      <c r="F82" s="33">
        <v>49411</v>
      </c>
      <c r="G82" s="34">
        <f>SUM(G83:G84)</f>
        <v>47072</v>
      </c>
      <c r="H82" s="46">
        <v>61307402.509998843</v>
      </c>
      <c r="I82" s="46">
        <v>21083877.919999044</v>
      </c>
      <c r="J82" s="46">
        <v>8636455.679999996</v>
      </c>
      <c r="K82" s="46">
        <v>6060228.5500000231</v>
      </c>
      <c r="L82" s="51">
        <v>25526840.360000033</v>
      </c>
    </row>
    <row r="83" spans="2:12" x14ac:dyDescent="0.3">
      <c r="B83" s="4" t="s">
        <v>3</v>
      </c>
      <c r="C83" s="42">
        <v>20192</v>
      </c>
      <c r="D83" s="35">
        <v>18964</v>
      </c>
      <c r="E83" s="35">
        <v>7167</v>
      </c>
      <c r="F83" s="35">
        <v>4139</v>
      </c>
      <c r="G83" s="36">
        <v>4259</v>
      </c>
      <c r="H83" s="47">
        <v>18319043.270000014</v>
      </c>
      <c r="I83" s="47">
        <v>8194198.1900000442</v>
      </c>
      <c r="J83" s="47">
        <v>2173223.6099999985</v>
      </c>
      <c r="K83" s="47">
        <v>1214917.8999999966</v>
      </c>
      <c r="L83" s="49">
        <v>6736703.5700000012</v>
      </c>
    </row>
    <row r="84" spans="2:12" ht="15.65" thickBot="1" x14ac:dyDescent="0.35">
      <c r="B84" s="37" t="s">
        <v>4</v>
      </c>
      <c r="C84" s="43">
        <v>184971</v>
      </c>
      <c r="D84" s="38">
        <v>174136</v>
      </c>
      <c r="E84" s="38">
        <v>78252</v>
      </c>
      <c r="F84" s="38">
        <v>45272</v>
      </c>
      <c r="G84" s="39">
        <v>42813</v>
      </c>
      <c r="H84" s="48">
        <v>42988359.239998832</v>
      </c>
      <c r="I84" s="48">
        <v>12889679.729999</v>
      </c>
      <c r="J84" s="48">
        <v>6463232.0699999966</v>
      </c>
      <c r="K84" s="48">
        <v>4845310.6500000264</v>
      </c>
      <c r="L84" s="50">
        <v>18790136.790000033</v>
      </c>
    </row>
    <row r="85" spans="2:12" x14ac:dyDescent="0.3">
      <c r="B85" s="3" t="s">
        <v>72</v>
      </c>
      <c r="C85" s="143">
        <f>C82-C79</f>
        <v>-9978</v>
      </c>
      <c r="D85" s="144">
        <f t="shared" ref="D85:L85" si="15">D82-D79</f>
        <v>-6980</v>
      </c>
      <c r="E85" s="144">
        <f t="shared" si="15"/>
        <v>4826</v>
      </c>
      <c r="F85" s="144">
        <f t="shared" si="15"/>
        <v>6228</v>
      </c>
      <c r="G85" s="148">
        <f t="shared" si="15"/>
        <v>12597</v>
      </c>
      <c r="H85" s="147">
        <f t="shared" si="15"/>
        <v>17928621.869998768</v>
      </c>
      <c r="I85" s="145">
        <f t="shared" si="15"/>
        <v>2384336.3499991558</v>
      </c>
      <c r="J85" s="145">
        <f t="shared" si="15"/>
        <v>2029454.1299999421</v>
      </c>
      <c r="K85" s="145">
        <f t="shared" si="15"/>
        <v>1241800.1899999864</v>
      </c>
      <c r="L85" s="146">
        <f t="shared" si="15"/>
        <v>12273031.200000016</v>
      </c>
    </row>
    <row r="86" spans="2:12" x14ac:dyDescent="0.3">
      <c r="B86" s="141" t="s">
        <v>3</v>
      </c>
      <c r="C86" s="152">
        <f t="shared" ref="C86:L86" si="16">C83-C80</f>
        <v>2159</v>
      </c>
      <c r="D86" s="153">
        <f t="shared" si="16"/>
        <v>1636</v>
      </c>
      <c r="E86" s="153">
        <f t="shared" si="16"/>
        <v>130</v>
      </c>
      <c r="F86" s="153">
        <f t="shared" si="16"/>
        <v>53</v>
      </c>
      <c r="G86" s="154">
        <f t="shared" si="16"/>
        <v>848</v>
      </c>
      <c r="H86" s="161">
        <f t="shared" si="16"/>
        <v>5888153.0899999887</v>
      </c>
      <c r="I86" s="162">
        <f t="shared" si="16"/>
        <v>2197591.4600000344</v>
      </c>
      <c r="J86" s="162">
        <f t="shared" si="16"/>
        <v>661565.10999999545</v>
      </c>
      <c r="K86" s="162">
        <f t="shared" si="16"/>
        <v>-257491.7900000026</v>
      </c>
      <c r="L86" s="163">
        <f t="shared" si="16"/>
        <v>3286488.3100000019</v>
      </c>
    </row>
    <row r="87" spans="2:12" ht="15.65" thickBot="1" x14ac:dyDescent="0.35">
      <c r="B87" s="142" t="s">
        <v>4</v>
      </c>
      <c r="C87" s="164">
        <f t="shared" ref="C87:L87" si="17">C84-C81</f>
        <v>-12137</v>
      </c>
      <c r="D87" s="165">
        <f t="shared" si="17"/>
        <v>-8616</v>
      </c>
      <c r="E87" s="165">
        <f t="shared" si="17"/>
        <v>4696</v>
      </c>
      <c r="F87" s="165">
        <f t="shared" si="17"/>
        <v>6175</v>
      </c>
      <c r="G87" s="166">
        <f t="shared" si="17"/>
        <v>11749</v>
      </c>
      <c r="H87" s="167">
        <f t="shared" si="17"/>
        <v>12040468.779998783</v>
      </c>
      <c r="I87" s="168">
        <f t="shared" si="17"/>
        <v>186744.88999911956</v>
      </c>
      <c r="J87" s="168">
        <f t="shared" si="17"/>
        <v>1367889.0199999455</v>
      </c>
      <c r="K87" s="168">
        <f t="shared" si="17"/>
        <v>1499291.9799999893</v>
      </c>
      <c r="L87" s="169">
        <f t="shared" si="17"/>
        <v>8986542.8900000155</v>
      </c>
    </row>
    <row r="88" spans="2:12" ht="15.65" thickBot="1" x14ac:dyDescent="0.35"/>
    <row r="89" spans="2:12" ht="15.65" thickBot="1" x14ac:dyDescent="0.35">
      <c r="B89" s="45" t="s">
        <v>59</v>
      </c>
      <c r="C89" s="201" t="s">
        <v>1</v>
      </c>
      <c r="D89" s="201"/>
      <c r="E89" s="201"/>
      <c r="F89" s="201"/>
      <c r="G89" s="201"/>
      <c r="H89" s="202" t="s">
        <v>12</v>
      </c>
      <c r="I89" s="202"/>
      <c r="J89" s="202"/>
      <c r="K89" s="202"/>
      <c r="L89" s="202"/>
    </row>
    <row r="90" spans="2:12" ht="15.65" thickBot="1" x14ac:dyDescent="0.35">
      <c r="B90" s="1" t="s">
        <v>0</v>
      </c>
      <c r="C90" s="40" t="s">
        <v>40</v>
      </c>
      <c r="D90" s="2" t="s">
        <v>34</v>
      </c>
      <c r="E90" s="2" t="s">
        <v>35</v>
      </c>
      <c r="F90" s="2" t="s">
        <v>36</v>
      </c>
      <c r="G90" s="32" t="s">
        <v>39</v>
      </c>
      <c r="H90" s="53" t="s">
        <v>40</v>
      </c>
      <c r="I90" s="53" t="s">
        <v>34</v>
      </c>
      <c r="J90" s="53" t="s">
        <v>35</v>
      </c>
      <c r="K90" s="53" t="s">
        <v>36</v>
      </c>
      <c r="L90" s="54" t="s">
        <v>39</v>
      </c>
    </row>
    <row r="91" spans="2:12" x14ac:dyDescent="0.3">
      <c r="B91" s="3" t="s">
        <v>60</v>
      </c>
      <c r="C91" s="41">
        <v>217780</v>
      </c>
      <c r="D91" s="33">
        <v>201386</v>
      </c>
      <c r="E91" s="33">
        <v>137943</v>
      </c>
      <c r="F91" s="33">
        <v>41696</v>
      </c>
      <c r="G91" s="34">
        <v>33991</v>
      </c>
      <c r="H91" s="46">
        <v>40527150.329999872</v>
      </c>
      <c r="I91" s="46">
        <v>17840364.869999565</v>
      </c>
      <c r="J91" s="46">
        <v>5431357.8100000331</v>
      </c>
      <c r="K91" s="46">
        <v>3731633.6399999969</v>
      </c>
      <c r="L91" s="51">
        <v>13523794.010000004</v>
      </c>
    </row>
    <row r="92" spans="2:12" x14ac:dyDescent="0.3">
      <c r="B92" s="4" t="s">
        <v>3</v>
      </c>
      <c r="C92" s="42">
        <v>18185</v>
      </c>
      <c r="D92" s="35">
        <v>16788</v>
      </c>
      <c r="E92" s="35">
        <v>63530</v>
      </c>
      <c r="F92" s="35">
        <v>4047</v>
      </c>
      <c r="G92" s="36">
        <v>3543</v>
      </c>
      <c r="H92" s="47">
        <v>11561289.919999989</v>
      </c>
      <c r="I92" s="47">
        <v>5653250.8100000042</v>
      </c>
      <c r="J92" s="47">
        <v>909892.91000000224</v>
      </c>
      <c r="K92" s="47">
        <v>1012743.4500000008</v>
      </c>
      <c r="L92" s="49">
        <v>3985402.7500000019</v>
      </c>
    </row>
    <row r="93" spans="2:12" x14ac:dyDescent="0.3">
      <c r="B93" s="4" t="s">
        <v>4</v>
      </c>
      <c r="C93" s="42">
        <v>199595</v>
      </c>
      <c r="D93" s="35">
        <v>184598</v>
      </c>
      <c r="E93" s="35">
        <v>74413</v>
      </c>
      <c r="F93" s="35">
        <v>37649</v>
      </c>
      <c r="G93" s="36">
        <v>30448</v>
      </c>
      <c r="H93" s="47">
        <v>28965860.409999885</v>
      </c>
      <c r="I93" s="47">
        <v>12187114.059999563</v>
      </c>
      <c r="J93" s="47">
        <v>4521464.9000000311</v>
      </c>
      <c r="K93" s="47">
        <v>2718890.1899999962</v>
      </c>
      <c r="L93" s="49">
        <v>9538391.2600000016</v>
      </c>
    </row>
    <row r="94" spans="2:12" x14ac:dyDescent="0.3">
      <c r="B94" s="3" t="s">
        <v>61</v>
      </c>
      <c r="C94" s="41">
        <v>209905</v>
      </c>
      <c r="D94" s="33">
        <v>193699</v>
      </c>
      <c r="E94" s="33">
        <v>89202</v>
      </c>
      <c r="F94" s="33">
        <v>56491</v>
      </c>
      <c r="G94" s="34">
        <v>48269</v>
      </c>
      <c r="H94" s="46">
        <v>62562233.68</v>
      </c>
      <c r="I94" s="46">
        <v>20898562.030000001</v>
      </c>
      <c r="J94" s="46">
        <v>8527187.9100000001</v>
      </c>
      <c r="K94" s="46">
        <v>5850444.3300000001</v>
      </c>
      <c r="L94" s="51">
        <v>27286039.41</v>
      </c>
    </row>
    <row r="95" spans="2:12" x14ac:dyDescent="0.3">
      <c r="B95" s="4" t="s">
        <v>3</v>
      </c>
      <c r="C95" s="42">
        <v>19854</v>
      </c>
      <c r="D95" s="35">
        <v>18285</v>
      </c>
      <c r="E95" s="35">
        <v>7128</v>
      </c>
      <c r="F95" s="35">
        <v>4552</v>
      </c>
      <c r="G95" s="36">
        <v>4099</v>
      </c>
      <c r="H95" s="47">
        <v>19780452.079999998</v>
      </c>
      <c r="I95" s="47">
        <v>8759490.75</v>
      </c>
      <c r="J95" s="47">
        <v>2719499.24</v>
      </c>
      <c r="K95" s="47">
        <v>1378040.57</v>
      </c>
      <c r="L95" s="49">
        <v>6923421.5199999996</v>
      </c>
    </row>
    <row r="96" spans="2:12" ht="15.65" thickBot="1" x14ac:dyDescent="0.35">
      <c r="B96" s="37" t="s">
        <v>4</v>
      </c>
      <c r="C96" s="43">
        <v>190051</v>
      </c>
      <c r="D96" s="38">
        <v>175414</v>
      </c>
      <c r="E96" s="38">
        <v>82074</v>
      </c>
      <c r="F96" s="38">
        <v>51939</v>
      </c>
      <c r="G96" s="39">
        <v>44170</v>
      </c>
      <c r="H96" s="48">
        <v>42781781.600000001</v>
      </c>
      <c r="I96" s="48">
        <v>12139071.279999999</v>
      </c>
      <c r="J96" s="48">
        <v>5807688.6699999999</v>
      </c>
      <c r="K96" s="48">
        <v>4472403.76</v>
      </c>
      <c r="L96" s="50">
        <v>20362617.890000001</v>
      </c>
    </row>
    <row r="97" spans="2:12" x14ac:dyDescent="0.3">
      <c r="B97" s="3" t="s">
        <v>72</v>
      </c>
      <c r="C97" s="143">
        <f>C94-C91</f>
        <v>-7875</v>
      </c>
      <c r="D97" s="144">
        <f t="shared" ref="D97:L97" si="18">D94-D91</f>
        <v>-7687</v>
      </c>
      <c r="E97" s="144">
        <f t="shared" si="18"/>
        <v>-48741</v>
      </c>
      <c r="F97" s="144">
        <f t="shared" si="18"/>
        <v>14795</v>
      </c>
      <c r="G97" s="148">
        <f t="shared" si="18"/>
        <v>14278</v>
      </c>
      <c r="H97" s="147">
        <f t="shared" si="18"/>
        <v>22035083.350000128</v>
      </c>
      <c r="I97" s="145">
        <f t="shared" si="18"/>
        <v>3058197.160000436</v>
      </c>
      <c r="J97" s="145">
        <f t="shared" si="18"/>
        <v>3095830.099999967</v>
      </c>
      <c r="K97" s="145">
        <f t="shared" si="18"/>
        <v>2118810.6900000032</v>
      </c>
      <c r="L97" s="146">
        <f t="shared" si="18"/>
        <v>13762245.399999997</v>
      </c>
    </row>
    <row r="98" spans="2:12" x14ac:dyDescent="0.3">
      <c r="B98" s="141" t="s">
        <v>3</v>
      </c>
      <c r="C98" s="152">
        <f t="shared" ref="C98:L98" si="19">C95-C92</f>
        <v>1669</v>
      </c>
      <c r="D98" s="153">
        <f t="shared" si="19"/>
        <v>1497</v>
      </c>
      <c r="E98" s="153">
        <f t="shared" si="19"/>
        <v>-56402</v>
      </c>
      <c r="F98" s="153">
        <f t="shared" si="19"/>
        <v>505</v>
      </c>
      <c r="G98" s="154">
        <f t="shared" si="19"/>
        <v>556</v>
      </c>
      <c r="H98" s="161">
        <f t="shared" si="19"/>
        <v>8219162.1600000095</v>
      </c>
      <c r="I98" s="162">
        <f t="shared" si="19"/>
        <v>3106239.9399999958</v>
      </c>
      <c r="J98" s="162">
        <f t="shared" si="19"/>
        <v>1809606.329999998</v>
      </c>
      <c r="K98" s="162">
        <f t="shared" si="19"/>
        <v>365297.1199999993</v>
      </c>
      <c r="L98" s="163">
        <f t="shared" si="19"/>
        <v>2938018.7699999977</v>
      </c>
    </row>
    <row r="99" spans="2:12" ht="15.65" thickBot="1" x14ac:dyDescent="0.35">
      <c r="B99" s="142" t="s">
        <v>4</v>
      </c>
      <c r="C99" s="164">
        <f t="shared" ref="C99:L99" si="20">C96-C93</f>
        <v>-9544</v>
      </c>
      <c r="D99" s="165">
        <f t="shared" si="20"/>
        <v>-9184</v>
      </c>
      <c r="E99" s="165">
        <f t="shared" si="20"/>
        <v>7661</v>
      </c>
      <c r="F99" s="165">
        <f t="shared" si="20"/>
        <v>14290</v>
      </c>
      <c r="G99" s="166">
        <f t="shared" si="20"/>
        <v>13722</v>
      </c>
      <c r="H99" s="167">
        <f t="shared" si="20"/>
        <v>13815921.190000117</v>
      </c>
      <c r="I99" s="168">
        <f t="shared" si="20"/>
        <v>-48042.77999956347</v>
      </c>
      <c r="J99" s="168">
        <f t="shared" si="20"/>
        <v>1286223.7699999688</v>
      </c>
      <c r="K99" s="168">
        <f t="shared" si="20"/>
        <v>1753513.5700000036</v>
      </c>
      <c r="L99" s="169">
        <f t="shared" si="20"/>
        <v>10824226.629999999</v>
      </c>
    </row>
  </sheetData>
  <mergeCells count="16">
    <mergeCell ref="C77:G77"/>
    <mergeCell ref="H77:L77"/>
    <mergeCell ref="C89:G89"/>
    <mergeCell ref="H89:L89"/>
    <mergeCell ref="C41:G41"/>
    <mergeCell ref="H41:L41"/>
    <mergeCell ref="C53:G53"/>
    <mergeCell ref="H53:L53"/>
    <mergeCell ref="C65:G65"/>
    <mergeCell ref="H65:L65"/>
    <mergeCell ref="C5:G5"/>
    <mergeCell ref="H5:L5"/>
    <mergeCell ref="C17:G17"/>
    <mergeCell ref="H17:L17"/>
    <mergeCell ref="C29:G29"/>
    <mergeCell ref="H29:L29"/>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00"/>
  <sheetViews>
    <sheetView topLeftCell="A4" workbookViewId="0">
      <selection activeCell="B14" sqref="B14:L16"/>
    </sheetView>
  </sheetViews>
  <sheetFormatPr defaultRowHeight="15.05" x14ac:dyDescent="0.3"/>
  <cols>
    <col min="1" max="1" width="3.6640625" customWidth="1"/>
    <col min="2" max="2" width="25.6640625" customWidth="1"/>
    <col min="3" max="12" width="15.6640625" customWidth="1"/>
  </cols>
  <sheetData>
    <row r="2" spans="2:12" ht="15.65" x14ac:dyDescent="0.3">
      <c r="B2" s="56" t="s">
        <v>89</v>
      </c>
    </row>
    <row r="3" spans="2:12" x14ac:dyDescent="0.3">
      <c r="C3" s="65" t="s">
        <v>91</v>
      </c>
    </row>
    <row r="4" spans="2:12" x14ac:dyDescent="0.3">
      <c r="C4" s="65"/>
    </row>
    <row r="5" spans="2:12" ht="15.65" thickBot="1" x14ac:dyDescent="0.35">
      <c r="C5" s="117" t="s">
        <v>90</v>
      </c>
    </row>
    <row r="6" spans="2:12" ht="15.65" thickBot="1" x14ac:dyDescent="0.35">
      <c r="B6" s="45" t="s">
        <v>33</v>
      </c>
      <c r="C6" s="201" t="s">
        <v>1</v>
      </c>
      <c r="D6" s="201"/>
      <c r="E6" s="201"/>
      <c r="F6" s="201"/>
      <c r="G6" s="201"/>
      <c r="H6" s="201" t="s">
        <v>12</v>
      </c>
      <c r="I6" s="201"/>
      <c r="J6" s="201"/>
      <c r="K6" s="201"/>
      <c r="L6" s="201"/>
    </row>
    <row r="7" spans="2:12" ht="15.65" thickBot="1" x14ac:dyDescent="0.35">
      <c r="B7" s="1" t="s">
        <v>0</v>
      </c>
      <c r="C7" s="40" t="s">
        <v>40</v>
      </c>
      <c r="D7" s="2" t="s">
        <v>34</v>
      </c>
      <c r="E7" s="2" t="s">
        <v>35</v>
      </c>
      <c r="F7" s="2" t="s">
        <v>36</v>
      </c>
      <c r="G7" s="32" t="s">
        <v>39</v>
      </c>
      <c r="H7" s="2" t="s">
        <v>40</v>
      </c>
      <c r="I7" s="2" t="s">
        <v>34</v>
      </c>
      <c r="J7" s="2" t="s">
        <v>35</v>
      </c>
      <c r="K7" s="2" t="s">
        <v>36</v>
      </c>
      <c r="L7" s="32" t="s">
        <v>39</v>
      </c>
    </row>
    <row r="8" spans="2:12" x14ac:dyDescent="0.3">
      <c r="B8" s="3" t="s">
        <v>37</v>
      </c>
      <c r="C8" s="41">
        <f>SUM(C9:C10)</f>
        <v>15384</v>
      </c>
      <c r="D8" s="44">
        <f t="shared" ref="D8:G8" si="0">SUM(D9:D10)</f>
        <v>14836</v>
      </c>
      <c r="E8" s="44">
        <f t="shared" si="0"/>
        <v>8310</v>
      </c>
      <c r="F8" s="44">
        <f t="shared" si="0"/>
        <v>3769</v>
      </c>
      <c r="G8" s="81">
        <f t="shared" si="0"/>
        <v>2882</v>
      </c>
      <c r="H8" s="46">
        <f>SUM(H9:H10)</f>
        <v>4370471.48999999</v>
      </c>
      <c r="I8" s="46">
        <f t="shared" ref="I8:L8" si="1">SUM(I9:I10)</f>
        <v>2249996.2199999997</v>
      </c>
      <c r="J8" s="46">
        <f t="shared" si="1"/>
        <v>1018956.3999999999</v>
      </c>
      <c r="K8" s="46">
        <f t="shared" si="1"/>
        <v>341753.63999999996</v>
      </c>
      <c r="L8" s="82">
        <f t="shared" si="1"/>
        <v>759765.22999999905</v>
      </c>
    </row>
    <row r="9" spans="2:12" x14ac:dyDescent="0.3">
      <c r="B9" s="4" t="s">
        <v>3</v>
      </c>
      <c r="C9" s="42">
        <v>69</v>
      </c>
      <c r="D9" s="35">
        <v>66</v>
      </c>
      <c r="E9" s="35">
        <v>31</v>
      </c>
      <c r="F9" s="35">
        <v>15</v>
      </c>
      <c r="G9" s="36">
        <v>15</v>
      </c>
      <c r="H9" s="47">
        <v>29928.53</v>
      </c>
      <c r="I9" s="47">
        <v>18382.13</v>
      </c>
      <c r="J9" s="47">
        <v>4567.1899999999996</v>
      </c>
      <c r="K9" s="47">
        <v>1643.54</v>
      </c>
      <c r="L9" s="49">
        <v>5335.6699999999901</v>
      </c>
    </row>
    <row r="10" spans="2:12" x14ac:dyDescent="0.3">
      <c r="B10" s="4" t="s">
        <v>4</v>
      </c>
      <c r="C10" s="42">
        <v>15315</v>
      </c>
      <c r="D10" s="35">
        <v>14770</v>
      </c>
      <c r="E10" s="35">
        <v>8279</v>
      </c>
      <c r="F10" s="35">
        <v>3754</v>
      </c>
      <c r="G10" s="36">
        <v>2867</v>
      </c>
      <c r="H10" s="47">
        <v>4340542.9599999897</v>
      </c>
      <c r="I10" s="47">
        <v>2231614.09</v>
      </c>
      <c r="J10" s="47">
        <v>1014389.21</v>
      </c>
      <c r="K10" s="47">
        <v>340110.1</v>
      </c>
      <c r="L10" s="49">
        <v>754429.55999999901</v>
      </c>
    </row>
    <row r="11" spans="2:12" x14ac:dyDescent="0.3">
      <c r="B11" s="3" t="s">
        <v>38</v>
      </c>
      <c r="C11" s="41">
        <f>SUM(C12:C13)</f>
        <v>17981</v>
      </c>
      <c r="D11" s="33">
        <f t="shared" ref="D11:G11" si="2">SUM(D12:D13)</f>
        <v>16347</v>
      </c>
      <c r="E11" s="33">
        <f t="shared" si="2"/>
        <v>10013</v>
      </c>
      <c r="F11" s="33">
        <f t="shared" si="2"/>
        <v>4511</v>
      </c>
      <c r="G11" s="34">
        <f t="shared" si="2"/>
        <v>4139</v>
      </c>
      <c r="H11" s="83">
        <f>SUM(H12:H13)</f>
        <v>5622731.0799999898</v>
      </c>
      <c r="I11" s="46">
        <f t="shared" ref="I11:L11" si="3">SUM(I12:I13)</f>
        <v>2552374.3699999996</v>
      </c>
      <c r="J11" s="46">
        <f t="shared" si="3"/>
        <v>1327785.45</v>
      </c>
      <c r="K11" s="46">
        <f t="shared" si="3"/>
        <v>445936.109999999</v>
      </c>
      <c r="L11" s="51">
        <f t="shared" si="3"/>
        <v>1296635.1499999899</v>
      </c>
    </row>
    <row r="12" spans="2:12" x14ac:dyDescent="0.3">
      <c r="B12" s="4" t="s">
        <v>3</v>
      </c>
      <c r="C12" s="42">
        <v>59</v>
      </c>
      <c r="D12" s="35">
        <v>49</v>
      </c>
      <c r="E12" s="35">
        <v>27</v>
      </c>
      <c r="F12" s="35">
        <v>16</v>
      </c>
      <c r="G12" s="36">
        <v>14</v>
      </c>
      <c r="H12" s="47">
        <v>31289.8999999999</v>
      </c>
      <c r="I12" s="47">
        <v>20130.82</v>
      </c>
      <c r="J12" s="47">
        <v>3908.99</v>
      </c>
      <c r="K12" s="47">
        <v>1684.08</v>
      </c>
      <c r="L12" s="49">
        <v>5566.01</v>
      </c>
    </row>
    <row r="13" spans="2:12" ht="15.65" thickBot="1" x14ac:dyDescent="0.35">
      <c r="B13" s="37" t="s">
        <v>4</v>
      </c>
      <c r="C13" s="43">
        <v>17922</v>
      </c>
      <c r="D13" s="38">
        <v>16298</v>
      </c>
      <c r="E13" s="38">
        <v>9986</v>
      </c>
      <c r="F13" s="38">
        <v>4495</v>
      </c>
      <c r="G13" s="39">
        <v>4125</v>
      </c>
      <c r="H13" s="48">
        <v>5591441.1799999904</v>
      </c>
      <c r="I13" s="48">
        <v>2532243.5499999998</v>
      </c>
      <c r="J13" s="48">
        <v>1323876.46</v>
      </c>
      <c r="K13" s="48">
        <v>444252.02999999898</v>
      </c>
      <c r="L13" s="50">
        <v>1291069.1399999899</v>
      </c>
    </row>
    <row r="14" spans="2:12" x14ac:dyDescent="0.3">
      <c r="B14" s="3" t="s">
        <v>72</v>
      </c>
      <c r="C14" s="143">
        <f>C11-C8</f>
        <v>2597</v>
      </c>
      <c r="D14" s="144">
        <f t="shared" ref="D14:L14" si="4">D11-D8</f>
        <v>1511</v>
      </c>
      <c r="E14" s="144">
        <f t="shared" si="4"/>
        <v>1703</v>
      </c>
      <c r="F14" s="144">
        <f t="shared" si="4"/>
        <v>742</v>
      </c>
      <c r="G14" s="148">
        <f t="shared" si="4"/>
        <v>1257</v>
      </c>
      <c r="H14" s="147">
        <f t="shared" si="4"/>
        <v>1252259.5899999999</v>
      </c>
      <c r="I14" s="145">
        <f t="shared" si="4"/>
        <v>302378.14999999991</v>
      </c>
      <c r="J14" s="145">
        <f t="shared" si="4"/>
        <v>308829.05000000005</v>
      </c>
      <c r="K14" s="145">
        <f t="shared" si="4"/>
        <v>104182.46999999904</v>
      </c>
      <c r="L14" s="146">
        <f t="shared" si="4"/>
        <v>536869.91999999085</v>
      </c>
    </row>
    <row r="15" spans="2:12" x14ac:dyDescent="0.3">
      <c r="B15" s="141" t="s">
        <v>3</v>
      </c>
      <c r="C15" s="152">
        <f t="shared" ref="C15:L16" si="5">C12-C9</f>
        <v>-10</v>
      </c>
      <c r="D15" s="153">
        <f t="shared" si="5"/>
        <v>-17</v>
      </c>
      <c r="E15" s="153">
        <f t="shared" si="5"/>
        <v>-4</v>
      </c>
      <c r="F15" s="153">
        <f t="shared" si="5"/>
        <v>1</v>
      </c>
      <c r="G15" s="154">
        <f t="shared" si="5"/>
        <v>-1</v>
      </c>
      <c r="H15" s="161">
        <f t="shared" si="5"/>
        <v>1361.3699999999008</v>
      </c>
      <c r="I15" s="162">
        <f t="shared" si="5"/>
        <v>1748.6899999999987</v>
      </c>
      <c r="J15" s="162">
        <f t="shared" si="5"/>
        <v>-658.19999999999982</v>
      </c>
      <c r="K15" s="162">
        <f t="shared" si="5"/>
        <v>40.539999999999964</v>
      </c>
      <c r="L15" s="163">
        <f t="shared" si="5"/>
        <v>230.34000000001015</v>
      </c>
    </row>
    <row r="16" spans="2:12" ht="15.65" thickBot="1" x14ac:dyDescent="0.35">
      <c r="B16" s="142" t="s">
        <v>4</v>
      </c>
      <c r="C16" s="164">
        <f t="shared" si="5"/>
        <v>2607</v>
      </c>
      <c r="D16" s="165">
        <f t="shared" si="5"/>
        <v>1528</v>
      </c>
      <c r="E16" s="165">
        <f t="shared" si="5"/>
        <v>1707</v>
      </c>
      <c r="F16" s="165">
        <f t="shared" si="5"/>
        <v>741</v>
      </c>
      <c r="G16" s="166">
        <f t="shared" si="5"/>
        <v>1258</v>
      </c>
      <c r="H16" s="167">
        <f t="shared" si="5"/>
        <v>1250898.2200000007</v>
      </c>
      <c r="I16" s="168">
        <f t="shared" si="5"/>
        <v>300629.45999999996</v>
      </c>
      <c r="J16" s="168">
        <f t="shared" si="5"/>
        <v>309487.25</v>
      </c>
      <c r="K16" s="168">
        <f t="shared" si="5"/>
        <v>104141.929999999</v>
      </c>
      <c r="L16" s="169">
        <f t="shared" si="5"/>
        <v>536639.57999999088</v>
      </c>
    </row>
    <row r="17" spans="2:12" ht="15.65" thickBot="1" x14ac:dyDescent="0.35"/>
    <row r="18" spans="2:12" ht="15.65" thickBot="1" x14ac:dyDescent="0.35">
      <c r="B18" s="45" t="s">
        <v>41</v>
      </c>
      <c r="C18" s="201" t="s">
        <v>1</v>
      </c>
      <c r="D18" s="201"/>
      <c r="E18" s="201"/>
      <c r="F18" s="201"/>
      <c r="G18" s="201"/>
      <c r="H18" s="201" t="s">
        <v>12</v>
      </c>
      <c r="I18" s="201"/>
      <c r="J18" s="201"/>
      <c r="K18" s="201"/>
      <c r="L18" s="201"/>
    </row>
    <row r="19" spans="2:12" ht="15.65" thickBot="1" x14ac:dyDescent="0.35">
      <c r="B19" s="1" t="s">
        <v>0</v>
      </c>
      <c r="C19" s="40" t="s">
        <v>40</v>
      </c>
      <c r="D19" s="2" t="s">
        <v>34</v>
      </c>
      <c r="E19" s="2" t="s">
        <v>35</v>
      </c>
      <c r="F19" s="2" t="s">
        <v>36</v>
      </c>
      <c r="G19" s="32" t="s">
        <v>39</v>
      </c>
      <c r="H19" s="2" t="s">
        <v>40</v>
      </c>
      <c r="I19" s="2" t="s">
        <v>34</v>
      </c>
      <c r="J19" s="2" t="s">
        <v>35</v>
      </c>
      <c r="K19" s="2" t="s">
        <v>36</v>
      </c>
      <c r="L19" s="32" t="s">
        <v>39</v>
      </c>
    </row>
    <row r="20" spans="2:12" x14ac:dyDescent="0.3">
      <c r="B20" s="3" t="s">
        <v>42</v>
      </c>
      <c r="C20" s="80">
        <f>SUM(C21:C22)</f>
        <v>15418</v>
      </c>
      <c r="D20" s="44">
        <f t="shared" ref="D20:L20" si="6">SUM(D21:D22)</f>
        <v>14972</v>
      </c>
      <c r="E20" s="44">
        <f t="shared" si="6"/>
        <v>7614</v>
      </c>
      <c r="F20" s="44">
        <f t="shared" si="6"/>
        <v>4830</v>
      </c>
      <c r="G20" s="81">
        <f t="shared" si="6"/>
        <v>2835</v>
      </c>
      <c r="H20" s="101">
        <f t="shared" si="6"/>
        <v>4824140.9599999897</v>
      </c>
      <c r="I20" s="101">
        <f t="shared" si="6"/>
        <v>2425250.2599999998</v>
      </c>
      <c r="J20" s="101">
        <f t="shared" si="6"/>
        <v>1029874.2300000001</v>
      </c>
      <c r="K20" s="101">
        <f t="shared" si="6"/>
        <v>581856.09999999893</v>
      </c>
      <c r="L20" s="102">
        <f t="shared" si="6"/>
        <v>787160.36999999895</v>
      </c>
    </row>
    <row r="21" spans="2:12" x14ac:dyDescent="0.3">
      <c r="B21" s="4" t="s">
        <v>3</v>
      </c>
      <c r="C21" s="42">
        <v>59</v>
      </c>
      <c r="D21" s="35">
        <v>53</v>
      </c>
      <c r="E21" s="35">
        <v>26</v>
      </c>
      <c r="F21" s="35">
        <v>14</v>
      </c>
      <c r="G21" s="36">
        <v>16</v>
      </c>
      <c r="H21" s="47">
        <v>26534.059999999899</v>
      </c>
      <c r="I21" s="47">
        <v>13966.36</v>
      </c>
      <c r="J21" s="47">
        <v>4408.18</v>
      </c>
      <c r="K21" s="47">
        <v>2008.1899999999901</v>
      </c>
      <c r="L21" s="49">
        <v>6151.33</v>
      </c>
    </row>
    <row r="22" spans="2:12" x14ac:dyDescent="0.3">
      <c r="B22" s="4" t="s">
        <v>4</v>
      </c>
      <c r="C22" s="42">
        <v>15359</v>
      </c>
      <c r="D22" s="35">
        <v>14919</v>
      </c>
      <c r="E22" s="35">
        <v>7588</v>
      </c>
      <c r="F22" s="35">
        <v>4816</v>
      </c>
      <c r="G22" s="36">
        <v>2819</v>
      </c>
      <c r="H22" s="47">
        <v>4797606.8999999901</v>
      </c>
      <c r="I22" s="47">
        <v>2411283.9</v>
      </c>
      <c r="J22" s="47">
        <v>1025466.05</v>
      </c>
      <c r="K22" s="47">
        <v>579847.90999999898</v>
      </c>
      <c r="L22" s="49">
        <v>781009.03999999899</v>
      </c>
    </row>
    <row r="23" spans="2:12" x14ac:dyDescent="0.3">
      <c r="B23" s="3" t="s">
        <v>43</v>
      </c>
      <c r="C23" s="41">
        <f>SUM(C24:C25)</f>
        <v>18316</v>
      </c>
      <c r="D23" s="33">
        <f t="shared" ref="D23:L23" si="7">SUM(D24:D25)</f>
        <v>17358</v>
      </c>
      <c r="E23" s="33">
        <f t="shared" si="7"/>
        <v>9165</v>
      </c>
      <c r="F23" s="33">
        <f t="shared" si="7"/>
        <v>5792</v>
      </c>
      <c r="G23" s="34">
        <f t="shared" si="7"/>
        <v>3802</v>
      </c>
      <c r="H23" s="103">
        <f t="shared" si="7"/>
        <v>6282023.0200000005</v>
      </c>
      <c r="I23" s="103">
        <f t="shared" si="7"/>
        <v>2948246.31</v>
      </c>
      <c r="J23" s="103">
        <f t="shared" si="7"/>
        <v>1292500.1999999899</v>
      </c>
      <c r="K23" s="103">
        <f t="shared" si="7"/>
        <v>754008.07000000007</v>
      </c>
      <c r="L23" s="104">
        <f t="shared" si="7"/>
        <v>1287268.4400000002</v>
      </c>
    </row>
    <row r="24" spans="2:12" x14ac:dyDescent="0.3">
      <c r="B24" s="4" t="s">
        <v>3</v>
      </c>
      <c r="C24" s="42">
        <v>57</v>
      </c>
      <c r="D24" s="35">
        <v>51</v>
      </c>
      <c r="E24" s="35">
        <v>28</v>
      </c>
      <c r="F24" s="35">
        <v>12</v>
      </c>
      <c r="G24" s="36">
        <v>13</v>
      </c>
      <c r="H24" s="47">
        <v>47482.23</v>
      </c>
      <c r="I24" s="47">
        <v>35606.589999999997</v>
      </c>
      <c r="J24" s="47">
        <v>4862.49999999999</v>
      </c>
      <c r="K24" s="47">
        <v>1128.52</v>
      </c>
      <c r="L24" s="49">
        <v>5884.62</v>
      </c>
    </row>
    <row r="25" spans="2:12" ht="15.65" thickBot="1" x14ac:dyDescent="0.35">
      <c r="B25" s="37" t="s">
        <v>4</v>
      </c>
      <c r="C25" s="43">
        <v>18259</v>
      </c>
      <c r="D25" s="38">
        <v>17307</v>
      </c>
      <c r="E25" s="38">
        <v>9137</v>
      </c>
      <c r="F25" s="38">
        <v>5780</v>
      </c>
      <c r="G25" s="39">
        <v>3789</v>
      </c>
      <c r="H25" s="48">
        <v>6234540.79</v>
      </c>
      <c r="I25" s="48">
        <v>2912639.72</v>
      </c>
      <c r="J25" s="48">
        <v>1287637.6999999899</v>
      </c>
      <c r="K25" s="48">
        <v>752879.55</v>
      </c>
      <c r="L25" s="50">
        <v>1281383.82</v>
      </c>
    </row>
    <row r="26" spans="2:12" x14ac:dyDescent="0.3">
      <c r="B26" s="3" t="s">
        <v>72</v>
      </c>
      <c r="C26" s="149">
        <f>C23-C20</f>
        <v>2898</v>
      </c>
      <c r="D26" s="150">
        <f t="shared" ref="D26:G26" si="8">D23-D20</f>
        <v>2386</v>
      </c>
      <c r="E26" s="150">
        <f t="shared" si="8"/>
        <v>1551</v>
      </c>
      <c r="F26" s="150">
        <f t="shared" si="8"/>
        <v>962</v>
      </c>
      <c r="G26" s="158">
        <f t="shared" si="8"/>
        <v>967</v>
      </c>
      <c r="H26" s="176">
        <f t="shared" ref="H26:L26" si="9">H23-H20</f>
        <v>1457882.0600000108</v>
      </c>
      <c r="I26" s="171">
        <f t="shared" si="9"/>
        <v>522996.05000000028</v>
      </c>
      <c r="J26" s="171">
        <f t="shared" si="9"/>
        <v>262625.96999998984</v>
      </c>
      <c r="K26" s="171">
        <f t="shared" si="9"/>
        <v>172151.97000000114</v>
      </c>
      <c r="L26" s="172">
        <f t="shared" si="9"/>
        <v>500108.07000000123</v>
      </c>
    </row>
    <row r="27" spans="2:12" x14ac:dyDescent="0.3">
      <c r="B27" s="141" t="s">
        <v>3</v>
      </c>
      <c r="C27" s="152">
        <f>C24-C21</f>
        <v>-2</v>
      </c>
      <c r="D27" s="153">
        <f t="shared" ref="D27:G27" si="10">D24-D21</f>
        <v>-2</v>
      </c>
      <c r="E27" s="153">
        <f t="shared" si="10"/>
        <v>2</v>
      </c>
      <c r="F27" s="153">
        <f t="shared" si="10"/>
        <v>-2</v>
      </c>
      <c r="G27" s="159">
        <f t="shared" si="10"/>
        <v>-3</v>
      </c>
      <c r="H27" s="177">
        <f t="shared" ref="H27:L27" si="11">H24-H21</f>
        <v>20948.170000000104</v>
      </c>
      <c r="I27" s="162">
        <f t="shared" si="11"/>
        <v>21640.229999999996</v>
      </c>
      <c r="J27" s="162">
        <f t="shared" si="11"/>
        <v>454.3199999999897</v>
      </c>
      <c r="K27" s="162">
        <f t="shared" si="11"/>
        <v>-879.66999999999007</v>
      </c>
      <c r="L27" s="163">
        <f t="shared" si="11"/>
        <v>-266.71000000000004</v>
      </c>
    </row>
    <row r="28" spans="2:12" ht="15.65" thickBot="1" x14ac:dyDescent="0.35">
      <c r="B28" s="142" t="s">
        <v>4</v>
      </c>
      <c r="C28" s="155">
        <f>C25-C22</f>
        <v>2900</v>
      </c>
      <c r="D28" s="156">
        <f t="shared" ref="D28:G28" si="12">D25-D22</f>
        <v>2388</v>
      </c>
      <c r="E28" s="156">
        <f t="shared" si="12"/>
        <v>1549</v>
      </c>
      <c r="F28" s="156">
        <f t="shared" si="12"/>
        <v>964</v>
      </c>
      <c r="G28" s="160">
        <f t="shared" si="12"/>
        <v>970</v>
      </c>
      <c r="H28" s="178">
        <f t="shared" ref="H28:L28" si="13">H25-H22</f>
        <v>1436933.8900000099</v>
      </c>
      <c r="I28" s="174">
        <f t="shared" si="13"/>
        <v>501355.8200000003</v>
      </c>
      <c r="J28" s="174">
        <f t="shared" si="13"/>
        <v>262171.6499999899</v>
      </c>
      <c r="K28" s="174">
        <f t="shared" si="13"/>
        <v>173031.64000000106</v>
      </c>
      <c r="L28" s="175">
        <f t="shared" si="13"/>
        <v>500374.78000000108</v>
      </c>
    </row>
    <row r="29" spans="2:12" ht="15.65" thickBot="1" x14ac:dyDescent="0.35"/>
    <row r="30" spans="2:12" ht="15.65" thickBot="1" x14ac:dyDescent="0.35">
      <c r="B30" s="45" t="s">
        <v>44</v>
      </c>
      <c r="C30" s="201" t="s">
        <v>1</v>
      </c>
      <c r="D30" s="201"/>
      <c r="E30" s="201"/>
      <c r="F30" s="201"/>
      <c r="G30" s="201"/>
      <c r="H30" s="201" t="s">
        <v>12</v>
      </c>
      <c r="I30" s="201"/>
      <c r="J30" s="201"/>
      <c r="K30" s="201"/>
      <c r="L30" s="201"/>
    </row>
    <row r="31" spans="2:12" ht="15.65" thickBot="1" x14ac:dyDescent="0.35">
      <c r="B31" s="1" t="s">
        <v>0</v>
      </c>
      <c r="C31" s="40" t="s">
        <v>40</v>
      </c>
      <c r="D31" s="2" t="s">
        <v>34</v>
      </c>
      <c r="E31" s="2" t="s">
        <v>35</v>
      </c>
      <c r="F31" s="2" t="s">
        <v>36</v>
      </c>
      <c r="G31" s="32" t="s">
        <v>39</v>
      </c>
      <c r="H31" s="2" t="s">
        <v>40</v>
      </c>
      <c r="I31" s="2" t="s">
        <v>34</v>
      </c>
      <c r="J31" s="2" t="s">
        <v>35</v>
      </c>
      <c r="K31" s="2" t="s">
        <v>36</v>
      </c>
      <c r="L31" s="32" t="s">
        <v>39</v>
      </c>
    </row>
    <row r="32" spans="2:12" x14ac:dyDescent="0.3">
      <c r="B32" s="3" t="s">
        <v>45</v>
      </c>
      <c r="C32" s="80">
        <f>SUM(C33:C34)</f>
        <v>16865</v>
      </c>
      <c r="D32" s="44">
        <f t="shared" ref="D32:L32" si="14">SUM(D33:D34)</f>
        <v>16167</v>
      </c>
      <c r="E32" s="44">
        <f t="shared" si="14"/>
        <v>8567</v>
      </c>
      <c r="F32" s="44">
        <f t="shared" si="14"/>
        <v>4669</v>
      </c>
      <c r="G32" s="81">
        <f t="shared" si="14"/>
        <v>2999</v>
      </c>
      <c r="H32" s="101">
        <f t="shared" si="14"/>
        <v>5614760.5899999896</v>
      </c>
      <c r="I32" s="101">
        <f t="shared" si="14"/>
        <v>2879243.1</v>
      </c>
      <c r="J32" s="101">
        <f t="shared" si="14"/>
        <v>1212662.8499999901</v>
      </c>
      <c r="K32" s="101">
        <f t="shared" si="14"/>
        <v>627327.08999999892</v>
      </c>
      <c r="L32" s="102">
        <f t="shared" si="14"/>
        <v>895527.549999999</v>
      </c>
    </row>
    <row r="33" spans="2:12" x14ac:dyDescent="0.3">
      <c r="B33" s="4" t="s">
        <v>3</v>
      </c>
      <c r="C33" s="42">
        <v>56</v>
      </c>
      <c r="D33" s="35">
        <v>53</v>
      </c>
      <c r="E33" s="35">
        <v>20</v>
      </c>
      <c r="F33" s="35">
        <v>15</v>
      </c>
      <c r="G33" s="36">
        <v>12</v>
      </c>
      <c r="H33" s="47">
        <v>29328.18</v>
      </c>
      <c r="I33" s="47">
        <v>16201.22</v>
      </c>
      <c r="J33" s="47">
        <v>3258.82</v>
      </c>
      <c r="K33" s="47">
        <v>2722.07</v>
      </c>
      <c r="L33" s="49">
        <v>7146.07</v>
      </c>
    </row>
    <row r="34" spans="2:12" x14ac:dyDescent="0.3">
      <c r="B34" s="4" t="s">
        <v>4</v>
      </c>
      <c r="C34" s="42">
        <v>16809</v>
      </c>
      <c r="D34" s="35">
        <v>16114</v>
      </c>
      <c r="E34" s="35">
        <v>8547</v>
      </c>
      <c r="F34" s="35">
        <v>4654</v>
      </c>
      <c r="G34" s="36">
        <v>2987</v>
      </c>
      <c r="H34" s="47">
        <v>5585432.4099999899</v>
      </c>
      <c r="I34" s="47">
        <v>2863041.88</v>
      </c>
      <c r="J34" s="47">
        <v>1209404.02999999</v>
      </c>
      <c r="K34" s="47">
        <v>624605.01999999897</v>
      </c>
      <c r="L34" s="49">
        <v>888381.47999999905</v>
      </c>
    </row>
    <row r="35" spans="2:12" x14ac:dyDescent="0.3">
      <c r="B35" s="3" t="s">
        <v>46</v>
      </c>
      <c r="C35" s="41">
        <f>SUM(C36:C37)</f>
        <v>19993</v>
      </c>
      <c r="D35" s="33">
        <f t="shared" ref="D35:L35" si="15">SUM(D36:D37)</f>
        <v>18926</v>
      </c>
      <c r="E35" s="33">
        <f t="shared" si="15"/>
        <v>11426</v>
      </c>
      <c r="F35" s="33">
        <f t="shared" si="15"/>
        <v>6229</v>
      </c>
      <c r="G35" s="34">
        <f t="shared" si="15"/>
        <v>4388</v>
      </c>
      <c r="H35" s="103">
        <f t="shared" si="15"/>
        <v>7239036.1699999999</v>
      </c>
      <c r="I35" s="103">
        <f t="shared" si="15"/>
        <v>3026320.6500000004</v>
      </c>
      <c r="J35" s="103">
        <f t="shared" si="15"/>
        <v>1726406.0799999998</v>
      </c>
      <c r="K35" s="103">
        <f t="shared" si="15"/>
        <v>886472.63</v>
      </c>
      <c r="L35" s="104">
        <f t="shared" si="15"/>
        <v>1599836.80999999</v>
      </c>
    </row>
    <row r="36" spans="2:12" x14ac:dyDescent="0.3">
      <c r="B36" s="4" t="s">
        <v>3</v>
      </c>
      <c r="C36" s="42">
        <v>47</v>
      </c>
      <c r="D36" s="35">
        <v>40</v>
      </c>
      <c r="E36" s="35">
        <v>26</v>
      </c>
      <c r="F36" s="35">
        <v>15</v>
      </c>
      <c r="G36" s="36">
        <v>13</v>
      </c>
      <c r="H36" s="47">
        <v>27252.93</v>
      </c>
      <c r="I36" s="47">
        <v>14045.95</v>
      </c>
      <c r="J36" s="47">
        <v>5063.9099999999899</v>
      </c>
      <c r="K36" s="47">
        <v>1909.1099999999899</v>
      </c>
      <c r="L36" s="49">
        <v>6233.96</v>
      </c>
    </row>
    <row r="37" spans="2:12" ht="15.65" thickBot="1" x14ac:dyDescent="0.35">
      <c r="B37" s="37" t="s">
        <v>4</v>
      </c>
      <c r="C37" s="43">
        <v>19946</v>
      </c>
      <c r="D37" s="38">
        <v>18886</v>
      </c>
      <c r="E37" s="38">
        <v>11400</v>
      </c>
      <c r="F37" s="38">
        <v>6214</v>
      </c>
      <c r="G37" s="39">
        <v>4375</v>
      </c>
      <c r="H37" s="48">
        <v>7211783.2400000002</v>
      </c>
      <c r="I37" s="48">
        <v>3012274.7</v>
      </c>
      <c r="J37" s="48">
        <v>1721342.17</v>
      </c>
      <c r="K37" s="48">
        <v>884563.52</v>
      </c>
      <c r="L37" s="50">
        <v>1593602.8499999901</v>
      </c>
    </row>
    <row r="38" spans="2:12" x14ac:dyDescent="0.3">
      <c r="B38" s="3" t="s">
        <v>72</v>
      </c>
      <c r="C38" s="149">
        <f>C35-C32</f>
        <v>3128</v>
      </c>
      <c r="D38" s="150">
        <f t="shared" ref="D38:L38" si="16">D35-D32</f>
        <v>2759</v>
      </c>
      <c r="E38" s="150">
        <f t="shared" si="16"/>
        <v>2859</v>
      </c>
      <c r="F38" s="150">
        <f t="shared" si="16"/>
        <v>1560</v>
      </c>
      <c r="G38" s="151">
        <f t="shared" si="16"/>
        <v>1389</v>
      </c>
      <c r="H38" s="170">
        <f t="shared" si="16"/>
        <v>1624275.5800000103</v>
      </c>
      <c r="I38" s="171">
        <f t="shared" si="16"/>
        <v>147077.55000000028</v>
      </c>
      <c r="J38" s="171">
        <f t="shared" si="16"/>
        <v>513743.23000000976</v>
      </c>
      <c r="K38" s="171">
        <f t="shared" si="16"/>
        <v>259145.54000000108</v>
      </c>
      <c r="L38" s="172">
        <f t="shared" si="16"/>
        <v>704309.25999999105</v>
      </c>
    </row>
    <row r="39" spans="2:12" x14ac:dyDescent="0.3">
      <c r="B39" s="141" t="s">
        <v>3</v>
      </c>
      <c r="C39" s="152">
        <f t="shared" ref="C39:L40" si="17">C36-C33</f>
        <v>-9</v>
      </c>
      <c r="D39" s="153">
        <f t="shared" si="17"/>
        <v>-13</v>
      </c>
      <c r="E39" s="153">
        <f t="shared" si="17"/>
        <v>6</v>
      </c>
      <c r="F39" s="153">
        <f t="shared" si="17"/>
        <v>0</v>
      </c>
      <c r="G39" s="154">
        <f t="shared" si="17"/>
        <v>1</v>
      </c>
      <c r="H39" s="161">
        <f t="shared" si="17"/>
        <v>-2075.25</v>
      </c>
      <c r="I39" s="162">
        <f t="shared" si="17"/>
        <v>-2155.2699999999986</v>
      </c>
      <c r="J39" s="162">
        <f t="shared" si="17"/>
        <v>1805.0899999999897</v>
      </c>
      <c r="K39" s="162">
        <f t="shared" si="17"/>
        <v>-812.96000000001027</v>
      </c>
      <c r="L39" s="163">
        <f t="shared" si="17"/>
        <v>-912.10999999999967</v>
      </c>
    </row>
    <row r="40" spans="2:12" ht="15.65" thickBot="1" x14ac:dyDescent="0.35">
      <c r="B40" s="142" t="s">
        <v>4</v>
      </c>
      <c r="C40" s="155">
        <f t="shared" si="17"/>
        <v>3137</v>
      </c>
      <c r="D40" s="156">
        <f t="shared" si="17"/>
        <v>2772</v>
      </c>
      <c r="E40" s="156">
        <f t="shared" si="17"/>
        <v>2853</v>
      </c>
      <c r="F40" s="156">
        <f t="shared" si="17"/>
        <v>1560</v>
      </c>
      <c r="G40" s="157">
        <f t="shared" si="17"/>
        <v>1388</v>
      </c>
      <c r="H40" s="173">
        <f t="shared" si="17"/>
        <v>1626350.8300000103</v>
      </c>
      <c r="I40" s="174">
        <f t="shared" si="17"/>
        <v>149232.8200000003</v>
      </c>
      <c r="J40" s="174">
        <f t="shared" si="17"/>
        <v>511938.14000000991</v>
      </c>
      <c r="K40" s="174">
        <f t="shared" si="17"/>
        <v>259958.50000000105</v>
      </c>
      <c r="L40" s="175">
        <f t="shared" si="17"/>
        <v>705221.36999999103</v>
      </c>
    </row>
    <row r="41" spans="2:12" ht="15.65" thickBot="1" x14ac:dyDescent="0.35"/>
    <row r="42" spans="2:12" ht="15.65" thickBot="1" x14ac:dyDescent="0.35">
      <c r="B42" s="45" t="s">
        <v>47</v>
      </c>
      <c r="C42" s="201" t="s">
        <v>1</v>
      </c>
      <c r="D42" s="201"/>
      <c r="E42" s="201"/>
      <c r="F42" s="201"/>
      <c r="G42" s="201"/>
      <c r="H42" s="201" t="s">
        <v>12</v>
      </c>
      <c r="I42" s="201"/>
      <c r="J42" s="201"/>
      <c r="K42" s="201"/>
      <c r="L42" s="201"/>
    </row>
    <row r="43" spans="2:12" ht="15.65" thickBot="1" x14ac:dyDescent="0.35">
      <c r="B43" s="1" t="s">
        <v>0</v>
      </c>
      <c r="C43" s="40" t="s">
        <v>40</v>
      </c>
      <c r="D43" s="2" t="s">
        <v>34</v>
      </c>
      <c r="E43" s="2" t="s">
        <v>35</v>
      </c>
      <c r="F43" s="2" t="s">
        <v>36</v>
      </c>
      <c r="G43" s="32" t="s">
        <v>39</v>
      </c>
      <c r="H43" s="2" t="s">
        <v>40</v>
      </c>
      <c r="I43" s="2" t="s">
        <v>34</v>
      </c>
      <c r="J43" s="2" t="s">
        <v>35</v>
      </c>
      <c r="K43" s="2" t="s">
        <v>36</v>
      </c>
      <c r="L43" s="32" t="s">
        <v>39</v>
      </c>
    </row>
    <row r="44" spans="2:12" x14ac:dyDescent="0.3">
      <c r="B44" s="3" t="s">
        <v>48</v>
      </c>
      <c r="C44" s="80">
        <f>SUM(C45:C46)</f>
        <v>17281</v>
      </c>
      <c r="D44" s="44">
        <f t="shared" ref="D44:L44" si="18">SUM(D45:D46)</f>
        <v>16607</v>
      </c>
      <c r="E44" s="44">
        <f t="shared" si="18"/>
        <v>9171</v>
      </c>
      <c r="F44" s="44">
        <f t="shared" si="18"/>
        <v>4776</v>
      </c>
      <c r="G44" s="81">
        <f t="shared" si="18"/>
        <v>2907</v>
      </c>
      <c r="H44" s="101">
        <f t="shared" si="18"/>
        <v>5562033.7999999896</v>
      </c>
      <c r="I44" s="101">
        <f t="shared" si="18"/>
        <v>2498387.3499999996</v>
      </c>
      <c r="J44" s="101">
        <f t="shared" si="18"/>
        <v>1432702.20999999</v>
      </c>
      <c r="K44" s="101">
        <f t="shared" si="18"/>
        <v>672333.43999999901</v>
      </c>
      <c r="L44" s="102">
        <f t="shared" si="18"/>
        <v>958610.8</v>
      </c>
    </row>
    <row r="45" spans="2:12" x14ac:dyDescent="0.3">
      <c r="B45" s="4" t="s">
        <v>3</v>
      </c>
      <c r="C45" s="42">
        <v>67</v>
      </c>
      <c r="D45" s="35">
        <v>60</v>
      </c>
      <c r="E45" s="35">
        <v>34</v>
      </c>
      <c r="F45" s="35">
        <v>14</v>
      </c>
      <c r="G45" s="36">
        <v>10</v>
      </c>
      <c r="H45" s="47">
        <v>27610.959999999999</v>
      </c>
      <c r="I45" s="47">
        <v>11482.8</v>
      </c>
      <c r="J45" s="47">
        <v>7344.96</v>
      </c>
      <c r="K45" s="47">
        <v>1922.39</v>
      </c>
      <c r="L45" s="49">
        <v>6860.81</v>
      </c>
    </row>
    <row r="46" spans="2:12" x14ac:dyDescent="0.3">
      <c r="B46" s="4" t="s">
        <v>4</v>
      </c>
      <c r="C46" s="42">
        <v>17214</v>
      </c>
      <c r="D46" s="35">
        <v>16547</v>
      </c>
      <c r="E46" s="35">
        <v>9137</v>
      </c>
      <c r="F46" s="35">
        <v>4762</v>
      </c>
      <c r="G46" s="36">
        <v>2897</v>
      </c>
      <c r="H46" s="47">
        <v>5534422.8399999896</v>
      </c>
      <c r="I46" s="47">
        <v>2486904.5499999998</v>
      </c>
      <c r="J46" s="47">
        <v>1425357.24999999</v>
      </c>
      <c r="K46" s="47">
        <v>670411.049999999</v>
      </c>
      <c r="L46" s="49">
        <v>951749.99</v>
      </c>
    </row>
    <row r="47" spans="2:12" x14ac:dyDescent="0.3">
      <c r="B47" s="3" t="s">
        <v>49</v>
      </c>
      <c r="C47" s="41">
        <f>SUM(C48:C49)</f>
        <v>20221</v>
      </c>
      <c r="D47" s="33">
        <f t="shared" ref="D47:L47" si="19">SUM(D48:D49)</f>
        <v>19276</v>
      </c>
      <c r="E47" s="33">
        <f t="shared" si="19"/>
        <v>12743</v>
      </c>
      <c r="F47" s="33">
        <f t="shared" si="19"/>
        <v>8034</v>
      </c>
      <c r="G47" s="34">
        <f t="shared" si="19"/>
        <v>5168</v>
      </c>
      <c r="H47" s="103">
        <f t="shared" si="19"/>
        <v>8180976.2999999896</v>
      </c>
      <c r="I47" s="103">
        <f t="shared" si="19"/>
        <v>3026302.6999999899</v>
      </c>
      <c r="J47" s="103">
        <f t="shared" si="19"/>
        <v>1960907.19</v>
      </c>
      <c r="K47" s="103">
        <f t="shared" si="19"/>
        <v>1229259.6599999999</v>
      </c>
      <c r="L47" s="104">
        <f t="shared" si="19"/>
        <v>1964506.74999999</v>
      </c>
    </row>
    <row r="48" spans="2:12" x14ac:dyDescent="0.3">
      <c r="B48" s="4" t="s">
        <v>3</v>
      </c>
      <c r="C48" s="42">
        <v>57</v>
      </c>
      <c r="D48" s="35">
        <v>53</v>
      </c>
      <c r="E48" s="35">
        <v>26</v>
      </c>
      <c r="F48" s="35">
        <v>17</v>
      </c>
      <c r="G48" s="36">
        <v>13</v>
      </c>
      <c r="H48" s="47">
        <v>32272.6</v>
      </c>
      <c r="I48" s="47">
        <v>16659.019999999899</v>
      </c>
      <c r="J48" s="47">
        <v>7086.91</v>
      </c>
      <c r="K48" s="47">
        <v>2770.51</v>
      </c>
      <c r="L48" s="49">
        <v>5756.16</v>
      </c>
    </row>
    <row r="49" spans="2:12" ht="15.65" thickBot="1" x14ac:dyDescent="0.35">
      <c r="B49" s="37" t="s">
        <v>4</v>
      </c>
      <c r="C49" s="43">
        <v>20164</v>
      </c>
      <c r="D49" s="38">
        <v>19223</v>
      </c>
      <c r="E49" s="38">
        <v>12717</v>
      </c>
      <c r="F49" s="38">
        <v>8017</v>
      </c>
      <c r="G49" s="39">
        <v>5155</v>
      </c>
      <c r="H49" s="48">
        <v>8148703.6999999899</v>
      </c>
      <c r="I49" s="48">
        <v>3009643.6799999899</v>
      </c>
      <c r="J49" s="48">
        <v>1953820.28</v>
      </c>
      <c r="K49" s="48">
        <v>1226489.1499999999</v>
      </c>
      <c r="L49" s="50">
        <v>1958750.5899999901</v>
      </c>
    </row>
    <row r="50" spans="2:12" x14ac:dyDescent="0.3">
      <c r="B50" s="3" t="s">
        <v>72</v>
      </c>
      <c r="C50" s="149">
        <f>C47-C44</f>
        <v>2940</v>
      </c>
      <c r="D50" s="150">
        <f t="shared" ref="D50:L50" si="20">D47-D44</f>
        <v>2669</v>
      </c>
      <c r="E50" s="150">
        <f t="shared" si="20"/>
        <v>3572</v>
      </c>
      <c r="F50" s="150">
        <f t="shared" si="20"/>
        <v>3258</v>
      </c>
      <c r="G50" s="151">
        <f t="shared" si="20"/>
        <v>2261</v>
      </c>
      <c r="H50" s="170">
        <f t="shared" si="20"/>
        <v>2618942.5</v>
      </c>
      <c r="I50" s="171">
        <f t="shared" si="20"/>
        <v>527915.34999999031</v>
      </c>
      <c r="J50" s="171">
        <f t="shared" si="20"/>
        <v>528204.98000000999</v>
      </c>
      <c r="K50" s="171">
        <f t="shared" si="20"/>
        <v>556926.2200000009</v>
      </c>
      <c r="L50" s="172">
        <f t="shared" si="20"/>
        <v>1005895.9499999899</v>
      </c>
    </row>
    <row r="51" spans="2:12" x14ac:dyDescent="0.3">
      <c r="B51" s="141" t="s">
        <v>3</v>
      </c>
      <c r="C51" s="152">
        <f t="shared" ref="C51:L52" si="21">C48-C45</f>
        <v>-10</v>
      </c>
      <c r="D51" s="153">
        <f t="shared" si="21"/>
        <v>-7</v>
      </c>
      <c r="E51" s="153">
        <f t="shared" si="21"/>
        <v>-8</v>
      </c>
      <c r="F51" s="153">
        <f t="shared" si="21"/>
        <v>3</v>
      </c>
      <c r="G51" s="154">
        <f t="shared" si="21"/>
        <v>3</v>
      </c>
      <c r="H51" s="161">
        <f t="shared" si="21"/>
        <v>4661.6399999999994</v>
      </c>
      <c r="I51" s="162">
        <f t="shared" si="21"/>
        <v>5176.2199999998993</v>
      </c>
      <c r="J51" s="162">
        <f t="shared" si="21"/>
        <v>-258.05000000000018</v>
      </c>
      <c r="K51" s="162">
        <f t="shared" si="21"/>
        <v>848.12000000000012</v>
      </c>
      <c r="L51" s="163">
        <f t="shared" si="21"/>
        <v>-1104.6500000000005</v>
      </c>
    </row>
    <row r="52" spans="2:12" ht="15.65" thickBot="1" x14ac:dyDescent="0.35">
      <c r="B52" s="142" t="s">
        <v>4</v>
      </c>
      <c r="C52" s="155">
        <f t="shared" si="21"/>
        <v>2950</v>
      </c>
      <c r="D52" s="156">
        <f t="shared" si="21"/>
        <v>2676</v>
      </c>
      <c r="E52" s="156">
        <f t="shared" si="21"/>
        <v>3580</v>
      </c>
      <c r="F52" s="156">
        <f t="shared" si="21"/>
        <v>3255</v>
      </c>
      <c r="G52" s="157">
        <f t="shared" si="21"/>
        <v>2258</v>
      </c>
      <c r="H52" s="173">
        <f t="shared" si="21"/>
        <v>2614280.8600000003</v>
      </c>
      <c r="I52" s="174">
        <f t="shared" si="21"/>
        <v>522739.12999999011</v>
      </c>
      <c r="J52" s="174">
        <f t="shared" si="21"/>
        <v>528463.03000001004</v>
      </c>
      <c r="K52" s="174">
        <f t="shared" si="21"/>
        <v>556078.10000000091</v>
      </c>
      <c r="L52" s="175">
        <f t="shared" si="21"/>
        <v>1007000.5999999901</v>
      </c>
    </row>
    <row r="53" spans="2:12" ht="15.65" thickBot="1" x14ac:dyDescent="0.35">
      <c r="H53" s="52"/>
      <c r="I53" s="52"/>
      <c r="J53" s="52"/>
      <c r="K53" s="52"/>
      <c r="L53" s="52"/>
    </row>
    <row r="54" spans="2:12" ht="15.65" thickBot="1" x14ac:dyDescent="0.35">
      <c r="B54" s="45" t="s">
        <v>50</v>
      </c>
      <c r="C54" s="201" t="s">
        <v>1</v>
      </c>
      <c r="D54" s="201"/>
      <c r="E54" s="201"/>
      <c r="F54" s="201"/>
      <c r="G54" s="201"/>
      <c r="H54" s="202" t="s">
        <v>12</v>
      </c>
      <c r="I54" s="202"/>
      <c r="J54" s="202"/>
      <c r="K54" s="202"/>
      <c r="L54" s="202"/>
    </row>
    <row r="55" spans="2:12" ht="15.65" thickBot="1" x14ac:dyDescent="0.35">
      <c r="B55" s="1" t="s">
        <v>0</v>
      </c>
      <c r="C55" s="40" t="s">
        <v>40</v>
      </c>
      <c r="D55" s="2" t="s">
        <v>34</v>
      </c>
      <c r="E55" s="2" t="s">
        <v>35</v>
      </c>
      <c r="F55" s="2" t="s">
        <v>36</v>
      </c>
      <c r="G55" s="32" t="s">
        <v>39</v>
      </c>
      <c r="H55" s="53" t="s">
        <v>40</v>
      </c>
      <c r="I55" s="53" t="s">
        <v>34</v>
      </c>
      <c r="J55" s="53" t="s">
        <v>35</v>
      </c>
      <c r="K55" s="53" t="s">
        <v>36</v>
      </c>
      <c r="L55" s="54" t="s">
        <v>39</v>
      </c>
    </row>
    <row r="56" spans="2:12" x14ac:dyDescent="0.3">
      <c r="B56" s="3" t="s">
        <v>51</v>
      </c>
      <c r="C56" s="80">
        <f>SUM(C57:C58)</f>
        <v>17422</v>
      </c>
      <c r="D56" s="44">
        <f t="shared" ref="D56:L56" si="22">SUM(D57:D58)</f>
        <v>16041</v>
      </c>
      <c r="E56" s="44">
        <f t="shared" si="22"/>
        <v>9998</v>
      </c>
      <c r="F56" s="44">
        <f t="shared" si="22"/>
        <v>5108</v>
      </c>
      <c r="G56" s="81">
        <f t="shared" si="22"/>
        <v>3129</v>
      </c>
      <c r="H56" s="101">
        <f t="shared" si="22"/>
        <v>5141201.4000000004</v>
      </c>
      <c r="I56" s="101">
        <f t="shared" si="22"/>
        <v>1904803.8</v>
      </c>
      <c r="J56" s="101">
        <f t="shared" si="22"/>
        <v>1344459.8</v>
      </c>
      <c r="K56" s="101">
        <f t="shared" si="22"/>
        <v>791549.7</v>
      </c>
      <c r="L56" s="102">
        <f t="shared" si="22"/>
        <v>1100388.1000000001</v>
      </c>
    </row>
    <row r="57" spans="2:12" x14ac:dyDescent="0.3">
      <c r="B57" s="4" t="s">
        <v>3</v>
      </c>
      <c r="C57" s="42">
        <v>60</v>
      </c>
      <c r="D57" s="35">
        <v>53</v>
      </c>
      <c r="E57" s="35">
        <v>32</v>
      </c>
      <c r="F57" s="35">
        <v>18</v>
      </c>
      <c r="G57" s="36">
        <v>12</v>
      </c>
      <c r="H57" s="47">
        <v>34169.609999999899</v>
      </c>
      <c r="I57" s="47">
        <v>18140.78</v>
      </c>
      <c r="J57" s="47">
        <v>5537.87</v>
      </c>
      <c r="K57" s="47">
        <v>4039.73</v>
      </c>
      <c r="L57" s="49">
        <v>6451.23</v>
      </c>
    </row>
    <row r="58" spans="2:12" x14ac:dyDescent="0.3">
      <c r="B58" s="4" t="s">
        <v>4</v>
      </c>
      <c r="C58" s="42">
        <v>17362</v>
      </c>
      <c r="D58" s="35">
        <v>15988</v>
      </c>
      <c r="E58" s="35">
        <v>9966</v>
      </c>
      <c r="F58" s="35">
        <v>5090</v>
      </c>
      <c r="G58" s="36">
        <v>3117</v>
      </c>
      <c r="H58" s="47">
        <v>5107031.79</v>
      </c>
      <c r="I58" s="47">
        <v>1886663.02</v>
      </c>
      <c r="J58" s="47">
        <v>1338921.93</v>
      </c>
      <c r="K58" s="47">
        <v>787509.97</v>
      </c>
      <c r="L58" s="49">
        <v>1093936.8700000001</v>
      </c>
    </row>
    <row r="59" spans="2:12" x14ac:dyDescent="0.3">
      <c r="B59" s="3" t="s">
        <v>52</v>
      </c>
      <c r="C59" s="41">
        <f>SUM(C60:C61)</f>
        <v>18448</v>
      </c>
      <c r="D59" s="33">
        <f t="shared" ref="D59:L59" si="23">SUM(D60:D61)</f>
        <v>17081</v>
      </c>
      <c r="E59" s="33">
        <f t="shared" si="23"/>
        <v>12818</v>
      </c>
      <c r="F59" s="33">
        <f t="shared" si="23"/>
        <v>8772</v>
      </c>
      <c r="G59" s="34">
        <f t="shared" si="23"/>
        <v>6019</v>
      </c>
      <c r="H59" s="103">
        <f t="shared" si="23"/>
        <v>7811978.2400000002</v>
      </c>
      <c r="I59" s="103">
        <f t="shared" si="23"/>
        <v>2044590.7</v>
      </c>
      <c r="J59" s="103">
        <f t="shared" si="23"/>
        <v>1926710.1500000001</v>
      </c>
      <c r="K59" s="103">
        <f t="shared" si="23"/>
        <v>1423141.07</v>
      </c>
      <c r="L59" s="104">
        <f t="shared" si="23"/>
        <v>2417536.3199999998</v>
      </c>
    </row>
    <row r="60" spans="2:12" x14ac:dyDescent="0.3">
      <c r="B60" s="4" t="s">
        <v>3</v>
      </c>
      <c r="C60" s="42">
        <v>45</v>
      </c>
      <c r="D60" s="35">
        <v>41</v>
      </c>
      <c r="E60" s="35">
        <v>33</v>
      </c>
      <c r="F60" s="35">
        <v>19</v>
      </c>
      <c r="G60" s="36">
        <v>12</v>
      </c>
      <c r="H60" s="47">
        <v>20124.879999999899</v>
      </c>
      <c r="I60" s="47">
        <v>6024.15</v>
      </c>
      <c r="J60" s="47">
        <v>5174.32</v>
      </c>
      <c r="K60" s="47">
        <v>4257.0999999999904</v>
      </c>
      <c r="L60" s="49">
        <v>4669.3100000000004</v>
      </c>
    </row>
    <row r="61" spans="2:12" ht="15.65" thickBot="1" x14ac:dyDescent="0.35">
      <c r="B61" s="37" t="s">
        <v>4</v>
      </c>
      <c r="C61" s="43">
        <v>18403</v>
      </c>
      <c r="D61" s="38">
        <v>17040</v>
      </c>
      <c r="E61" s="38">
        <v>12785</v>
      </c>
      <c r="F61" s="38">
        <v>8753</v>
      </c>
      <c r="G61" s="39">
        <v>6007</v>
      </c>
      <c r="H61" s="48">
        <v>7791853.3600000003</v>
      </c>
      <c r="I61" s="48">
        <v>2038566.55</v>
      </c>
      <c r="J61" s="48">
        <v>1921535.83</v>
      </c>
      <c r="K61" s="48">
        <v>1418883.97</v>
      </c>
      <c r="L61" s="50">
        <v>2412867.0099999998</v>
      </c>
    </row>
    <row r="62" spans="2:12" x14ac:dyDescent="0.3">
      <c r="B62" s="3" t="s">
        <v>72</v>
      </c>
      <c r="C62" s="149">
        <f>C59-C56</f>
        <v>1026</v>
      </c>
      <c r="D62" s="150">
        <f t="shared" ref="D62:L62" si="24">D59-D56</f>
        <v>1040</v>
      </c>
      <c r="E62" s="150">
        <f t="shared" si="24"/>
        <v>2820</v>
      </c>
      <c r="F62" s="150">
        <f t="shared" si="24"/>
        <v>3664</v>
      </c>
      <c r="G62" s="151">
        <f t="shared" si="24"/>
        <v>2890</v>
      </c>
      <c r="H62" s="170">
        <f t="shared" si="24"/>
        <v>2670776.84</v>
      </c>
      <c r="I62" s="171">
        <f t="shared" si="24"/>
        <v>139786.89999999991</v>
      </c>
      <c r="J62" s="171">
        <f t="shared" si="24"/>
        <v>582250.35000000009</v>
      </c>
      <c r="K62" s="171">
        <f t="shared" si="24"/>
        <v>631591.37000000011</v>
      </c>
      <c r="L62" s="172">
        <f t="shared" si="24"/>
        <v>1317148.2199999997</v>
      </c>
    </row>
    <row r="63" spans="2:12" x14ac:dyDescent="0.3">
      <c r="B63" s="141" t="s">
        <v>3</v>
      </c>
      <c r="C63" s="152">
        <f t="shared" ref="C63:L63" si="25">C60-C57</f>
        <v>-15</v>
      </c>
      <c r="D63" s="153">
        <f t="shared" si="25"/>
        <v>-12</v>
      </c>
      <c r="E63" s="153">
        <f t="shared" si="25"/>
        <v>1</v>
      </c>
      <c r="F63" s="153">
        <f t="shared" si="25"/>
        <v>1</v>
      </c>
      <c r="G63" s="154">
        <f t="shared" si="25"/>
        <v>0</v>
      </c>
      <c r="H63" s="161">
        <f t="shared" si="25"/>
        <v>-14044.73</v>
      </c>
      <c r="I63" s="162">
        <f t="shared" si="25"/>
        <v>-12116.63</v>
      </c>
      <c r="J63" s="162">
        <f t="shared" si="25"/>
        <v>-363.55000000000018</v>
      </c>
      <c r="K63" s="162">
        <f t="shared" si="25"/>
        <v>217.36999999999034</v>
      </c>
      <c r="L63" s="163">
        <f t="shared" si="25"/>
        <v>-1781.9199999999992</v>
      </c>
    </row>
    <row r="64" spans="2:12" ht="15.65" thickBot="1" x14ac:dyDescent="0.35">
      <c r="B64" s="142" t="s">
        <v>4</v>
      </c>
      <c r="C64" s="155">
        <f t="shared" ref="C64:L64" si="26">C61-C58</f>
        <v>1041</v>
      </c>
      <c r="D64" s="156">
        <f t="shared" si="26"/>
        <v>1052</v>
      </c>
      <c r="E64" s="156">
        <f t="shared" si="26"/>
        <v>2819</v>
      </c>
      <c r="F64" s="156">
        <f t="shared" si="26"/>
        <v>3663</v>
      </c>
      <c r="G64" s="157">
        <f t="shared" si="26"/>
        <v>2890</v>
      </c>
      <c r="H64" s="173">
        <f t="shared" si="26"/>
        <v>2684821.5700000003</v>
      </c>
      <c r="I64" s="174">
        <f t="shared" si="26"/>
        <v>151903.53000000003</v>
      </c>
      <c r="J64" s="174">
        <f t="shared" si="26"/>
        <v>582613.90000000014</v>
      </c>
      <c r="K64" s="174">
        <f t="shared" si="26"/>
        <v>631374</v>
      </c>
      <c r="L64" s="175">
        <f t="shared" si="26"/>
        <v>1318930.1399999997</v>
      </c>
    </row>
    <row r="65" spans="2:12" ht="15.65" thickBot="1" x14ac:dyDescent="0.35">
      <c r="H65" s="52"/>
      <c r="I65" s="52"/>
      <c r="J65" s="52"/>
      <c r="K65" s="52"/>
      <c r="L65" s="52"/>
    </row>
    <row r="66" spans="2:12" ht="15.65" thickBot="1" x14ac:dyDescent="0.35">
      <c r="B66" s="45" t="s">
        <v>53</v>
      </c>
      <c r="C66" s="201" t="s">
        <v>1</v>
      </c>
      <c r="D66" s="201"/>
      <c r="E66" s="201"/>
      <c r="F66" s="201"/>
      <c r="G66" s="201"/>
      <c r="H66" s="202" t="s">
        <v>12</v>
      </c>
      <c r="I66" s="202"/>
      <c r="J66" s="202"/>
      <c r="K66" s="202"/>
      <c r="L66" s="202"/>
    </row>
    <row r="67" spans="2:12" ht="15.65" thickBot="1" x14ac:dyDescent="0.35">
      <c r="B67" s="1" t="s">
        <v>0</v>
      </c>
      <c r="C67" s="40" t="s">
        <v>40</v>
      </c>
      <c r="D67" s="2" t="s">
        <v>34</v>
      </c>
      <c r="E67" s="2" t="s">
        <v>35</v>
      </c>
      <c r="F67" s="2" t="s">
        <v>36</v>
      </c>
      <c r="G67" s="32" t="s">
        <v>39</v>
      </c>
      <c r="H67" s="53" t="s">
        <v>40</v>
      </c>
      <c r="I67" s="53" t="s">
        <v>34</v>
      </c>
      <c r="J67" s="53" t="s">
        <v>35</v>
      </c>
      <c r="K67" s="53" t="s">
        <v>36</v>
      </c>
      <c r="L67" s="54" t="s">
        <v>39</v>
      </c>
    </row>
    <row r="68" spans="2:12" x14ac:dyDescent="0.3">
      <c r="B68" s="3" t="s">
        <v>54</v>
      </c>
      <c r="C68" s="80">
        <f>SUM(C69:C70)</f>
        <v>17871</v>
      </c>
      <c r="D68" s="44">
        <f t="shared" ref="D68:L68" si="27">SUM(D69:D70)</f>
        <v>16913</v>
      </c>
      <c r="E68" s="44">
        <f t="shared" si="27"/>
        <v>9757</v>
      </c>
      <c r="F68" s="44">
        <f t="shared" si="27"/>
        <v>5990</v>
      </c>
      <c r="G68" s="81">
        <f t="shared" si="27"/>
        <v>3603</v>
      </c>
      <c r="H68" s="101">
        <f t="shared" si="27"/>
        <v>4762390.5100000007</v>
      </c>
      <c r="I68" s="101">
        <f t="shared" si="27"/>
        <v>1637769.93</v>
      </c>
      <c r="J68" s="101">
        <f t="shared" si="27"/>
        <v>1024951.96999999</v>
      </c>
      <c r="K68" s="101">
        <f t="shared" si="27"/>
        <v>793430.87</v>
      </c>
      <c r="L68" s="102">
        <f t="shared" si="27"/>
        <v>1306237.74</v>
      </c>
    </row>
    <row r="69" spans="2:12" x14ac:dyDescent="0.3">
      <c r="B69" s="4" t="s">
        <v>3</v>
      </c>
      <c r="C69" s="42">
        <v>61</v>
      </c>
      <c r="D69" s="35">
        <v>53</v>
      </c>
      <c r="E69" s="35">
        <v>35</v>
      </c>
      <c r="F69" s="35">
        <v>24</v>
      </c>
      <c r="G69" s="36">
        <v>14</v>
      </c>
      <c r="H69" s="47">
        <v>24150.98</v>
      </c>
      <c r="I69" s="47">
        <v>6479.38</v>
      </c>
      <c r="J69" s="47">
        <v>4049.73</v>
      </c>
      <c r="K69" s="47">
        <v>4592.2</v>
      </c>
      <c r="L69" s="49">
        <v>9029.67</v>
      </c>
    </row>
    <row r="70" spans="2:12" x14ac:dyDescent="0.3">
      <c r="B70" s="4" t="s">
        <v>4</v>
      </c>
      <c r="C70" s="42">
        <v>17810</v>
      </c>
      <c r="D70" s="35">
        <v>16860</v>
      </c>
      <c r="E70" s="35">
        <v>9722</v>
      </c>
      <c r="F70" s="35">
        <v>5966</v>
      </c>
      <c r="G70" s="36">
        <v>3589</v>
      </c>
      <c r="H70" s="47">
        <v>4738239.53</v>
      </c>
      <c r="I70" s="47">
        <v>1631290.55</v>
      </c>
      <c r="J70" s="47">
        <v>1020902.23999999</v>
      </c>
      <c r="K70" s="47">
        <v>788838.67</v>
      </c>
      <c r="L70" s="49">
        <v>1297208.07</v>
      </c>
    </row>
    <row r="71" spans="2:12" x14ac:dyDescent="0.3">
      <c r="B71" s="3" t="s">
        <v>55</v>
      </c>
      <c r="C71" s="41">
        <f>SUM(C72:C73)</f>
        <v>16325</v>
      </c>
      <c r="D71" s="33">
        <f t="shared" ref="D71:L71" si="28">SUM(D72:D73)</f>
        <v>15013</v>
      </c>
      <c r="E71" s="33">
        <f t="shared" si="28"/>
        <v>11200</v>
      </c>
      <c r="F71" s="33">
        <f t="shared" si="28"/>
        <v>8727</v>
      </c>
      <c r="G71" s="34">
        <f t="shared" si="28"/>
        <v>6533</v>
      </c>
      <c r="H71" s="103">
        <f t="shared" si="28"/>
        <v>7054359.2200000007</v>
      </c>
      <c r="I71" s="103">
        <f t="shared" si="28"/>
        <v>1484315.03</v>
      </c>
      <c r="J71" s="103">
        <f t="shared" si="28"/>
        <v>1314005.6399999999</v>
      </c>
      <c r="K71" s="103">
        <f t="shared" si="28"/>
        <v>1318213.48</v>
      </c>
      <c r="L71" s="104">
        <f t="shared" si="28"/>
        <v>2937825.0700000003</v>
      </c>
    </row>
    <row r="72" spans="2:12" x14ac:dyDescent="0.3">
      <c r="B72" s="4" t="s">
        <v>3</v>
      </c>
      <c r="C72" s="42">
        <v>41</v>
      </c>
      <c r="D72" s="35">
        <v>36</v>
      </c>
      <c r="E72" s="35">
        <v>27</v>
      </c>
      <c r="F72" s="35">
        <v>22</v>
      </c>
      <c r="G72" s="36">
        <v>13</v>
      </c>
      <c r="H72" s="47">
        <v>22041.07</v>
      </c>
      <c r="I72" s="47">
        <v>10268.44</v>
      </c>
      <c r="J72" s="47">
        <v>3083.68</v>
      </c>
      <c r="K72" s="47">
        <v>4015.54</v>
      </c>
      <c r="L72" s="49">
        <v>4673.41</v>
      </c>
    </row>
    <row r="73" spans="2:12" ht="15.65" thickBot="1" x14ac:dyDescent="0.35">
      <c r="B73" s="37" t="s">
        <v>4</v>
      </c>
      <c r="C73" s="43">
        <v>16284</v>
      </c>
      <c r="D73" s="38">
        <v>14977</v>
      </c>
      <c r="E73" s="38">
        <v>11173</v>
      </c>
      <c r="F73" s="38">
        <v>8705</v>
      </c>
      <c r="G73" s="39">
        <v>6520</v>
      </c>
      <c r="H73" s="48">
        <v>7032318.1500000004</v>
      </c>
      <c r="I73" s="48">
        <v>1474046.59</v>
      </c>
      <c r="J73" s="48">
        <v>1310921.96</v>
      </c>
      <c r="K73" s="48">
        <v>1314197.94</v>
      </c>
      <c r="L73" s="50">
        <v>2933151.66</v>
      </c>
    </row>
    <row r="74" spans="2:12" x14ac:dyDescent="0.3">
      <c r="B74" s="3" t="s">
        <v>72</v>
      </c>
      <c r="C74" s="149">
        <f>C71-C68</f>
        <v>-1546</v>
      </c>
      <c r="D74" s="150">
        <f t="shared" ref="D74:L74" si="29">D71-D68</f>
        <v>-1900</v>
      </c>
      <c r="E74" s="150">
        <f t="shared" si="29"/>
        <v>1443</v>
      </c>
      <c r="F74" s="150">
        <f t="shared" si="29"/>
        <v>2737</v>
      </c>
      <c r="G74" s="151">
        <f t="shared" si="29"/>
        <v>2930</v>
      </c>
      <c r="H74" s="170">
        <f t="shared" si="29"/>
        <v>2291968.71</v>
      </c>
      <c r="I74" s="171">
        <f t="shared" si="29"/>
        <v>-153454.89999999991</v>
      </c>
      <c r="J74" s="171">
        <f t="shared" si="29"/>
        <v>289053.67000000994</v>
      </c>
      <c r="K74" s="171">
        <f t="shared" si="29"/>
        <v>524782.61</v>
      </c>
      <c r="L74" s="172">
        <f t="shared" si="29"/>
        <v>1631587.3300000003</v>
      </c>
    </row>
    <row r="75" spans="2:12" x14ac:dyDescent="0.3">
      <c r="B75" s="141" t="s">
        <v>3</v>
      </c>
      <c r="C75" s="152">
        <f t="shared" ref="C75:L76" si="30">C72-C69</f>
        <v>-20</v>
      </c>
      <c r="D75" s="153">
        <f t="shared" si="30"/>
        <v>-17</v>
      </c>
      <c r="E75" s="153">
        <f t="shared" si="30"/>
        <v>-8</v>
      </c>
      <c r="F75" s="153">
        <f t="shared" si="30"/>
        <v>-2</v>
      </c>
      <c r="G75" s="154">
        <f t="shared" si="30"/>
        <v>-1</v>
      </c>
      <c r="H75" s="161">
        <f t="shared" si="30"/>
        <v>-2109.91</v>
      </c>
      <c r="I75" s="162">
        <f t="shared" si="30"/>
        <v>3789.0600000000004</v>
      </c>
      <c r="J75" s="162">
        <f t="shared" si="30"/>
        <v>-966.05000000000018</v>
      </c>
      <c r="K75" s="162">
        <f t="shared" si="30"/>
        <v>-576.65999999999985</v>
      </c>
      <c r="L75" s="163">
        <f t="shared" si="30"/>
        <v>-4356.26</v>
      </c>
    </row>
    <row r="76" spans="2:12" ht="15.65" thickBot="1" x14ac:dyDescent="0.35">
      <c r="B76" s="142" t="s">
        <v>4</v>
      </c>
      <c r="C76" s="155">
        <f t="shared" si="30"/>
        <v>-1526</v>
      </c>
      <c r="D76" s="156">
        <f t="shared" si="30"/>
        <v>-1883</v>
      </c>
      <c r="E76" s="156">
        <f t="shared" si="30"/>
        <v>1451</v>
      </c>
      <c r="F76" s="156">
        <f t="shared" si="30"/>
        <v>2739</v>
      </c>
      <c r="G76" s="157">
        <f t="shared" si="30"/>
        <v>2931</v>
      </c>
      <c r="H76" s="173">
        <f t="shared" si="30"/>
        <v>2294078.62</v>
      </c>
      <c r="I76" s="174">
        <f t="shared" si="30"/>
        <v>-157243.95999999996</v>
      </c>
      <c r="J76" s="174">
        <f t="shared" si="30"/>
        <v>290019.72000000998</v>
      </c>
      <c r="K76" s="174">
        <f t="shared" si="30"/>
        <v>525359.2699999999</v>
      </c>
      <c r="L76" s="175">
        <f t="shared" si="30"/>
        <v>1635943.59</v>
      </c>
    </row>
    <row r="77" spans="2:12" ht="15.65" thickBot="1" x14ac:dyDescent="0.35">
      <c r="H77" s="52"/>
      <c r="I77" s="52"/>
      <c r="J77" s="52"/>
      <c r="K77" s="52"/>
      <c r="L77" s="52"/>
    </row>
    <row r="78" spans="2:12" ht="15.65" thickBot="1" x14ac:dyDescent="0.35">
      <c r="B78" s="45" t="s">
        <v>56</v>
      </c>
      <c r="C78" s="201" t="s">
        <v>1</v>
      </c>
      <c r="D78" s="201"/>
      <c r="E78" s="201"/>
      <c r="F78" s="201"/>
      <c r="G78" s="201"/>
      <c r="H78" s="202" t="s">
        <v>12</v>
      </c>
      <c r="I78" s="202"/>
      <c r="J78" s="202"/>
      <c r="K78" s="202"/>
      <c r="L78" s="202"/>
    </row>
    <row r="79" spans="2:12" ht="15.65" thickBot="1" x14ac:dyDescent="0.35">
      <c r="B79" s="1" t="s">
        <v>0</v>
      </c>
      <c r="C79" s="40" t="s">
        <v>40</v>
      </c>
      <c r="D79" s="2" t="s">
        <v>34</v>
      </c>
      <c r="E79" s="2" t="s">
        <v>35</v>
      </c>
      <c r="F79" s="2" t="s">
        <v>36</v>
      </c>
      <c r="G79" s="32" t="s">
        <v>39</v>
      </c>
      <c r="H79" s="53" t="s">
        <v>40</v>
      </c>
      <c r="I79" s="53" t="s">
        <v>34</v>
      </c>
      <c r="J79" s="53" t="s">
        <v>35</v>
      </c>
      <c r="K79" s="53" t="s">
        <v>36</v>
      </c>
      <c r="L79" s="54" t="s">
        <v>39</v>
      </c>
    </row>
    <row r="80" spans="2:12" x14ac:dyDescent="0.3">
      <c r="B80" s="3" t="s">
        <v>57</v>
      </c>
      <c r="C80" s="80">
        <f>SUM(C81:C82)</f>
        <v>17723</v>
      </c>
      <c r="D80" s="44">
        <f t="shared" ref="D80:L80" si="31">SUM(D81:D82)</f>
        <v>16609</v>
      </c>
      <c r="E80" s="44">
        <f t="shared" si="31"/>
        <v>9673</v>
      </c>
      <c r="F80" s="44">
        <f t="shared" si="31"/>
        <v>5762</v>
      </c>
      <c r="G80" s="81">
        <f t="shared" si="31"/>
        <v>4108</v>
      </c>
      <c r="H80" s="101">
        <f t="shared" si="31"/>
        <v>4317085.82</v>
      </c>
      <c r="I80" s="101">
        <f t="shared" si="31"/>
        <v>1423112.30999999</v>
      </c>
      <c r="J80" s="101">
        <f t="shared" si="31"/>
        <v>819691.1</v>
      </c>
      <c r="K80" s="101">
        <f t="shared" si="31"/>
        <v>600404.40999999898</v>
      </c>
      <c r="L80" s="102">
        <f t="shared" si="31"/>
        <v>1473878</v>
      </c>
    </row>
    <row r="81" spans="2:12" x14ac:dyDescent="0.3">
      <c r="B81" s="4" t="s">
        <v>3</v>
      </c>
      <c r="C81" s="42">
        <v>49</v>
      </c>
      <c r="D81" s="35">
        <v>44</v>
      </c>
      <c r="E81" s="35">
        <v>23</v>
      </c>
      <c r="F81" s="35">
        <v>18</v>
      </c>
      <c r="G81" s="36">
        <v>15</v>
      </c>
      <c r="H81" s="47">
        <v>17088.740000000002</v>
      </c>
      <c r="I81" s="47">
        <v>5029.59</v>
      </c>
      <c r="J81" s="47">
        <v>2523.15</v>
      </c>
      <c r="K81" s="47">
        <v>2489.54</v>
      </c>
      <c r="L81" s="49">
        <v>7046.46</v>
      </c>
    </row>
    <row r="82" spans="2:12" x14ac:dyDescent="0.3">
      <c r="B82" s="4" t="s">
        <v>4</v>
      </c>
      <c r="C82" s="42">
        <v>17674</v>
      </c>
      <c r="D82" s="35">
        <v>16565</v>
      </c>
      <c r="E82" s="35">
        <v>9650</v>
      </c>
      <c r="F82" s="35">
        <v>5744</v>
      </c>
      <c r="G82" s="36">
        <v>4093</v>
      </c>
      <c r="H82" s="47">
        <v>4299997.08</v>
      </c>
      <c r="I82" s="47">
        <v>1418082.71999999</v>
      </c>
      <c r="J82" s="47">
        <v>817167.95</v>
      </c>
      <c r="K82" s="47">
        <v>597914.86999999895</v>
      </c>
      <c r="L82" s="49">
        <v>1466831.54</v>
      </c>
    </row>
    <row r="83" spans="2:12" x14ac:dyDescent="0.3">
      <c r="B83" s="3" t="s">
        <v>58</v>
      </c>
      <c r="C83" s="41">
        <f>SUM(C84:C85)</f>
        <v>15815</v>
      </c>
      <c r="D83" s="33">
        <f t="shared" ref="D83:L83" si="32">SUM(D84:D85)</f>
        <v>15132</v>
      </c>
      <c r="E83" s="33">
        <f t="shared" si="32"/>
        <v>11057</v>
      </c>
      <c r="F83" s="33">
        <f t="shared" si="32"/>
        <v>7733</v>
      </c>
      <c r="G83" s="34">
        <f t="shared" si="32"/>
        <v>6951</v>
      </c>
      <c r="H83" s="103">
        <f t="shared" si="32"/>
        <v>6802099.7199999997</v>
      </c>
      <c r="I83" s="103">
        <f t="shared" si="32"/>
        <v>1356454.8499999999</v>
      </c>
      <c r="J83" s="103">
        <f t="shared" si="32"/>
        <v>1059543.18</v>
      </c>
      <c r="K83" s="103">
        <f t="shared" si="32"/>
        <v>912210.52</v>
      </c>
      <c r="L83" s="104">
        <f t="shared" si="32"/>
        <v>3473891.17</v>
      </c>
    </row>
    <row r="84" spans="2:12" x14ac:dyDescent="0.3">
      <c r="B84" s="4" t="s">
        <v>3</v>
      </c>
      <c r="C84" s="42">
        <v>45</v>
      </c>
      <c r="D84" s="35">
        <v>41</v>
      </c>
      <c r="E84" s="35">
        <v>26</v>
      </c>
      <c r="F84" s="35">
        <v>17</v>
      </c>
      <c r="G84" s="36">
        <v>17</v>
      </c>
      <c r="H84" s="47">
        <v>32545.1499999999</v>
      </c>
      <c r="I84" s="47">
        <v>17357.39</v>
      </c>
      <c r="J84" s="47">
        <v>6944.28</v>
      </c>
      <c r="K84" s="47">
        <v>2039.62</v>
      </c>
      <c r="L84" s="49">
        <v>6203.86</v>
      </c>
    </row>
    <row r="85" spans="2:12" ht="15.65" thickBot="1" x14ac:dyDescent="0.35">
      <c r="B85" s="37" t="s">
        <v>4</v>
      </c>
      <c r="C85" s="43">
        <v>15770</v>
      </c>
      <c r="D85" s="38">
        <v>15091</v>
      </c>
      <c r="E85" s="38">
        <v>11031</v>
      </c>
      <c r="F85" s="38">
        <v>7716</v>
      </c>
      <c r="G85" s="39">
        <v>6934</v>
      </c>
      <c r="H85" s="48">
        <v>6769554.5700000003</v>
      </c>
      <c r="I85" s="48">
        <v>1339097.46</v>
      </c>
      <c r="J85" s="48">
        <v>1052598.8999999999</v>
      </c>
      <c r="K85" s="48">
        <v>910170.9</v>
      </c>
      <c r="L85" s="50">
        <v>3467687.31</v>
      </c>
    </row>
    <row r="86" spans="2:12" x14ac:dyDescent="0.3">
      <c r="B86" s="3" t="s">
        <v>72</v>
      </c>
      <c r="C86" s="149">
        <f>C83-C80</f>
        <v>-1908</v>
      </c>
      <c r="D86" s="150">
        <f t="shared" ref="D86:L86" si="33">D83-D80</f>
        <v>-1477</v>
      </c>
      <c r="E86" s="150">
        <f t="shared" si="33"/>
        <v>1384</v>
      </c>
      <c r="F86" s="150">
        <f t="shared" si="33"/>
        <v>1971</v>
      </c>
      <c r="G86" s="151">
        <f t="shared" si="33"/>
        <v>2843</v>
      </c>
      <c r="H86" s="170">
        <f t="shared" si="33"/>
        <v>2485013.8999999994</v>
      </c>
      <c r="I86" s="171">
        <f t="shared" si="33"/>
        <v>-66657.459999990184</v>
      </c>
      <c r="J86" s="171">
        <f t="shared" si="33"/>
        <v>239852.07999999996</v>
      </c>
      <c r="K86" s="171">
        <f t="shared" si="33"/>
        <v>311806.11000000103</v>
      </c>
      <c r="L86" s="172">
        <f t="shared" si="33"/>
        <v>2000013.17</v>
      </c>
    </row>
    <row r="87" spans="2:12" x14ac:dyDescent="0.3">
      <c r="B87" s="141" t="s">
        <v>3</v>
      </c>
      <c r="C87" s="152">
        <f t="shared" ref="C87:L88" si="34">C84-C81</f>
        <v>-4</v>
      </c>
      <c r="D87" s="153">
        <f t="shared" si="34"/>
        <v>-3</v>
      </c>
      <c r="E87" s="153">
        <f t="shared" si="34"/>
        <v>3</v>
      </c>
      <c r="F87" s="153">
        <f t="shared" si="34"/>
        <v>-1</v>
      </c>
      <c r="G87" s="154">
        <f t="shared" si="34"/>
        <v>2</v>
      </c>
      <c r="H87" s="161">
        <f t="shared" si="34"/>
        <v>15456.409999999898</v>
      </c>
      <c r="I87" s="162">
        <f t="shared" si="34"/>
        <v>12327.8</v>
      </c>
      <c r="J87" s="162">
        <f t="shared" si="34"/>
        <v>4421.1299999999992</v>
      </c>
      <c r="K87" s="162">
        <f t="shared" si="34"/>
        <v>-449.92000000000007</v>
      </c>
      <c r="L87" s="163">
        <f t="shared" si="34"/>
        <v>-842.60000000000036</v>
      </c>
    </row>
    <row r="88" spans="2:12" ht="15.65" thickBot="1" x14ac:dyDescent="0.35">
      <c r="B88" s="142" t="s">
        <v>4</v>
      </c>
      <c r="C88" s="155">
        <f t="shared" si="34"/>
        <v>-1904</v>
      </c>
      <c r="D88" s="156">
        <f t="shared" si="34"/>
        <v>-1474</v>
      </c>
      <c r="E88" s="156">
        <f t="shared" si="34"/>
        <v>1381</v>
      </c>
      <c r="F88" s="156">
        <f t="shared" si="34"/>
        <v>1972</v>
      </c>
      <c r="G88" s="157">
        <f t="shared" si="34"/>
        <v>2841</v>
      </c>
      <c r="H88" s="173">
        <f t="shared" si="34"/>
        <v>2469557.4900000002</v>
      </c>
      <c r="I88" s="174">
        <f t="shared" si="34"/>
        <v>-78985.259999989998</v>
      </c>
      <c r="J88" s="174">
        <f t="shared" si="34"/>
        <v>235430.94999999995</v>
      </c>
      <c r="K88" s="174">
        <f t="shared" si="34"/>
        <v>312256.03000000108</v>
      </c>
      <c r="L88" s="175">
        <f t="shared" si="34"/>
        <v>2000855.77</v>
      </c>
    </row>
    <row r="89" spans="2:12" ht="15.65" thickBot="1" x14ac:dyDescent="0.35"/>
    <row r="90" spans="2:12" ht="15.65" thickBot="1" x14ac:dyDescent="0.35">
      <c r="B90" s="45" t="s">
        <v>59</v>
      </c>
      <c r="C90" s="201" t="s">
        <v>1</v>
      </c>
      <c r="D90" s="201"/>
      <c r="E90" s="201"/>
      <c r="F90" s="201"/>
      <c r="G90" s="201"/>
      <c r="H90" s="202" t="s">
        <v>12</v>
      </c>
      <c r="I90" s="202"/>
      <c r="J90" s="202"/>
      <c r="K90" s="202"/>
      <c r="L90" s="202"/>
    </row>
    <row r="91" spans="2:12" ht="15.65" thickBot="1" x14ac:dyDescent="0.35">
      <c r="B91" s="1" t="s">
        <v>0</v>
      </c>
      <c r="C91" s="40" t="s">
        <v>40</v>
      </c>
      <c r="D91" s="2" t="s">
        <v>34</v>
      </c>
      <c r="E91" s="2" t="s">
        <v>35</v>
      </c>
      <c r="F91" s="2" t="s">
        <v>36</v>
      </c>
      <c r="G91" s="32" t="s">
        <v>39</v>
      </c>
      <c r="H91" s="53" t="s">
        <v>40</v>
      </c>
      <c r="I91" s="53" t="s">
        <v>34</v>
      </c>
      <c r="J91" s="53" t="s">
        <v>35</v>
      </c>
      <c r="K91" s="53" t="s">
        <v>36</v>
      </c>
      <c r="L91" s="54" t="s">
        <v>39</v>
      </c>
    </row>
    <row r="92" spans="2:12" x14ac:dyDescent="0.3">
      <c r="B92" s="3" t="s">
        <v>60</v>
      </c>
      <c r="C92" s="80">
        <f>SUM(C93:C94)</f>
        <v>18005</v>
      </c>
      <c r="D92" s="44">
        <f t="shared" ref="D92:L92" si="35">SUM(D93:D94)</f>
        <v>16934</v>
      </c>
      <c r="E92" s="44">
        <f t="shared" si="35"/>
        <v>9955</v>
      </c>
      <c r="F92" s="44">
        <f t="shared" si="35"/>
        <v>5921</v>
      </c>
      <c r="G92" s="81">
        <f t="shared" si="35"/>
        <v>4159</v>
      </c>
      <c r="H92" s="101">
        <f t="shared" si="35"/>
        <v>4112225.3699999899</v>
      </c>
      <c r="I92" s="101">
        <f t="shared" si="35"/>
        <v>1381906.79999999</v>
      </c>
      <c r="J92" s="101">
        <f t="shared" si="35"/>
        <v>727134.24999999895</v>
      </c>
      <c r="K92" s="101">
        <f t="shared" si="35"/>
        <v>498958.98</v>
      </c>
      <c r="L92" s="102">
        <f t="shared" si="35"/>
        <v>1504225.34</v>
      </c>
    </row>
    <row r="93" spans="2:12" x14ac:dyDescent="0.3">
      <c r="B93" s="4" t="s">
        <v>3</v>
      </c>
      <c r="C93" s="42">
        <v>53</v>
      </c>
      <c r="D93" s="35">
        <v>45</v>
      </c>
      <c r="E93" s="35">
        <v>31</v>
      </c>
      <c r="F93" s="35">
        <v>17</v>
      </c>
      <c r="G93" s="36">
        <v>14</v>
      </c>
      <c r="H93" s="47">
        <v>21963.52</v>
      </c>
      <c r="I93" s="47">
        <v>7796.81</v>
      </c>
      <c r="J93" s="47">
        <v>3020.44</v>
      </c>
      <c r="K93" s="47">
        <v>1982.47999999999</v>
      </c>
      <c r="L93" s="49">
        <v>9163.78999999999</v>
      </c>
    </row>
    <row r="94" spans="2:12" x14ac:dyDescent="0.3">
      <c r="B94" s="4" t="s">
        <v>4</v>
      </c>
      <c r="C94" s="42">
        <v>17952</v>
      </c>
      <c r="D94" s="35">
        <v>16889</v>
      </c>
      <c r="E94" s="35">
        <v>9924</v>
      </c>
      <c r="F94" s="35">
        <v>5904</v>
      </c>
      <c r="G94" s="36">
        <v>4145</v>
      </c>
      <c r="H94" s="47">
        <v>4090261.8499999898</v>
      </c>
      <c r="I94" s="47">
        <v>1374109.98999999</v>
      </c>
      <c r="J94" s="47">
        <v>724113.80999999901</v>
      </c>
      <c r="K94" s="47">
        <v>496976.5</v>
      </c>
      <c r="L94" s="49">
        <v>1495061.55</v>
      </c>
    </row>
    <row r="95" spans="2:12" x14ac:dyDescent="0.3">
      <c r="B95" s="3" t="s">
        <v>61</v>
      </c>
      <c r="C95" s="41">
        <f>SUM(C96:C97)</f>
        <v>15625</v>
      </c>
      <c r="D95" s="33">
        <f t="shared" ref="D95:L95" si="36">SUM(D96:D97)</f>
        <v>14590</v>
      </c>
      <c r="E95" s="33">
        <f t="shared" si="36"/>
        <v>10922</v>
      </c>
      <c r="F95" s="33">
        <f t="shared" si="36"/>
        <v>8527</v>
      </c>
      <c r="G95" s="34">
        <f t="shared" si="36"/>
        <v>7046</v>
      </c>
      <c r="H95" s="103">
        <f t="shared" si="36"/>
        <v>6675577.9299999904</v>
      </c>
      <c r="I95" s="103">
        <f t="shared" si="36"/>
        <v>1235138.95999999</v>
      </c>
      <c r="J95" s="103">
        <f t="shared" si="36"/>
        <v>945070.3</v>
      </c>
      <c r="K95" s="103">
        <f t="shared" si="36"/>
        <v>830768.99999999895</v>
      </c>
      <c r="L95" s="104">
        <f t="shared" si="36"/>
        <v>3664599.67</v>
      </c>
    </row>
    <row r="96" spans="2:12" x14ac:dyDescent="0.3">
      <c r="B96" s="4" t="s">
        <v>3</v>
      </c>
      <c r="C96" s="42">
        <v>36</v>
      </c>
      <c r="D96" s="35">
        <v>31</v>
      </c>
      <c r="E96" s="35">
        <v>17</v>
      </c>
      <c r="F96" s="35">
        <v>17</v>
      </c>
      <c r="G96" s="36">
        <v>11</v>
      </c>
      <c r="H96" s="47">
        <v>31989.459999999901</v>
      </c>
      <c r="I96" s="47">
        <v>15073.96</v>
      </c>
      <c r="J96" s="47">
        <v>5026.62</v>
      </c>
      <c r="K96" s="47">
        <v>6033.45999999999</v>
      </c>
      <c r="L96" s="49">
        <v>5855.42</v>
      </c>
    </row>
    <row r="97" spans="2:12" ht="15.65" thickBot="1" x14ac:dyDescent="0.35">
      <c r="B97" s="37" t="s">
        <v>4</v>
      </c>
      <c r="C97" s="43">
        <v>15589</v>
      </c>
      <c r="D97" s="38">
        <v>14559</v>
      </c>
      <c r="E97" s="38">
        <v>10905</v>
      </c>
      <c r="F97" s="38">
        <v>8510</v>
      </c>
      <c r="G97" s="39">
        <v>7035</v>
      </c>
      <c r="H97" s="48">
        <v>6643588.4699999904</v>
      </c>
      <c r="I97" s="48">
        <v>1220064.99999999</v>
      </c>
      <c r="J97" s="48">
        <v>940043.68</v>
      </c>
      <c r="K97" s="48">
        <v>824735.53999999899</v>
      </c>
      <c r="L97" s="50">
        <v>3658744.25</v>
      </c>
    </row>
    <row r="98" spans="2:12" x14ac:dyDescent="0.3">
      <c r="B98" s="3" t="s">
        <v>72</v>
      </c>
      <c r="C98" s="149">
        <f>C95-C92</f>
        <v>-2380</v>
      </c>
      <c r="D98" s="150">
        <f t="shared" ref="D98:L98" si="37">D95-D92</f>
        <v>-2344</v>
      </c>
      <c r="E98" s="150">
        <f t="shared" si="37"/>
        <v>967</v>
      </c>
      <c r="F98" s="150">
        <f t="shared" si="37"/>
        <v>2606</v>
      </c>
      <c r="G98" s="151">
        <f t="shared" si="37"/>
        <v>2887</v>
      </c>
      <c r="H98" s="170">
        <f t="shared" si="37"/>
        <v>2563352.5600000005</v>
      </c>
      <c r="I98" s="171">
        <f t="shared" si="37"/>
        <v>-146767.84000000008</v>
      </c>
      <c r="J98" s="171">
        <f t="shared" si="37"/>
        <v>217936.05000000109</v>
      </c>
      <c r="K98" s="171">
        <f t="shared" si="37"/>
        <v>331810.01999999897</v>
      </c>
      <c r="L98" s="172">
        <f t="shared" si="37"/>
        <v>2160374.33</v>
      </c>
    </row>
    <row r="99" spans="2:12" x14ac:dyDescent="0.3">
      <c r="B99" s="141" t="s">
        <v>3</v>
      </c>
      <c r="C99" s="152">
        <f t="shared" ref="C99:L100" si="38">C96-C93</f>
        <v>-17</v>
      </c>
      <c r="D99" s="153">
        <f t="shared" si="38"/>
        <v>-14</v>
      </c>
      <c r="E99" s="153">
        <f t="shared" si="38"/>
        <v>-14</v>
      </c>
      <c r="F99" s="153">
        <f t="shared" si="38"/>
        <v>0</v>
      </c>
      <c r="G99" s="154">
        <f t="shared" si="38"/>
        <v>-3</v>
      </c>
      <c r="H99" s="161">
        <f t="shared" si="38"/>
        <v>10025.9399999999</v>
      </c>
      <c r="I99" s="162">
        <f t="shared" si="38"/>
        <v>7277.1499999999987</v>
      </c>
      <c r="J99" s="162">
        <f t="shared" si="38"/>
        <v>2006.1799999999998</v>
      </c>
      <c r="K99" s="162">
        <f t="shared" si="38"/>
        <v>4050.98</v>
      </c>
      <c r="L99" s="163">
        <f t="shared" si="38"/>
        <v>-3308.3699999999899</v>
      </c>
    </row>
    <row r="100" spans="2:12" ht="15.65" thickBot="1" x14ac:dyDescent="0.35">
      <c r="B100" s="142" t="s">
        <v>4</v>
      </c>
      <c r="C100" s="155">
        <f t="shared" si="38"/>
        <v>-2363</v>
      </c>
      <c r="D100" s="156">
        <f t="shared" si="38"/>
        <v>-2330</v>
      </c>
      <c r="E100" s="156">
        <f t="shared" si="38"/>
        <v>981</v>
      </c>
      <c r="F100" s="156">
        <f t="shared" si="38"/>
        <v>2606</v>
      </c>
      <c r="G100" s="157">
        <f t="shared" si="38"/>
        <v>2890</v>
      </c>
      <c r="H100" s="173">
        <f t="shared" si="38"/>
        <v>2553326.6200000006</v>
      </c>
      <c r="I100" s="174">
        <f t="shared" si="38"/>
        <v>-154044.99</v>
      </c>
      <c r="J100" s="174">
        <f t="shared" si="38"/>
        <v>215929.87000000104</v>
      </c>
      <c r="K100" s="174">
        <f t="shared" si="38"/>
        <v>327759.03999999899</v>
      </c>
      <c r="L100" s="175">
        <f t="shared" si="38"/>
        <v>2163682.7000000002</v>
      </c>
    </row>
  </sheetData>
  <mergeCells count="16">
    <mergeCell ref="C6:G6"/>
    <mergeCell ref="H6:L6"/>
    <mergeCell ref="C90:G90"/>
    <mergeCell ref="H90:L90"/>
    <mergeCell ref="C18:G18"/>
    <mergeCell ref="H18:L18"/>
    <mergeCell ref="C30:G30"/>
    <mergeCell ref="H30:L30"/>
    <mergeCell ref="C42:G42"/>
    <mergeCell ref="H42:L42"/>
    <mergeCell ref="C54:G54"/>
    <mergeCell ref="H54:L54"/>
    <mergeCell ref="C66:G66"/>
    <mergeCell ref="H66:L66"/>
    <mergeCell ref="C78:G78"/>
    <mergeCell ref="H78:L78"/>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3"/>
  <sheetViews>
    <sheetView workbookViewId="0"/>
  </sheetViews>
  <sheetFormatPr defaultRowHeight="15.05" x14ac:dyDescent="0.3"/>
  <cols>
    <col min="1" max="1" width="3.6640625" customWidth="1"/>
    <col min="2" max="2" width="15.6640625" style="7" customWidth="1"/>
    <col min="3" max="12" width="15.6640625" customWidth="1"/>
  </cols>
  <sheetData>
    <row r="2" spans="2:12" ht="15.65" x14ac:dyDescent="0.3">
      <c r="B2" s="56" t="s">
        <v>63</v>
      </c>
    </row>
    <row r="3" spans="2:12" ht="16.3" thickBot="1" x14ac:dyDescent="0.35">
      <c r="B3" s="56"/>
    </row>
    <row r="4" spans="2:12" ht="15.65" thickBot="1" x14ac:dyDescent="0.35">
      <c r="C4" s="210" t="s">
        <v>65</v>
      </c>
      <c r="D4" s="211"/>
      <c r="E4" s="212"/>
    </row>
    <row r="5" spans="2:12" ht="15.65" thickBot="1" x14ac:dyDescent="0.35">
      <c r="C5" s="57">
        <v>2020</v>
      </c>
      <c r="D5" s="57">
        <v>2019</v>
      </c>
      <c r="E5" s="8" t="s">
        <v>64</v>
      </c>
    </row>
    <row r="6" spans="2:12" x14ac:dyDescent="0.3">
      <c r="B6" s="93" t="s">
        <v>33</v>
      </c>
      <c r="C6" s="105">
        <v>5541</v>
      </c>
      <c r="D6" s="97">
        <v>5504</v>
      </c>
      <c r="E6" s="106">
        <f>C6-D6</f>
        <v>37</v>
      </c>
    </row>
    <row r="7" spans="2:12" x14ac:dyDescent="0.3">
      <c r="B7" s="94" t="s">
        <v>41</v>
      </c>
      <c r="C7" s="107">
        <v>4849</v>
      </c>
      <c r="D7" s="96">
        <v>3749</v>
      </c>
      <c r="E7" s="108">
        <f t="shared" ref="E7:E14" si="0">C7-D7</f>
        <v>1100</v>
      </c>
    </row>
    <row r="8" spans="2:12" x14ac:dyDescent="0.3">
      <c r="B8" s="94" t="s">
        <v>44</v>
      </c>
      <c r="C8" s="107">
        <v>3606</v>
      </c>
      <c r="D8" s="96">
        <v>4362</v>
      </c>
      <c r="E8" s="108">
        <f t="shared" si="0"/>
        <v>-756</v>
      </c>
    </row>
    <row r="9" spans="2:12" x14ac:dyDescent="0.3">
      <c r="B9" s="94" t="s">
        <v>47</v>
      </c>
      <c r="C9" s="107">
        <v>6083</v>
      </c>
      <c r="D9" s="96">
        <v>4589</v>
      </c>
      <c r="E9" s="108">
        <f t="shared" si="0"/>
        <v>1494</v>
      </c>
    </row>
    <row r="10" spans="2:12" x14ac:dyDescent="0.3">
      <c r="B10" s="94" t="s">
        <v>50</v>
      </c>
      <c r="C10" s="107">
        <v>7839</v>
      </c>
      <c r="D10" s="96">
        <v>3563</v>
      </c>
      <c r="E10" s="108">
        <f t="shared" si="0"/>
        <v>4276</v>
      </c>
    </row>
    <row r="11" spans="2:12" x14ac:dyDescent="0.3">
      <c r="B11" s="94" t="s">
        <v>53</v>
      </c>
      <c r="C11" s="107">
        <v>7548</v>
      </c>
      <c r="D11" s="96">
        <v>2923</v>
      </c>
      <c r="E11" s="108">
        <f t="shared" si="0"/>
        <v>4625</v>
      </c>
    </row>
    <row r="12" spans="2:12" x14ac:dyDescent="0.3">
      <c r="B12" s="94" t="s">
        <v>56</v>
      </c>
      <c r="C12" s="107">
        <v>5043</v>
      </c>
      <c r="D12" s="96">
        <v>2252</v>
      </c>
      <c r="E12" s="108">
        <f t="shared" si="0"/>
        <v>2791</v>
      </c>
    </row>
    <row r="13" spans="2:12" ht="15.65" thickBot="1" x14ac:dyDescent="0.35">
      <c r="B13" s="95" t="s">
        <v>59</v>
      </c>
      <c r="C13" s="98">
        <v>3804</v>
      </c>
      <c r="D13" s="98">
        <v>1685</v>
      </c>
      <c r="E13" s="109">
        <f t="shared" si="0"/>
        <v>2119</v>
      </c>
    </row>
    <row r="14" spans="2:12" ht="15.65" thickBot="1" x14ac:dyDescent="0.35">
      <c r="B14" s="57" t="s">
        <v>40</v>
      </c>
      <c r="C14" s="110">
        <v>33681</v>
      </c>
      <c r="D14" s="110">
        <v>23056</v>
      </c>
      <c r="E14" s="111">
        <f t="shared" si="0"/>
        <v>10625</v>
      </c>
      <c r="F14" s="117" t="s">
        <v>92</v>
      </c>
    </row>
    <row r="16" spans="2:12" x14ac:dyDescent="0.3">
      <c r="B16" s="133" t="s">
        <v>71</v>
      </c>
      <c r="C16" s="134"/>
      <c r="D16" s="134"/>
      <c r="E16" s="134"/>
      <c r="F16" s="134"/>
      <c r="G16" s="134"/>
      <c r="H16" s="134"/>
      <c r="I16" s="134"/>
      <c r="J16" s="134"/>
      <c r="K16" s="134"/>
      <c r="L16" s="134"/>
    </row>
    <row r="17" spans="2:18" ht="15.05" customHeight="1" thickBot="1" x14ac:dyDescent="0.35">
      <c r="B17" s="132" t="s">
        <v>97</v>
      </c>
      <c r="C17" s="131"/>
      <c r="D17" s="131"/>
      <c r="E17" s="131"/>
      <c r="F17" s="131"/>
      <c r="G17" s="131"/>
      <c r="H17" s="131"/>
      <c r="I17" s="131"/>
      <c r="J17" s="131"/>
      <c r="K17" s="131"/>
      <c r="L17" s="131"/>
    </row>
    <row r="18" spans="2:18" ht="15.65" thickBot="1" x14ac:dyDescent="0.35">
      <c r="B18" s="203" t="s">
        <v>66</v>
      </c>
      <c r="C18" s="204"/>
      <c r="D18" s="207">
        <v>2020</v>
      </c>
      <c r="E18" s="208"/>
      <c r="F18" s="208"/>
      <c r="G18" s="208"/>
      <c r="H18" s="208"/>
      <c r="I18" s="208"/>
      <c r="J18" s="208"/>
      <c r="K18" s="208"/>
      <c r="L18" s="209"/>
    </row>
    <row r="19" spans="2:18" ht="15.85" customHeight="1" thickBot="1" x14ac:dyDescent="0.35">
      <c r="B19" s="205"/>
      <c r="C19" s="206"/>
      <c r="D19" s="61" t="s">
        <v>33</v>
      </c>
      <c r="E19" s="61" t="s">
        <v>41</v>
      </c>
      <c r="F19" s="61" t="s">
        <v>44</v>
      </c>
      <c r="G19" s="61" t="s">
        <v>47</v>
      </c>
      <c r="H19" s="61" t="s">
        <v>50</v>
      </c>
      <c r="I19" s="61" t="s">
        <v>53</v>
      </c>
      <c r="J19" s="61" t="s">
        <v>56</v>
      </c>
      <c r="K19" s="61" t="s">
        <v>59</v>
      </c>
      <c r="L19" s="57" t="s">
        <v>98</v>
      </c>
      <c r="M19" s="66"/>
      <c r="N19" s="66"/>
      <c r="O19" s="66"/>
      <c r="P19" s="66"/>
      <c r="Q19" s="66"/>
      <c r="R19" s="66"/>
    </row>
    <row r="20" spans="2:18" ht="15.65" thickTop="1" x14ac:dyDescent="0.3">
      <c r="B20" s="213" t="s">
        <v>99</v>
      </c>
      <c r="C20" s="214"/>
      <c r="D20" s="100"/>
      <c r="E20" s="100"/>
      <c r="F20" s="100"/>
      <c r="G20" s="126">
        <v>2531</v>
      </c>
      <c r="H20" s="126">
        <v>4065</v>
      </c>
      <c r="I20" s="126">
        <v>2264</v>
      </c>
      <c r="J20" s="126">
        <v>1734</v>
      </c>
      <c r="K20" s="126">
        <v>1279</v>
      </c>
      <c r="L20" s="135">
        <v>11868</v>
      </c>
      <c r="M20" s="66"/>
      <c r="N20" s="66"/>
      <c r="O20" s="66"/>
      <c r="P20" s="66"/>
      <c r="Q20" s="66"/>
      <c r="R20" s="66"/>
    </row>
    <row r="21" spans="2:18" x14ac:dyDescent="0.3">
      <c r="B21" s="213" t="s">
        <v>67</v>
      </c>
      <c r="C21" s="214"/>
      <c r="D21" s="96">
        <v>3329</v>
      </c>
      <c r="E21" s="96">
        <v>2762</v>
      </c>
      <c r="F21" s="96">
        <v>2031</v>
      </c>
      <c r="G21" s="96">
        <v>2423</v>
      </c>
      <c r="H21" s="96">
        <v>2724</v>
      </c>
      <c r="I21" s="96">
        <v>4034</v>
      </c>
      <c r="J21" s="96">
        <v>2176</v>
      </c>
      <c r="K21" s="96">
        <v>1488</v>
      </c>
      <c r="L21" s="136">
        <v>15531</v>
      </c>
      <c r="M21" s="66"/>
      <c r="N21" s="66"/>
      <c r="O21" s="66"/>
      <c r="P21" s="66"/>
      <c r="Q21" s="66"/>
      <c r="R21" s="66"/>
    </row>
    <row r="22" spans="2:18" x14ac:dyDescent="0.3">
      <c r="B22" s="215" t="s">
        <v>68</v>
      </c>
      <c r="C22" s="215"/>
      <c r="D22" s="96">
        <v>982</v>
      </c>
      <c r="E22" s="96">
        <v>982</v>
      </c>
      <c r="F22" s="96">
        <v>800</v>
      </c>
      <c r="G22" s="96">
        <v>617</v>
      </c>
      <c r="H22" s="96">
        <v>571</v>
      </c>
      <c r="I22" s="96">
        <v>545</v>
      </c>
      <c r="J22" s="96">
        <v>496</v>
      </c>
      <c r="K22" s="96">
        <v>501</v>
      </c>
      <c r="L22" s="136">
        <v>3486</v>
      </c>
      <c r="M22" s="66"/>
      <c r="N22" s="66"/>
      <c r="O22" s="66"/>
      <c r="P22" s="66"/>
    </row>
    <row r="23" spans="2:18" x14ac:dyDescent="0.3">
      <c r="B23" s="213" t="s">
        <v>100</v>
      </c>
      <c r="C23" s="214"/>
      <c r="D23" s="126">
        <v>2851</v>
      </c>
      <c r="E23" s="126">
        <v>2691</v>
      </c>
      <c r="F23" s="126">
        <v>1891</v>
      </c>
      <c r="G23" s="126">
        <v>1359</v>
      </c>
      <c r="H23" s="126">
        <v>1415</v>
      </c>
      <c r="I23" s="126">
        <v>1370</v>
      </c>
      <c r="J23" s="126">
        <v>1021</v>
      </c>
      <c r="K23" s="126">
        <v>868</v>
      </c>
      <c r="L23" s="135">
        <v>13431</v>
      </c>
    </row>
    <row r="24" spans="2:18" x14ac:dyDescent="0.3">
      <c r="B24" s="215" t="s">
        <v>69</v>
      </c>
      <c r="C24" s="215"/>
      <c r="D24" s="96">
        <v>333</v>
      </c>
      <c r="E24" s="96">
        <v>392</v>
      </c>
      <c r="F24" s="96">
        <v>285</v>
      </c>
      <c r="G24" s="96">
        <v>244</v>
      </c>
      <c r="H24" s="96">
        <v>199</v>
      </c>
      <c r="I24" s="96">
        <v>234</v>
      </c>
      <c r="J24" s="96">
        <v>196</v>
      </c>
      <c r="K24" s="96">
        <v>170</v>
      </c>
      <c r="L24" s="137">
        <v>1922</v>
      </c>
    </row>
    <row r="25" spans="2:18" ht="15.65" thickBot="1" x14ac:dyDescent="0.35">
      <c r="B25" s="216" t="s">
        <v>101</v>
      </c>
      <c r="C25" s="216"/>
      <c r="D25" s="127">
        <v>1</v>
      </c>
      <c r="E25" s="127"/>
      <c r="F25" s="127"/>
      <c r="G25" s="127"/>
      <c r="H25" s="127">
        <v>1</v>
      </c>
      <c r="I25" s="127">
        <v>4</v>
      </c>
      <c r="J25" s="127">
        <v>1</v>
      </c>
      <c r="K25" s="127"/>
      <c r="L25" s="138">
        <v>7</v>
      </c>
    </row>
    <row r="26" spans="2:18" ht="15.65" thickBot="1" x14ac:dyDescent="0.35"/>
    <row r="27" spans="2:18" ht="15.85" customHeight="1" thickBot="1" x14ac:dyDescent="0.35">
      <c r="B27" s="203" t="s">
        <v>66</v>
      </c>
      <c r="C27" s="204"/>
      <c r="D27" s="207">
        <v>2019</v>
      </c>
      <c r="E27" s="208"/>
      <c r="F27" s="208"/>
      <c r="G27" s="208"/>
      <c r="H27" s="208"/>
      <c r="I27" s="208"/>
      <c r="J27" s="208"/>
      <c r="K27" s="208"/>
      <c r="L27" s="209"/>
    </row>
    <row r="28" spans="2:18" ht="15.65" thickBot="1" x14ac:dyDescent="0.35">
      <c r="B28" s="205"/>
      <c r="C28" s="206"/>
      <c r="D28" s="115" t="s">
        <v>33</v>
      </c>
      <c r="E28" s="115" t="s">
        <v>41</v>
      </c>
      <c r="F28" s="115" t="s">
        <v>44</v>
      </c>
      <c r="G28" s="115" t="s">
        <v>47</v>
      </c>
      <c r="H28" s="115" t="s">
        <v>50</v>
      </c>
      <c r="I28" s="115" t="s">
        <v>53</v>
      </c>
      <c r="J28" s="115" t="s">
        <v>56</v>
      </c>
      <c r="K28" s="115" t="s">
        <v>59</v>
      </c>
      <c r="L28" s="114" t="s">
        <v>98</v>
      </c>
    </row>
    <row r="29" spans="2:18" x14ac:dyDescent="0.3">
      <c r="B29" s="213" t="s">
        <v>99</v>
      </c>
      <c r="C29" s="214"/>
      <c r="D29" s="99"/>
      <c r="E29" s="99"/>
      <c r="F29" s="99"/>
      <c r="G29" s="99"/>
      <c r="H29" s="99"/>
      <c r="I29" s="99"/>
      <c r="J29" s="99"/>
      <c r="K29" s="99"/>
      <c r="L29" s="128"/>
    </row>
    <row r="30" spans="2:18" x14ac:dyDescent="0.3">
      <c r="B30" s="213" t="s">
        <v>67</v>
      </c>
      <c r="C30" s="214"/>
      <c r="D30" s="96">
        <v>3126</v>
      </c>
      <c r="E30" s="96">
        <v>1991</v>
      </c>
      <c r="F30" s="96">
        <v>2306</v>
      </c>
      <c r="G30" s="96">
        <v>2382</v>
      </c>
      <c r="H30" s="96">
        <v>1490</v>
      </c>
      <c r="I30" s="96">
        <v>1099</v>
      </c>
      <c r="J30" s="96">
        <v>261</v>
      </c>
      <c r="K30" s="96">
        <v>22</v>
      </c>
      <c r="L30" s="136">
        <v>12649</v>
      </c>
    </row>
    <row r="31" spans="2:18" x14ac:dyDescent="0.3">
      <c r="B31" s="215" t="s">
        <v>68</v>
      </c>
      <c r="C31" s="215"/>
      <c r="D31" s="96">
        <v>1158</v>
      </c>
      <c r="E31" s="96">
        <v>895</v>
      </c>
      <c r="F31" s="96">
        <v>1007</v>
      </c>
      <c r="G31" s="96">
        <v>1085</v>
      </c>
      <c r="H31" s="96">
        <v>907</v>
      </c>
      <c r="I31" s="96">
        <v>889</v>
      </c>
      <c r="J31" s="96">
        <v>736</v>
      </c>
      <c r="K31" s="96">
        <v>785</v>
      </c>
      <c r="L31" s="136">
        <v>4721</v>
      </c>
    </row>
    <row r="32" spans="2:18" x14ac:dyDescent="0.3">
      <c r="B32" s="213" t="s">
        <v>100</v>
      </c>
      <c r="C32" s="214"/>
      <c r="D32" s="126">
        <v>2944</v>
      </c>
      <c r="E32" s="126">
        <v>2054</v>
      </c>
      <c r="F32" s="126">
        <v>2502</v>
      </c>
      <c r="G32" s="126">
        <v>2697</v>
      </c>
      <c r="H32" s="126">
        <v>1982</v>
      </c>
      <c r="I32" s="126">
        <v>1454</v>
      </c>
      <c r="J32" s="126">
        <v>1115</v>
      </c>
      <c r="K32" s="126">
        <v>762</v>
      </c>
      <c r="L32" s="135">
        <v>15485</v>
      </c>
    </row>
    <row r="33" spans="2:12" x14ac:dyDescent="0.3">
      <c r="B33" s="215" t="s">
        <v>69</v>
      </c>
      <c r="C33" s="215"/>
      <c r="D33" s="96">
        <v>449</v>
      </c>
      <c r="E33" s="96">
        <v>358</v>
      </c>
      <c r="F33" s="96">
        <v>424</v>
      </c>
      <c r="G33" s="96">
        <v>436</v>
      </c>
      <c r="H33" s="96">
        <v>418</v>
      </c>
      <c r="I33" s="96">
        <v>386</v>
      </c>
      <c r="J33" s="96">
        <v>343</v>
      </c>
      <c r="K33" s="96">
        <v>146</v>
      </c>
      <c r="L33" s="137">
        <v>2854</v>
      </c>
    </row>
    <row r="34" spans="2:12" ht="15.65" thickBot="1" x14ac:dyDescent="0.35">
      <c r="B34" s="216" t="s">
        <v>101</v>
      </c>
      <c r="C34" s="216"/>
      <c r="D34" s="129"/>
      <c r="E34" s="129"/>
      <c r="F34" s="129"/>
      <c r="G34" s="129"/>
      <c r="H34" s="129"/>
      <c r="I34" s="129"/>
      <c r="J34" s="129"/>
      <c r="K34" s="129"/>
      <c r="L34" s="130"/>
    </row>
    <row r="35" spans="2:12" ht="15.65" thickBot="1" x14ac:dyDescent="0.35"/>
    <row r="36" spans="2:12" ht="15.85" customHeight="1" thickBot="1" x14ac:dyDescent="0.35">
      <c r="B36" s="220" t="s">
        <v>66</v>
      </c>
      <c r="C36" s="221"/>
      <c r="D36" s="217" t="s">
        <v>72</v>
      </c>
      <c r="E36" s="218"/>
      <c r="F36" s="218"/>
      <c r="G36" s="218"/>
      <c r="H36" s="218"/>
      <c r="I36" s="218"/>
      <c r="J36" s="218"/>
      <c r="K36" s="218"/>
      <c r="L36" s="219"/>
    </row>
    <row r="37" spans="2:12" ht="15.65" thickBot="1" x14ac:dyDescent="0.35">
      <c r="B37" s="222"/>
      <c r="C37" s="223"/>
      <c r="D37" s="116" t="s">
        <v>33</v>
      </c>
      <c r="E37" s="116" t="s">
        <v>41</v>
      </c>
      <c r="F37" s="116" t="s">
        <v>44</v>
      </c>
      <c r="G37" s="116" t="s">
        <v>47</v>
      </c>
      <c r="H37" s="116" t="s">
        <v>50</v>
      </c>
      <c r="I37" s="116" t="s">
        <v>53</v>
      </c>
      <c r="J37" s="116" t="s">
        <v>56</v>
      </c>
      <c r="K37" s="116" t="s">
        <v>59</v>
      </c>
      <c r="L37" s="57" t="s">
        <v>98</v>
      </c>
    </row>
    <row r="38" spans="2:12" ht="15.65" thickTop="1" x14ac:dyDescent="0.3">
      <c r="B38" s="213" t="s">
        <v>99</v>
      </c>
      <c r="C38" s="214"/>
      <c r="D38" s="100"/>
      <c r="E38" s="100"/>
      <c r="F38" s="100"/>
      <c r="G38" s="126">
        <f>G20-G29</f>
        <v>2531</v>
      </c>
      <c r="H38" s="126">
        <f t="shared" ref="H38:L38" si="1">H20-H29</f>
        <v>4065</v>
      </c>
      <c r="I38" s="126">
        <f t="shared" si="1"/>
        <v>2264</v>
      </c>
      <c r="J38" s="126">
        <f t="shared" si="1"/>
        <v>1734</v>
      </c>
      <c r="K38" s="126">
        <f t="shared" si="1"/>
        <v>1279</v>
      </c>
      <c r="L38" s="139">
        <f t="shared" si="1"/>
        <v>11868</v>
      </c>
    </row>
    <row r="39" spans="2:12" x14ac:dyDescent="0.3">
      <c r="B39" s="213" t="s">
        <v>67</v>
      </c>
      <c r="C39" s="214"/>
      <c r="D39" s="96">
        <f>D21-D30</f>
        <v>203</v>
      </c>
      <c r="E39" s="96">
        <f t="shared" ref="E39:L39" si="2">E21-E30</f>
        <v>771</v>
      </c>
      <c r="F39" s="96">
        <f t="shared" si="2"/>
        <v>-275</v>
      </c>
      <c r="G39" s="126">
        <f t="shared" si="2"/>
        <v>41</v>
      </c>
      <c r="H39" s="126">
        <f t="shared" si="2"/>
        <v>1234</v>
      </c>
      <c r="I39" s="126">
        <f t="shared" si="2"/>
        <v>2935</v>
      </c>
      <c r="J39" s="126">
        <f t="shared" si="2"/>
        <v>1915</v>
      </c>
      <c r="K39" s="126">
        <f t="shared" si="2"/>
        <v>1466</v>
      </c>
      <c r="L39" s="139">
        <f t="shared" si="2"/>
        <v>2882</v>
      </c>
    </row>
    <row r="40" spans="2:12" x14ac:dyDescent="0.3">
      <c r="B40" s="215" t="s">
        <v>68</v>
      </c>
      <c r="C40" s="215"/>
      <c r="D40" s="96">
        <f t="shared" ref="D40:L40" si="3">D22-D31</f>
        <v>-176</v>
      </c>
      <c r="E40" s="96">
        <f t="shared" si="3"/>
        <v>87</v>
      </c>
      <c r="F40" s="96">
        <f t="shared" si="3"/>
        <v>-207</v>
      </c>
      <c r="G40" s="126">
        <f t="shared" si="3"/>
        <v>-468</v>
      </c>
      <c r="H40" s="126">
        <f t="shared" si="3"/>
        <v>-336</v>
      </c>
      <c r="I40" s="126">
        <f t="shared" si="3"/>
        <v>-344</v>
      </c>
      <c r="J40" s="126">
        <f t="shared" si="3"/>
        <v>-240</v>
      </c>
      <c r="K40" s="126">
        <f t="shared" si="3"/>
        <v>-284</v>
      </c>
      <c r="L40" s="139">
        <f t="shared" si="3"/>
        <v>-1235</v>
      </c>
    </row>
    <row r="41" spans="2:12" x14ac:dyDescent="0.3">
      <c r="B41" s="213" t="s">
        <v>100</v>
      </c>
      <c r="C41" s="214"/>
      <c r="D41" s="96">
        <f t="shared" ref="D41:L41" si="4">D23-D32</f>
        <v>-93</v>
      </c>
      <c r="E41" s="96">
        <f t="shared" si="4"/>
        <v>637</v>
      </c>
      <c r="F41" s="96">
        <f t="shared" si="4"/>
        <v>-611</v>
      </c>
      <c r="G41" s="126">
        <f t="shared" si="4"/>
        <v>-1338</v>
      </c>
      <c r="H41" s="126">
        <f t="shared" si="4"/>
        <v>-567</v>
      </c>
      <c r="I41" s="126">
        <f t="shared" si="4"/>
        <v>-84</v>
      </c>
      <c r="J41" s="126">
        <f t="shared" si="4"/>
        <v>-94</v>
      </c>
      <c r="K41" s="126">
        <f t="shared" si="4"/>
        <v>106</v>
      </c>
      <c r="L41" s="139">
        <f t="shared" si="4"/>
        <v>-2054</v>
      </c>
    </row>
    <row r="42" spans="2:12" x14ac:dyDescent="0.3">
      <c r="B42" s="215" t="s">
        <v>69</v>
      </c>
      <c r="C42" s="215"/>
      <c r="D42" s="96">
        <f t="shared" ref="D42:L42" si="5">D24-D33</f>
        <v>-116</v>
      </c>
      <c r="E42" s="96">
        <f t="shared" si="5"/>
        <v>34</v>
      </c>
      <c r="F42" s="96">
        <f t="shared" si="5"/>
        <v>-139</v>
      </c>
      <c r="G42" s="126">
        <f t="shared" si="5"/>
        <v>-192</v>
      </c>
      <c r="H42" s="126">
        <f t="shared" si="5"/>
        <v>-219</v>
      </c>
      <c r="I42" s="126">
        <f t="shared" si="5"/>
        <v>-152</v>
      </c>
      <c r="J42" s="126">
        <f t="shared" si="5"/>
        <v>-147</v>
      </c>
      <c r="K42" s="126">
        <f t="shared" si="5"/>
        <v>24</v>
      </c>
      <c r="L42" s="139">
        <f t="shared" si="5"/>
        <v>-932</v>
      </c>
    </row>
    <row r="43" spans="2:12" ht="15.65" thickBot="1" x14ac:dyDescent="0.35">
      <c r="B43" s="216" t="s">
        <v>101</v>
      </c>
      <c r="C43" s="216"/>
      <c r="D43" s="98">
        <f t="shared" ref="D43:L43" si="6">D25-D34</f>
        <v>1</v>
      </c>
      <c r="E43" s="98">
        <f t="shared" si="6"/>
        <v>0</v>
      </c>
      <c r="F43" s="98">
        <f t="shared" si="6"/>
        <v>0</v>
      </c>
      <c r="G43" s="127">
        <f t="shared" si="6"/>
        <v>0</v>
      </c>
      <c r="H43" s="127">
        <f t="shared" si="6"/>
        <v>1</v>
      </c>
      <c r="I43" s="127">
        <f t="shared" si="6"/>
        <v>4</v>
      </c>
      <c r="J43" s="127">
        <f t="shared" si="6"/>
        <v>1</v>
      </c>
      <c r="K43" s="127">
        <f t="shared" si="6"/>
        <v>0</v>
      </c>
      <c r="L43" s="140">
        <f t="shared" si="6"/>
        <v>7</v>
      </c>
    </row>
  </sheetData>
  <mergeCells count="25">
    <mergeCell ref="D27:L27"/>
    <mergeCell ref="D36:L36"/>
    <mergeCell ref="B30:C30"/>
    <mergeCell ref="B20:C20"/>
    <mergeCell ref="B29:C29"/>
    <mergeCell ref="B32:C32"/>
    <mergeCell ref="B34:C34"/>
    <mergeCell ref="B36:C37"/>
    <mergeCell ref="B22:C22"/>
    <mergeCell ref="B25:C25"/>
    <mergeCell ref="B24:C24"/>
    <mergeCell ref="B40:C40"/>
    <mergeCell ref="B41:C41"/>
    <mergeCell ref="B42:C42"/>
    <mergeCell ref="B43:C43"/>
    <mergeCell ref="B27:C28"/>
    <mergeCell ref="B38:C38"/>
    <mergeCell ref="B39:C39"/>
    <mergeCell ref="B31:C31"/>
    <mergeCell ref="B33:C33"/>
    <mergeCell ref="B18:C19"/>
    <mergeCell ref="D18:L18"/>
    <mergeCell ref="C4:E4"/>
    <mergeCell ref="B21:C21"/>
    <mergeCell ref="B23:C23"/>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94"/>
  <sheetViews>
    <sheetView workbookViewId="0">
      <selection activeCell="B11" sqref="B11"/>
    </sheetView>
  </sheetViews>
  <sheetFormatPr defaultRowHeight="15.05" x14ac:dyDescent="0.3"/>
  <cols>
    <col min="1" max="1" width="3.6640625" customWidth="1"/>
    <col min="2" max="2" width="23.6640625" customWidth="1"/>
    <col min="3" max="13" width="17.6640625" customWidth="1"/>
  </cols>
  <sheetData>
    <row r="2" spans="2:6" ht="15.65" x14ac:dyDescent="0.3">
      <c r="B2" s="56" t="s">
        <v>62</v>
      </c>
    </row>
    <row r="3" spans="2:6" x14ac:dyDescent="0.3">
      <c r="B3" s="113" t="s">
        <v>94</v>
      </c>
    </row>
    <row r="4" spans="2:6" ht="15.65" thickBot="1" x14ac:dyDescent="0.35"/>
    <row r="5" spans="2:6" ht="15.65" thickBot="1" x14ac:dyDescent="0.35">
      <c r="C5" s="196">
        <v>2020</v>
      </c>
      <c r="D5" s="198"/>
      <c r="E5" s="196">
        <v>2019</v>
      </c>
      <c r="F5" s="198"/>
    </row>
    <row r="6" spans="2:6" ht="26.95" thickBot="1" x14ac:dyDescent="0.35">
      <c r="C6" s="70" t="s">
        <v>73</v>
      </c>
      <c r="D6" s="58" t="s">
        <v>74</v>
      </c>
      <c r="E6" s="70" t="s">
        <v>73</v>
      </c>
      <c r="F6" s="58" t="s">
        <v>74</v>
      </c>
    </row>
    <row r="7" spans="2:6" x14ac:dyDescent="0.3">
      <c r="B7" s="59" t="s">
        <v>33</v>
      </c>
      <c r="C7" s="62">
        <v>590</v>
      </c>
      <c r="D7" s="62">
        <v>20870</v>
      </c>
      <c r="E7" s="62">
        <v>528</v>
      </c>
      <c r="F7" s="67">
        <v>19589</v>
      </c>
    </row>
    <row r="8" spans="2:6" x14ac:dyDescent="0.3">
      <c r="B8" s="60" t="s">
        <v>41</v>
      </c>
      <c r="C8" s="63">
        <v>609</v>
      </c>
      <c r="D8" s="63">
        <v>19328</v>
      </c>
      <c r="E8" s="63">
        <v>518</v>
      </c>
      <c r="F8" s="68">
        <v>15633</v>
      </c>
    </row>
    <row r="9" spans="2:6" x14ac:dyDescent="0.3">
      <c r="B9" s="60" t="s">
        <v>44</v>
      </c>
      <c r="C9" s="63">
        <v>737</v>
      </c>
      <c r="D9" s="63">
        <v>16848</v>
      </c>
      <c r="E9" s="63">
        <v>627</v>
      </c>
      <c r="F9" s="68">
        <v>19651</v>
      </c>
    </row>
    <row r="10" spans="2:6" x14ac:dyDescent="0.3">
      <c r="B10" s="60" t="s">
        <v>47</v>
      </c>
      <c r="C10" s="63">
        <v>580</v>
      </c>
      <c r="D10" s="63">
        <v>11697</v>
      </c>
      <c r="E10" s="63">
        <v>594</v>
      </c>
      <c r="F10" s="68">
        <v>21759</v>
      </c>
    </row>
    <row r="11" spans="2:6" x14ac:dyDescent="0.3">
      <c r="B11" s="60" t="s">
        <v>50</v>
      </c>
      <c r="C11" s="63">
        <v>349</v>
      </c>
      <c r="D11" s="63">
        <v>8750</v>
      </c>
      <c r="E11" s="63">
        <v>576</v>
      </c>
      <c r="F11" s="68">
        <v>20277</v>
      </c>
    </row>
    <row r="12" spans="2:6" x14ac:dyDescent="0.3">
      <c r="B12" s="60" t="s">
        <v>53</v>
      </c>
      <c r="C12" s="63">
        <v>235</v>
      </c>
      <c r="D12" s="63">
        <v>7110</v>
      </c>
      <c r="E12" s="63">
        <v>498</v>
      </c>
      <c r="F12" s="68">
        <v>19391</v>
      </c>
    </row>
    <row r="13" spans="2:6" x14ac:dyDescent="0.3">
      <c r="B13" s="60" t="s">
        <v>56</v>
      </c>
      <c r="C13" s="63">
        <v>123</v>
      </c>
      <c r="D13" s="63">
        <v>3828</v>
      </c>
      <c r="E13" s="63">
        <v>471</v>
      </c>
      <c r="F13" s="68">
        <v>18432</v>
      </c>
    </row>
    <row r="14" spans="2:6" ht="15.65" thickBot="1" x14ac:dyDescent="0.35">
      <c r="B14" s="61" t="s">
        <v>59</v>
      </c>
      <c r="C14" s="64">
        <v>115</v>
      </c>
      <c r="D14" s="64">
        <v>3631</v>
      </c>
      <c r="E14" s="64">
        <v>435</v>
      </c>
      <c r="F14" s="69">
        <v>17687</v>
      </c>
    </row>
    <row r="15" spans="2:6" ht="15.65" thickBot="1" x14ac:dyDescent="0.35">
      <c r="B15" s="71" t="s">
        <v>70</v>
      </c>
      <c r="C15" s="72">
        <v>2847</v>
      </c>
      <c r="D15" s="72">
        <v>72738</v>
      </c>
      <c r="E15" s="72">
        <v>3530</v>
      </c>
      <c r="F15" s="73">
        <v>116371</v>
      </c>
    </row>
    <row r="16" spans="2:6" x14ac:dyDescent="0.3">
      <c r="B16" s="118" t="s">
        <v>75</v>
      </c>
    </row>
    <row r="17" spans="2:13" ht="15.65" thickBot="1" x14ac:dyDescent="0.35">
      <c r="B17" s="119" t="s">
        <v>95</v>
      </c>
    </row>
    <row r="18" spans="2:13" ht="15.05" customHeight="1" thickBot="1" x14ac:dyDescent="0.35">
      <c r="B18" s="203" t="s">
        <v>76</v>
      </c>
      <c r="C18" s="224"/>
      <c r="D18" s="204"/>
      <c r="E18" s="207">
        <v>2020</v>
      </c>
      <c r="F18" s="208"/>
      <c r="G18" s="208"/>
      <c r="H18" s="208"/>
      <c r="I18" s="208"/>
      <c r="J18" s="208"/>
      <c r="K18" s="208"/>
      <c r="L18" s="208"/>
      <c r="M18" s="209"/>
    </row>
    <row r="19" spans="2:13" ht="15.85" customHeight="1" thickBot="1" x14ac:dyDescent="0.35">
      <c r="B19" s="205"/>
      <c r="C19" s="225"/>
      <c r="D19" s="206"/>
      <c r="E19" s="60" t="s">
        <v>33</v>
      </c>
      <c r="F19" s="60" t="s">
        <v>41</v>
      </c>
      <c r="G19" s="60" t="s">
        <v>44</v>
      </c>
      <c r="H19" s="60" t="s">
        <v>47</v>
      </c>
      <c r="I19" s="60" t="s">
        <v>50</v>
      </c>
      <c r="J19" s="60" t="s">
        <v>53</v>
      </c>
      <c r="K19" s="60" t="s">
        <v>56</v>
      </c>
      <c r="L19" s="60" t="s">
        <v>59</v>
      </c>
      <c r="M19" s="59" t="s">
        <v>70</v>
      </c>
    </row>
    <row r="20" spans="2:13" x14ac:dyDescent="0.3">
      <c r="B20" s="226" t="s">
        <v>73</v>
      </c>
      <c r="C20" s="229" t="s">
        <v>77</v>
      </c>
      <c r="D20" s="230"/>
      <c r="E20" s="10">
        <v>24</v>
      </c>
      <c r="F20" s="10">
        <v>42</v>
      </c>
      <c r="G20" s="10">
        <v>69</v>
      </c>
      <c r="H20" s="10">
        <v>43</v>
      </c>
      <c r="I20" s="10">
        <v>30</v>
      </c>
      <c r="J20" s="10">
        <v>22</v>
      </c>
      <c r="K20" s="10">
        <v>14</v>
      </c>
      <c r="L20" s="10">
        <v>32</v>
      </c>
      <c r="M20" s="85">
        <v>260</v>
      </c>
    </row>
    <row r="21" spans="2:13" x14ac:dyDescent="0.3">
      <c r="B21" s="227"/>
      <c r="C21" s="231" t="s">
        <v>78</v>
      </c>
      <c r="D21" s="232"/>
      <c r="E21" s="11">
        <v>50</v>
      </c>
      <c r="F21" s="11">
        <v>50</v>
      </c>
      <c r="G21" s="11">
        <v>65</v>
      </c>
      <c r="H21" s="11">
        <v>32</v>
      </c>
      <c r="I21" s="11">
        <v>14</v>
      </c>
      <c r="J21" s="11">
        <v>14</v>
      </c>
      <c r="K21" s="11">
        <v>11</v>
      </c>
      <c r="L21" s="11">
        <v>12</v>
      </c>
      <c r="M21" s="85">
        <v>235</v>
      </c>
    </row>
    <row r="22" spans="2:13" x14ac:dyDescent="0.3">
      <c r="B22" s="227"/>
      <c r="C22" s="231" t="s">
        <v>79</v>
      </c>
      <c r="D22" s="232"/>
      <c r="E22" s="11">
        <v>144</v>
      </c>
      <c r="F22" s="11">
        <v>122</v>
      </c>
      <c r="G22" s="11">
        <v>131</v>
      </c>
      <c r="H22" s="11">
        <v>94</v>
      </c>
      <c r="I22" s="11">
        <v>45</v>
      </c>
      <c r="J22" s="11">
        <v>55</v>
      </c>
      <c r="K22" s="11">
        <v>43</v>
      </c>
      <c r="L22" s="11">
        <v>30</v>
      </c>
      <c r="M22" s="85">
        <v>591</v>
      </c>
    </row>
    <row r="23" spans="2:13" x14ac:dyDescent="0.3">
      <c r="B23" s="227"/>
      <c r="C23" s="231" t="s">
        <v>80</v>
      </c>
      <c r="D23" s="232"/>
      <c r="E23" s="11">
        <v>197</v>
      </c>
      <c r="F23" s="11">
        <v>175</v>
      </c>
      <c r="G23" s="11">
        <v>149</v>
      </c>
      <c r="H23" s="11">
        <v>82</v>
      </c>
      <c r="I23" s="11">
        <v>80</v>
      </c>
      <c r="J23" s="11">
        <v>67</v>
      </c>
      <c r="K23" s="11"/>
      <c r="L23" s="11"/>
      <c r="M23" s="85">
        <v>747</v>
      </c>
    </row>
    <row r="24" spans="2:13" x14ac:dyDescent="0.3">
      <c r="B24" s="227"/>
      <c r="C24" s="231" t="s">
        <v>82</v>
      </c>
      <c r="D24" s="232"/>
      <c r="E24" s="11">
        <v>91</v>
      </c>
      <c r="F24" s="11">
        <v>93</v>
      </c>
      <c r="G24" s="11">
        <v>162</v>
      </c>
      <c r="H24" s="11">
        <v>182</v>
      </c>
      <c r="I24" s="11">
        <v>93</v>
      </c>
      <c r="J24" s="11">
        <v>53</v>
      </c>
      <c r="K24" s="11">
        <v>35</v>
      </c>
      <c r="L24" s="11">
        <v>28</v>
      </c>
      <c r="M24" s="85">
        <v>554</v>
      </c>
    </row>
    <row r="25" spans="2:13" x14ac:dyDescent="0.3">
      <c r="B25" s="227"/>
      <c r="C25" s="231" t="s">
        <v>81</v>
      </c>
      <c r="D25" s="232"/>
      <c r="E25" s="11"/>
      <c r="F25" s="11">
        <v>1</v>
      </c>
      <c r="G25" s="11">
        <v>2</v>
      </c>
      <c r="H25" s="11"/>
      <c r="I25" s="11"/>
      <c r="J25" s="11"/>
      <c r="K25" s="11">
        <v>1</v>
      </c>
      <c r="L25" s="11"/>
      <c r="M25" s="85">
        <v>4</v>
      </c>
    </row>
    <row r="26" spans="2:13" x14ac:dyDescent="0.3">
      <c r="B26" s="227"/>
      <c r="C26" s="231" t="s">
        <v>84</v>
      </c>
      <c r="D26" s="232"/>
      <c r="E26" s="11">
        <v>1</v>
      </c>
      <c r="F26" s="11">
        <v>1</v>
      </c>
      <c r="G26" s="11">
        <v>2</v>
      </c>
      <c r="H26" s="11">
        <v>10</v>
      </c>
      <c r="I26" s="11"/>
      <c r="J26" s="11">
        <v>2</v>
      </c>
      <c r="K26" s="11">
        <v>1</v>
      </c>
      <c r="L26" s="11">
        <v>4</v>
      </c>
      <c r="M26" s="85">
        <v>21</v>
      </c>
    </row>
    <row r="27" spans="2:13" x14ac:dyDescent="0.3">
      <c r="B27" s="227"/>
      <c r="C27" s="231" t="s">
        <v>85</v>
      </c>
      <c r="D27" s="232"/>
      <c r="E27" s="11">
        <v>3</v>
      </c>
      <c r="F27" s="11">
        <v>7</v>
      </c>
      <c r="G27" s="11">
        <v>3</v>
      </c>
      <c r="H27" s="11"/>
      <c r="I27" s="11"/>
      <c r="J27" s="11"/>
      <c r="K27" s="11"/>
      <c r="L27" s="11">
        <v>1</v>
      </c>
      <c r="M27" s="85">
        <v>14</v>
      </c>
    </row>
    <row r="28" spans="2:13" x14ac:dyDescent="0.3">
      <c r="B28" s="227"/>
      <c r="C28" s="231" t="s">
        <v>86</v>
      </c>
      <c r="D28" s="232"/>
      <c r="E28" s="11">
        <v>1</v>
      </c>
      <c r="F28" s="11">
        <v>2</v>
      </c>
      <c r="G28" s="11"/>
      <c r="H28" s="11"/>
      <c r="I28" s="11"/>
      <c r="J28" s="11"/>
      <c r="K28" s="11"/>
      <c r="L28" s="11"/>
      <c r="M28" s="85">
        <v>3</v>
      </c>
    </row>
    <row r="29" spans="2:13" x14ac:dyDescent="0.3">
      <c r="B29" s="227"/>
      <c r="C29" s="231" t="s">
        <v>87</v>
      </c>
      <c r="D29" s="232"/>
      <c r="E29" s="11"/>
      <c r="F29" s="11"/>
      <c r="G29" s="11"/>
      <c r="H29" s="11"/>
      <c r="I29" s="11"/>
      <c r="J29" s="11"/>
      <c r="K29" s="11"/>
      <c r="L29" s="11"/>
      <c r="M29" s="85"/>
    </row>
    <row r="30" spans="2:13" ht="15.65" thickBot="1" x14ac:dyDescent="0.35">
      <c r="B30" s="228"/>
      <c r="C30" s="233" t="s">
        <v>88</v>
      </c>
      <c r="D30" s="234"/>
      <c r="E30" s="12">
        <v>86</v>
      </c>
      <c r="F30" s="12">
        <v>122</v>
      </c>
      <c r="G30" s="12">
        <v>161</v>
      </c>
      <c r="H30" s="12">
        <v>139</v>
      </c>
      <c r="I30" s="12">
        <v>90</v>
      </c>
      <c r="J30" s="12">
        <v>26</v>
      </c>
      <c r="K30" s="12">
        <v>18</v>
      </c>
      <c r="L30" s="12">
        <v>9</v>
      </c>
      <c r="M30" s="86">
        <v>593</v>
      </c>
    </row>
    <row r="31" spans="2:13" x14ac:dyDescent="0.3">
      <c r="B31" s="226" t="s">
        <v>74</v>
      </c>
      <c r="C31" s="229" t="s">
        <v>77</v>
      </c>
      <c r="D31" s="237"/>
      <c r="E31" s="74">
        <v>796</v>
      </c>
      <c r="F31" s="62">
        <v>774</v>
      </c>
      <c r="G31" s="62">
        <v>845</v>
      </c>
      <c r="H31" s="62">
        <v>468</v>
      </c>
      <c r="I31" s="62">
        <v>317</v>
      </c>
      <c r="J31" s="62">
        <v>382</v>
      </c>
      <c r="K31" s="62">
        <v>303</v>
      </c>
      <c r="L31" s="62">
        <v>221</v>
      </c>
      <c r="M31" s="87">
        <v>3805</v>
      </c>
    </row>
    <row r="32" spans="2:13" x14ac:dyDescent="0.3">
      <c r="B32" s="227"/>
      <c r="C32" s="231" t="s">
        <v>78</v>
      </c>
      <c r="D32" s="235"/>
      <c r="E32" s="75">
        <v>989</v>
      </c>
      <c r="F32" s="63">
        <v>1042</v>
      </c>
      <c r="G32" s="63">
        <v>810</v>
      </c>
      <c r="H32" s="63">
        <v>274</v>
      </c>
      <c r="I32" s="63">
        <v>174</v>
      </c>
      <c r="J32" s="63">
        <v>195</v>
      </c>
      <c r="K32" s="63">
        <v>184</v>
      </c>
      <c r="L32" s="63">
        <v>152</v>
      </c>
      <c r="M32" s="88">
        <v>3675</v>
      </c>
    </row>
    <row r="33" spans="2:13" x14ac:dyDescent="0.3">
      <c r="B33" s="227"/>
      <c r="C33" s="231" t="s">
        <v>79</v>
      </c>
      <c r="D33" s="235"/>
      <c r="E33" s="75">
        <v>3561</v>
      </c>
      <c r="F33" s="63">
        <v>3004</v>
      </c>
      <c r="G33" s="63">
        <v>2569</v>
      </c>
      <c r="H33" s="63">
        <v>971</v>
      </c>
      <c r="I33" s="63">
        <v>617</v>
      </c>
      <c r="J33" s="63">
        <v>807</v>
      </c>
      <c r="K33" s="63">
        <v>658</v>
      </c>
      <c r="L33" s="63">
        <v>549</v>
      </c>
      <c r="M33" s="88">
        <v>11342</v>
      </c>
    </row>
    <row r="34" spans="2:13" x14ac:dyDescent="0.3">
      <c r="B34" s="227"/>
      <c r="C34" s="231" t="s">
        <v>80</v>
      </c>
      <c r="D34" s="235"/>
      <c r="E34" s="75">
        <v>6458</v>
      </c>
      <c r="F34" s="63">
        <v>6178</v>
      </c>
      <c r="G34" s="63">
        <v>4328</v>
      </c>
      <c r="H34" s="63">
        <v>2655</v>
      </c>
      <c r="I34" s="63">
        <v>2717</v>
      </c>
      <c r="J34" s="63">
        <v>2023</v>
      </c>
      <c r="K34" s="63">
        <v>3</v>
      </c>
      <c r="L34" s="63">
        <v>1</v>
      </c>
      <c r="M34" s="88">
        <v>24306</v>
      </c>
    </row>
    <row r="35" spans="2:13" x14ac:dyDescent="0.3">
      <c r="B35" s="227"/>
      <c r="C35" s="231" t="s">
        <v>82</v>
      </c>
      <c r="D35" s="235"/>
      <c r="E35" s="75">
        <v>7386</v>
      </c>
      <c r="F35" s="63">
        <v>6452</v>
      </c>
      <c r="G35" s="63">
        <v>6371</v>
      </c>
      <c r="H35" s="63">
        <v>5371</v>
      </c>
      <c r="I35" s="63">
        <v>3355</v>
      </c>
      <c r="J35" s="63">
        <v>3022</v>
      </c>
      <c r="K35" s="63">
        <v>2430</v>
      </c>
      <c r="L35" s="63">
        <v>2503</v>
      </c>
      <c r="M35" s="88">
        <v>25904</v>
      </c>
    </row>
    <row r="36" spans="2:13" x14ac:dyDescent="0.3">
      <c r="B36" s="227"/>
      <c r="C36" s="231" t="s">
        <v>81</v>
      </c>
      <c r="D36" s="235"/>
      <c r="E36" s="75">
        <v>6</v>
      </c>
      <c r="F36" s="63">
        <v>2</v>
      </c>
      <c r="G36" s="63">
        <v>2</v>
      </c>
      <c r="H36" s="63">
        <v>1</v>
      </c>
      <c r="I36" s="63">
        <v>2</v>
      </c>
      <c r="J36" s="63">
        <v>2</v>
      </c>
      <c r="K36" s="63"/>
      <c r="L36" s="63"/>
      <c r="M36" s="88">
        <v>15</v>
      </c>
    </row>
    <row r="37" spans="2:13" x14ac:dyDescent="0.3">
      <c r="B37" s="227"/>
      <c r="C37" s="231" t="s">
        <v>83</v>
      </c>
      <c r="D37" s="235"/>
      <c r="E37" s="75"/>
      <c r="F37" s="63">
        <v>1</v>
      </c>
      <c r="G37" s="63">
        <v>2</v>
      </c>
      <c r="H37" s="63">
        <v>1</v>
      </c>
      <c r="I37" s="63"/>
      <c r="J37" s="63"/>
      <c r="K37" s="63">
        <v>1</v>
      </c>
      <c r="L37" s="63"/>
      <c r="M37" s="88">
        <v>5</v>
      </c>
    </row>
    <row r="38" spans="2:13" x14ac:dyDescent="0.3">
      <c r="B38" s="227"/>
      <c r="C38" s="231" t="s">
        <v>84</v>
      </c>
      <c r="D38" s="235"/>
      <c r="E38" s="75">
        <v>6</v>
      </c>
      <c r="F38" s="63">
        <v>7</v>
      </c>
      <c r="G38" s="63">
        <v>10</v>
      </c>
      <c r="H38" s="63">
        <v>4</v>
      </c>
      <c r="I38" s="63">
        <v>5</v>
      </c>
      <c r="J38" s="63">
        <v>7</v>
      </c>
      <c r="K38" s="63">
        <v>8</v>
      </c>
      <c r="L38" s="63">
        <v>8</v>
      </c>
      <c r="M38" s="88">
        <v>55</v>
      </c>
    </row>
    <row r="39" spans="2:13" x14ac:dyDescent="0.3">
      <c r="B39" s="227"/>
      <c r="C39" s="231" t="s">
        <v>85</v>
      </c>
      <c r="D39" s="235"/>
      <c r="E39" s="75">
        <v>33</v>
      </c>
      <c r="F39" s="63">
        <v>45</v>
      </c>
      <c r="G39" s="63">
        <v>24</v>
      </c>
      <c r="H39" s="63">
        <v>6</v>
      </c>
      <c r="I39" s="63">
        <v>2</v>
      </c>
      <c r="J39" s="63">
        <v>2</v>
      </c>
      <c r="K39" s="63">
        <v>6</v>
      </c>
      <c r="L39" s="63">
        <v>1</v>
      </c>
      <c r="M39" s="88">
        <v>119</v>
      </c>
    </row>
    <row r="40" spans="2:13" x14ac:dyDescent="0.3">
      <c r="B40" s="227"/>
      <c r="C40" s="231" t="s">
        <v>86</v>
      </c>
      <c r="D40" s="235"/>
      <c r="E40" s="75">
        <v>13</v>
      </c>
      <c r="F40" s="63">
        <v>5</v>
      </c>
      <c r="G40" s="63">
        <v>2</v>
      </c>
      <c r="H40" s="63">
        <v>1</v>
      </c>
      <c r="I40" s="63"/>
      <c r="J40" s="63">
        <v>1</v>
      </c>
      <c r="K40" s="63"/>
      <c r="L40" s="63"/>
      <c r="M40" s="88">
        <v>22</v>
      </c>
    </row>
    <row r="41" spans="2:13" x14ac:dyDescent="0.3">
      <c r="B41" s="227"/>
      <c r="C41" s="231" t="s">
        <v>87</v>
      </c>
      <c r="D41" s="235"/>
      <c r="E41" s="75">
        <v>128</v>
      </c>
      <c r="F41" s="63">
        <v>131</v>
      </c>
      <c r="G41" s="63">
        <v>54</v>
      </c>
      <c r="H41" s="63">
        <v>8</v>
      </c>
      <c r="I41" s="63">
        <v>3</v>
      </c>
      <c r="J41" s="63">
        <v>6</v>
      </c>
      <c r="K41" s="63">
        <v>1</v>
      </c>
      <c r="L41" s="63"/>
      <c r="M41" s="88">
        <v>298</v>
      </c>
    </row>
    <row r="42" spans="2:13" ht="15.65" thickBot="1" x14ac:dyDescent="0.35">
      <c r="B42" s="228"/>
      <c r="C42" s="233" t="s">
        <v>88</v>
      </c>
      <c r="D42" s="236"/>
      <c r="E42" s="76">
        <v>1828</v>
      </c>
      <c r="F42" s="64">
        <v>2020</v>
      </c>
      <c r="G42" s="64">
        <v>2064</v>
      </c>
      <c r="H42" s="64">
        <v>2013</v>
      </c>
      <c r="I42" s="64">
        <v>1609</v>
      </c>
      <c r="J42" s="64">
        <v>714</v>
      </c>
      <c r="K42" s="64">
        <v>265</v>
      </c>
      <c r="L42" s="64">
        <v>222</v>
      </c>
      <c r="M42" s="89">
        <v>9946</v>
      </c>
    </row>
    <row r="43" spans="2:13" ht="15.65" thickBot="1" x14ac:dyDescent="0.35"/>
    <row r="44" spans="2:13" ht="15.65" thickBot="1" x14ac:dyDescent="0.35">
      <c r="B44" s="203" t="s">
        <v>76</v>
      </c>
      <c r="C44" s="224"/>
      <c r="D44" s="204"/>
      <c r="E44" s="207">
        <v>2019</v>
      </c>
      <c r="F44" s="208"/>
      <c r="G44" s="208"/>
      <c r="H44" s="208"/>
      <c r="I44" s="208"/>
      <c r="J44" s="208"/>
      <c r="K44" s="208"/>
      <c r="L44" s="208"/>
      <c r="M44" s="209"/>
    </row>
    <row r="45" spans="2:13" ht="15.65" thickBot="1" x14ac:dyDescent="0.35">
      <c r="B45" s="205"/>
      <c r="C45" s="225"/>
      <c r="D45" s="206"/>
      <c r="E45" s="60" t="s">
        <v>33</v>
      </c>
      <c r="F45" s="60" t="s">
        <v>41</v>
      </c>
      <c r="G45" s="60" t="s">
        <v>44</v>
      </c>
      <c r="H45" s="60" t="s">
        <v>47</v>
      </c>
      <c r="I45" s="60" t="s">
        <v>50</v>
      </c>
      <c r="J45" s="60" t="s">
        <v>53</v>
      </c>
      <c r="K45" s="60" t="s">
        <v>56</v>
      </c>
      <c r="L45" s="60" t="s">
        <v>59</v>
      </c>
      <c r="M45" s="59" t="s">
        <v>93</v>
      </c>
    </row>
    <row r="46" spans="2:13" x14ac:dyDescent="0.3">
      <c r="B46" s="226" t="s">
        <v>73</v>
      </c>
      <c r="C46" s="229" t="s">
        <v>77</v>
      </c>
      <c r="D46" s="230"/>
      <c r="E46" s="10">
        <v>33</v>
      </c>
      <c r="F46" s="10">
        <v>42</v>
      </c>
      <c r="G46" s="10">
        <v>52</v>
      </c>
      <c r="H46" s="10">
        <v>44</v>
      </c>
      <c r="I46" s="10">
        <v>38</v>
      </c>
      <c r="J46" s="10">
        <v>26</v>
      </c>
      <c r="K46" s="10">
        <v>28</v>
      </c>
      <c r="L46" s="10">
        <v>28</v>
      </c>
      <c r="M46" s="84">
        <v>262</v>
      </c>
    </row>
    <row r="47" spans="2:13" x14ac:dyDescent="0.3">
      <c r="B47" s="227"/>
      <c r="C47" s="231" t="s">
        <v>78</v>
      </c>
      <c r="D47" s="232"/>
      <c r="E47" s="11">
        <v>51</v>
      </c>
      <c r="F47" s="11">
        <v>43</v>
      </c>
      <c r="G47" s="11">
        <v>57</v>
      </c>
      <c r="H47" s="11">
        <v>66</v>
      </c>
      <c r="I47" s="11">
        <v>69</v>
      </c>
      <c r="J47" s="11">
        <v>42</v>
      </c>
      <c r="K47" s="11">
        <v>40</v>
      </c>
      <c r="L47" s="11">
        <v>56</v>
      </c>
      <c r="M47" s="85">
        <v>377</v>
      </c>
    </row>
    <row r="48" spans="2:13" x14ac:dyDescent="0.3">
      <c r="B48" s="227"/>
      <c r="C48" s="231" t="s">
        <v>79</v>
      </c>
      <c r="D48" s="232"/>
      <c r="E48" s="11">
        <v>128</v>
      </c>
      <c r="F48" s="11">
        <v>103</v>
      </c>
      <c r="G48" s="11">
        <v>121</v>
      </c>
      <c r="H48" s="11">
        <v>142</v>
      </c>
      <c r="I48" s="11">
        <v>114</v>
      </c>
      <c r="J48" s="11">
        <v>89</v>
      </c>
      <c r="K48" s="11">
        <v>76</v>
      </c>
      <c r="L48" s="11">
        <v>78</v>
      </c>
      <c r="M48" s="85">
        <v>705</v>
      </c>
    </row>
    <row r="49" spans="2:13" x14ac:dyDescent="0.3">
      <c r="B49" s="227"/>
      <c r="C49" s="231" t="s">
        <v>80</v>
      </c>
      <c r="D49" s="232"/>
      <c r="E49" s="11">
        <v>201</v>
      </c>
      <c r="F49" s="11">
        <v>210</v>
      </c>
      <c r="G49" s="11">
        <v>215</v>
      </c>
      <c r="H49" s="11">
        <v>205</v>
      </c>
      <c r="I49" s="11">
        <v>173</v>
      </c>
      <c r="J49" s="11">
        <v>183</v>
      </c>
      <c r="K49" s="11">
        <v>186</v>
      </c>
      <c r="L49" s="11">
        <v>164</v>
      </c>
      <c r="M49" s="85">
        <v>1530</v>
      </c>
    </row>
    <row r="50" spans="2:13" x14ac:dyDescent="0.3">
      <c r="B50" s="227"/>
      <c r="C50" s="231" t="s">
        <v>82</v>
      </c>
      <c r="D50" s="232"/>
      <c r="E50" s="11">
        <v>80</v>
      </c>
      <c r="F50" s="11">
        <v>75</v>
      </c>
      <c r="G50" s="11">
        <v>102</v>
      </c>
      <c r="H50" s="11">
        <v>78</v>
      </c>
      <c r="I50" s="11">
        <v>58</v>
      </c>
      <c r="J50" s="11">
        <v>65</v>
      </c>
      <c r="K50" s="11">
        <v>61</v>
      </c>
      <c r="L50" s="11">
        <v>56</v>
      </c>
      <c r="M50" s="85">
        <v>411</v>
      </c>
    </row>
    <row r="51" spans="2:13" x14ac:dyDescent="0.3">
      <c r="B51" s="227"/>
      <c r="C51" s="231" t="s">
        <v>81</v>
      </c>
      <c r="D51" s="232"/>
      <c r="E51" s="11">
        <v>1</v>
      </c>
      <c r="F51" s="11">
        <v>3</v>
      </c>
      <c r="G51" s="11">
        <v>1</v>
      </c>
      <c r="H51" s="11">
        <v>3</v>
      </c>
      <c r="I51" s="11">
        <v>2</v>
      </c>
      <c r="J51" s="11"/>
      <c r="K51" s="11"/>
      <c r="L51" s="11"/>
      <c r="M51" s="85">
        <v>10</v>
      </c>
    </row>
    <row r="52" spans="2:13" x14ac:dyDescent="0.3">
      <c r="B52" s="227"/>
      <c r="C52" s="231" t="s">
        <v>84</v>
      </c>
      <c r="D52" s="232"/>
      <c r="E52" s="11">
        <v>2</v>
      </c>
      <c r="F52" s="11"/>
      <c r="G52" s="11">
        <v>1</v>
      </c>
      <c r="H52" s="11">
        <v>1</v>
      </c>
      <c r="I52" s="11">
        <v>1</v>
      </c>
      <c r="J52" s="11">
        <v>1</v>
      </c>
      <c r="K52" s="11">
        <v>3</v>
      </c>
      <c r="L52" s="11">
        <v>1</v>
      </c>
      <c r="M52" s="85">
        <v>9</v>
      </c>
    </row>
    <row r="53" spans="2:13" x14ac:dyDescent="0.3">
      <c r="B53" s="227"/>
      <c r="C53" s="231" t="s">
        <v>85</v>
      </c>
      <c r="D53" s="232"/>
      <c r="E53" s="11">
        <v>9</v>
      </c>
      <c r="F53" s="11">
        <v>7</v>
      </c>
      <c r="G53" s="11">
        <v>13</v>
      </c>
      <c r="H53" s="11">
        <v>6</v>
      </c>
      <c r="I53" s="11">
        <v>7</v>
      </c>
      <c r="J53" s="11">
        <v>7</v>
      </c>
      <c r="K53" s="11">
        <v>3</v>
      </c>
      <c r="L53" s="11">
        <v>5</v>
      </c>
      <c r="M53" s="85">
        <v>56</v>
      </c>
    </row>
    <row r="54" spans="2:13" x14ac:dyDescent="0.3">
      <c r="B54" s="227"/>
      <c r="C54" s="231" t="s">
        <v>86</v>
      </c>
      <c r="D54" s="232"/>
      <c r="E54" s="11">
        <v>5</v>
      </c>
      <c r="F54" s="11">
        <v>3</v>
      </c>
      <c r="G54" s="11">
        <v>6</v>
      </c>
      <c r="H54" s="11"/>
      <c r="I54" s="11">
        <v>3</v>
      </c>
      <c r="J54" s="11">
        <v>2</v>
      </c>
      <c r="K54" s="11">
        <v>1</v>
      </c>
      <c r="L54" s="11">
        <v>5</v>
      </c>
      <c r="M54" s="85">
        <v>25</v>
      </c>
    </row>
    <row r="55" spans="2:13" x14ac:dyDescent="0.3">
      <c r="B55" s="227"/>
      <c r="C55" s="231" t="s">
        <v>87</v>
      </c>
      <c r="D55" s="232"/>
      <c r="E55" s="11"/>
      <c r="F55" s="11"/>
      <c r="G55" s="11">
        <v>1</v>
      </c>
      <c r="H55" s="11"/>
      <c r="I55" s="11"/>
      <c r="J55" s="11"/>
      <c r="K55" s="11"/>
      <c r="L55" s="11"/>
      <c r="M55" s="85">
        <v>1</v>
      </c>
    </row>
    <row r="56" spans="2:13" ht="15.65" thickBot="1" x14ac:dyDescent="0.35">
      <c r="B56" s="228"/>
      <c r="C56" s="233" t="s">
        <v>88</v>
      </c>
      <c r="D56" s="234"/>
      <c r="E56" s="12">
        <v>20</v>
      </c>
      <c r="F56" s="12">
        <v>34</v>
      </c>
      <c r="G56" s="12">
        <v>67</v>
      </c>
      <c r="H56" s="12">
        <v>57</v>
      </c>
      <c r="I56" s="12">
        <v>117</v>
      </c>
      <c r="J56" s="12">
        <v>85</v>
      </c>
      <c r="K56" s="12">
        <v>75</v>
      </c>
      <c r="L56" s="12">
        <v>44</v>
      </c>
      <c r="M56" s="86">
        <v>470</v>
      </c>
    </row>
    <row r="57" spans="2:13" x14ac:dyDescent="0.3">
      <c r="B57" s="226" t="s">
        <v>74</v>
      </c>
      <c r="C57" s="229" t="s">
        <v>77</v>
      </c>
      <c r="D57" s="237"/>
      <c r="E57" s="74">
        <v>888</v>
      </c>
      <c r="F57" s="62">
        <v>763</v>
      </c>
      <c r="G57" s="62">
        <v>960</v>
      </c>
      <c r="H57" s="62">
        <v>1198</v>
      </c>
      <c r="I57" s="62">
        <v>993</v>
      </c>
      <c r="J57" s="62">
        <v>930</v>
      </c>
      <c r="K57" s="62">
        <v>768</v>
      </c>
      <c r="L57" s="62">
        <v>673</v>
      </c>
      <c r="M57" s="88">
        <v>6626</v>
      </c>
    </row>
    <row r="58" spans="2:13" x14ac:dyDescent="0.3">
      <c r="B58" s="227"/>
      <c r="C58" s="231" t="s">
        <v>78</v>
      </c>
      <c r="D58" s="235"/>
      <c r="E58" s="75">
        <v>1363</v>
      </c>
      <c r="F58" s="63">
        <v>1021</v>
      </c>
      <c r="G58" s="63">
        <v>1106</v>
      </c>
      <c r="H58" s="63">
        <v>1495</v>
      </c>
      <c r="I58" s="63">
        <v>1290</v>
      </c>
      <c r="J58" s="63">
        <v>1184</v>
      </c>
      <c r="K58" s="63">
        <v>1075</v>
      </c>
      <c r="L58" s="63">
        <v>998</v>
      </c>
      <c r="M58" s="88">
        <v>8917</v>
      </c>
    </row>
    <row r="59" spans="2:13" x14ac:dyDescent="0.3">
      <c r="B59" s="227"/>
      <c r="C59" s="231" t="s">
        <v>79</v>
      </c>
      <c r="D59" s="235"/>
      <c r="E59" s="75">
        <v>4204</v>
      </c>
      <c r="F59" s="63">
        <v>3276</v>
      </c>
      <c r="G59" s="63">
        <v>3523</v>
      </c>
      <c r="H59" s="63">
        <v>4195</v>
      </c>
      <c r="I59" s="63">
        <v>3661</v>
      </c>
      <c r="J59" s="63">
        <v>3117</v>
      </c>
      <c r="K59" s="63">
        <v>2750</v>
      </c>
      <c r="L59" s="63">
        <v>2510</v>
      </c>
      <c r="M59" s="88">
        <v>22558</v>
      </c>
    </row>
    <row r="60" spans="2:13" x14ac:dyDescent="0.3">
      <c r="B60" s="227"/>
      <c r="C60" s="231" t="s">
        <v>80</v>
      </c>
      <c r="D60" s="235"/>
      <c r="E60" s="75">
        <v>5692</v>
      </c>
      <c r="F60" s="63">
        <v>4181</v>
      </c>
      <c r="G60" s="63">
        <v>6733</v>
      </c>
      <c r="H60" s="63">
        <v>6793</v>
      </c>
      <c r="I60" s="63">
        <v>7062</v>
      </c>
      <c r="J60" s="63">
        <v>7773</v>
      </c>
      <c r="K60" s="63">
        <v>8005</v>
      </c>
      <c r="L60" s="63">
        <v>7927</v>
      </c>
      <c r="M60" s="88">
        <v>53983</v>
      </c>
    </row>
    <row r="61" spans="2:13" x14ac:dyDescent="0.3">
      <c r="B61" s="227"/>
      <c r="C61" s="231" t="s">
        <v>82</v>
      </c>
      <c r="D61" s="235"/>
      <c r="E61" s="75">
        <v>7050</v>
      </c>
      <c r="F61" s="63">
        <v>6021</v>
      </c>
      <c r="G61" s="63">
        <v>6578</v>
      </c>
      <c r="H61" s="63">
        <v>6921</v>
      </c>
      <c r="I61" s="63">
        <v>5748</v>
      </c>
      <c r="J61" s="63">
        <v>4892</v>
      </c>
      <c r="K61" s="63">
        <v>4500</v>
      </c>
      <c r="L61" s="63">
        <v>4230</v>
      </c>
      <c r="M61" s="88">
        <v>31190</v>
      </c>
    </row>
    <row r="62" spans="2:13" x14ac:dyDescent="0.3">
      <c r="B62" s="227"/>
      <c r="C62" s="231" t="s">
        <v>81</v>
      </c>
      <c r="D62" s="235"/>
      <c r="E62" s="75">
        <v>6</v>
      </c>
      <c r="F62" s="63">
        <v>3</v>
      </c>
      <c r="G62" s="63">
        <v>14</v>
      </c>
      <c r="H62" s="63">
        <v>7</v>
      </c>
      <c r="I62" s="63">
        <v>8</v>
      </c>
      <c r="J62" s="63">
        <v>3</v>
      </c>
      <c r="K62" s="63">
        <v>1</v>
      </c>
      <c r="L62" s="63">
        <v>2</v>
      </c>
      <c r="M62" s="88">
        <v>44</v>
      </c>
    </row>
    <row r="63" spans="2:13" x14ac:dyDescent="0.3">
      <c r="B63" s="227"/>
      <c r="C63" s="231" t="s">
        <v>83</v>
      </c>
      <c r="D63" s="235"/>
      <c r="E63" s="75">
        <v>1</v>
      </c>
      <c r="F63" s="63"/>
      <c r="G63" s="63"/>
      <c r="H63" s="63">
        <v>2</v>
      </c>
      <c r="I63" s="63"/>
      <c r="J63" s="63"/>
      <c r="K63" s="63"/>
      <c r="L63" s="63"/>
      <c r="M63" s="88">
        <v>3</v>
      </c>
    </row>
    <row r="64" spans="2:13" x14ac:dyDescent="0.3">
      <c r="B64" s="227"/>
      <c r="C64" s="231" t="s">
        <v>84</v>
      </c>
      <c r="D64" s="235"/>
      <c r="E64" s="75">
        <v>15</v>
      </c>
      <c r="F64" s="63">
        <v>11</v>
      </c>
      <c r="G64" s="63">
        <v>14</v>
      </c>
      <c r="H64" s="63">
        <v>7</v>
      </c>
      <c r="I64" s="63">
        <v>10</v>
      </c>
      <c r="J64" s="63">
        <v>22</v>
      </c>
      <c r="K64" s="63">
        <v>3</v>
      </c>
      <c r="L64" s="63">
        <v>9</v>
      </c>
      <c r="M64" s="88">
        <v>88</v>
      </c>
    </row>
    <row r="65" spans="2:13" x14ac:dyDescent="0.3">
      <c r="B65" s="227"/>
      <c r="C65" s="231" t="s">
        <v>85</v>
      </c>
      <c r="D65" s="235"/>
      <c r="E65" s="75">
        <v>145</v>
      </c>
      <c r="F65" s="63">
        <v>104</v>
      </c>
      <c r="G65" s="63">
        <v>84</v>
      </c>
      <c r="H65" s="63">
        <v>83</v>
      </c>
      <c r="I65" s="63">
        <v>70</v>
      </c>
      <c r="J65" s="63">
        <v>61</v>
      </c>
      <c r="K65" s="63">
        <v>40</v>
      </c>
      <c r="L65" s="63">
        <v>33</v>
      </c>
      <c r="M65" s="88">
        <v>617</v>
      </c>
    </row>
    <row r="66" spans="2:13" x14ac:dyDescent="0.3">
      <c r="B66" s="227"/>
      <c r="C66" s="231" t="s">
        <v>86</v>
      </c>
      <c r="D66" s="235"/>
      <c r="E66" s="75">
        <v>23</v>
      </c>
      <c r="F66" s="63">
        <v>20</v>
      </c>
      <c r="G66" s="63">
        <v>20</v>
      </c>
      <c r="H66" s="63">
        <v>15</v>
      </c>
      <c r="I66" s="63">
        <v>10</v>
      </c>
      <c r="J66" s="63">
        <v>11</v>
      </c>
      <c r="K66" s="63">
        <v>13</v>
      </c>
      <c r="L66" s="63">
        <v>14</v>
      </c>
      <c r="M66" s="88">
        <v>126</v>
      </c>
    </row>
    <row r="67" spans="2:13" x14ac:dyDescent="0.3">
      <c r="B67" s="227"/>
      <c r="C67" s="231" t="s">
        <v>87</v>
      </c>
      <c r="D67" s="235"/>
      <c r="E67" s="75">
        <v>129</v>
      </c>
      <c r="F67" s="63">
        <v>86</v>
      </c>
      <c r="G67" s="63">
        <v>151</v>
      </c>
      <c r="H67" s="63">
        <v>153</v>
      </c>
      <c r="I67" s="63">
        <v>158</v>
      </c>
      <c r="J67" s="63">
        <v>171</v>
      </c>
      <c r="K67" s="63">
        <v>214</v>
      </c>
      <c r="L67" s="63">
        <v>218</v>
      </c>
      <c r="M67" s="112">
        <v>1027</v>
      </c>
    </row>
    <row r="68" spans="2:13" ht="15.65" thickBot="1" x14ac:dyDescent="0.35">
      <c r="B68" s="228"/>
      <c r="C68" s="233" t="s">
        <v>88</v>
      </c>
      <c r="D68" s="236"/>
      <c r="E68" s="76">
        <v>413</v>
      </c>
      <c r="F68" s="64">
        <v>400</v>
      </c>
      <c r="G68" s="64">
        <v>752</v>
      </c>
      <c r="H68" s="64">
        <v>1243</v>
      </c>
      <c r="I68" s="64">
        <v>1581</v>
      </c>
      <c r="J68" s="64">
        <v>1479</v>
      </c>
      <c r="K68" s="64">
        <v>1305</v>
      </c>
      <c r="L68" s="64">
        <v>1308</v>
      </c>
      <c r="M68" s="89">
        <v>8029</v>
      </c>
    </row>
    <row r="69" spans="2:13" ht="15.65" thickBot="1" x14ac:dyDescent="0.35"/>
    <row r="70" spans="2:13" ht="15.65" thickBot="1" x14ac:dyDescent="0.35">
      <c r="B70" s="220" t="s">
        <v>76</v>
      </c>
      <c r="C70" s="238"/>
      <c r="D70" s="221"/>
      <c r="E70" s="240" t="s">
        <v>72</v>
      </c>
      <c r="F70" s="241"/>
      <c r="G70" s="241"/>
      <c r="H70" s="241"/>
      <c r="I70" s="241"/>
      <c r="J70" s="241"/>
      <c r="K70" s="241"/>
      <c r="L70" s="241"/>
      <c r="M70" s="242"/>
    </row>
    <row r="71" spans="2:13" ht="15.65" thickBot="1" x14ac:dyDescent="0.35">
      <c r="B71" s="222"/>
      <c r="C71" s="239"/>
      <c r="D71" s="223"/>
      <c r="E71" s="60" t="s">
        <v>33</v>
      </c>
      <c r="F71" s="60" t="s">
        <v>41</v>
      </c>
      <c r="G71" s="60" t="s">
        <v>44</v>
      </c>
      <c r="H71" s="60" t="s">
        <v>47</v>
      </c>
      <c r="I71" s="60" t="s">
        <v>50</v>
      </c>
      <c r="J71" s="60" t="s">
        <v>53</v>
      </c>
      <c r="K71" s="60" t="s">
        <v>56</v>
      </c>
      <c r="L71" s="60" t="s">
        <v>59</v>
      </c>
      <c r="M71" s="59" t="s">
        <v>93</v>
      </c>
    </row>
    <row r="72" spans="2:13" x14ac:dyDescent="0.3">
      <c r="B72" s="226" t="s">
        <v>73</v>
      </c>
      <c r="C72" s="229" t="s">
        <v>77</v>
      </c>
      <c r="D72" s="237"/>
      <c r="E72" s="77">
        <f>E20-E46</f>
        <v>-9</v>
      </c>
      <c r="F72" s="77">
        <f t="shared" ref="F72:M72" si="0">F20-F46</f>
        <v>0</v>
      </c>
      <c r="G72" s="77">
        <f t="shared" si="0"/>
        <v>17</v>
      </c>
      <c r="H72" s="77">
        <f t="shared" si="0"/>
        <v>-1</v>
      </c>
      <c r="I72" s="77">
        <f t="shared" si="0"/>
        <v>-8</v>
      </c>
      <c r="J72" s="77">
        <f t="shared" si="0"/>
        <v>-4</v>
      </c>
      <c r="K72" s="77">
        <f t="shared" si="0"/>
        <v>-14</v>
      </c>
      <c r="L72" s="77">
        <f t="shared" si="0"/>
        <v>4</v>
      </c>
      <c r="M72" s="90">
        <f t="shared" si="0"/>
        <v>-2</v>
      </c>
    </row>
    <row r="73" spans="2:13" x14ac:dyDescent="0.3">
      <c r="B73" s="227"/>
      <c r="C73" s="231" t="s">
        <v>78</v>
      </c>
      <c r="D73" s="235"/>
      <c r="E73" s="78">
        <f t="shared" ref="E73:M82" si="1">E21-E47</f>
        <v>-1</v>
      </c>
      <c r="F73" s="78">
        <f t="shared" si="1"/>
        <v>7</v>
      </c>
      <c r="G73" s="78">
        <f t="shared" si="1"/>
        <v>8</v>
      </c>
      <c r="H73" s="78">
        <f t="shared" si="1"/>
        <v>-34</v>
      </c>
      <c r="I73" s="78">
        <f t="shared" si="1"/>
        <v>-55</v>
      </c>
      <c r="J73" s="78">
        <f t="shared" si="1"/>
        <v>-28</v>
      </c>
      <c r="K73" s="78">
        <f t="shared" si="1"/>
        <v>-29</v>
      </c>
      <c r="L73" s="78">
        <f t="shared" si="1"/>
        <v>-44</v>
      </c>
      <c r="M73" s="91">
        <f t="shared" si="1"/>
        <v>-142</v>
      </c>
    </row>
    <row r="74" spans="2:13" x14ac:dyDescent="0.3">
      <c r="B74" s="227"/>
      <c r="C74" s="231" t="s">
        <v>79</v>
      </c>
      <c r="D74" s="235"/>
      <c r="E74" s="78">
        <f t="shared" si="1"/>
        <v>16</v>
      </c>
      <c r="F74" s="78">
        <f t="shared" si="1"/>
        <v>19</v>
      </c>
      <c r="G74" s="78">
        <f t="shared" si="1"/>
        <v>10</v>
      </c>
      <c r="H74" s="78">
        <f t="shared" si="1"/>
        <v>-48</v>
      </c>
      <c r="I74" s="78">
        <f t="shared" si="1"/>
        <v>-69</v>
      </c>
      <c r="J74" s="78">
        <f t="shared" si="1"/>
        <v>-34</v>
      </c>
      <c r="K74" s="78">
        <f t="shared" si="1"/>
        <v>-33</v>
      </c>
      <c r="L74" s="78">
        <f t="shared" si="1"/>
        <v>-48</v>
      </c>
      <c r="M74" s="91">
        <f t="shared" si="1"/>
        <v>-114</v>
      </c>
    </row>
    <row r="75" spans="2:13" x14ac:dyDescent="0.3">
      <c r="B75" s="227"/>
      <c r="C75" s="231" t="s">
        <v>80</v>
      </c>
      <c r="D75" s="235"/>
      <c r="E75" s="78">
        <f t="shared" si="1"/>
        <v>-4</v>
      </c>
      <c r="F75" s="78">
        <f t="shared" si="1"/>
        <v>-35</v>
      </c>
      <c r="G75" s="78">
        <f t="shared" si="1"/>
        <v>-66</v>
      </c>
      <c r="H75" s="78">
        <f t="shared" si="1"/>
        <v>-123</v>
      </c>
      <c r="I75" s="78">
        <f t="shared" si="1"/>
        <v>-93</v>
      </c>
      <c r="J75" s="78">
        <f t="shared" si="1"/>
        <v>-116</v>
      </c>
      <c r="K75" s="78">
        <f t="shared" si="1"/>
        <v>-186</v>
      </c>
      <c r="L75" s="78">
        <f t="shared" si="1"/>
        <v>-164</v>
      </c>
      <c r="M75" s="91">
        <f t="shared" si="1"/>
        <v>-783</v>
      </c>
    </row>
    <row r="76" spans="2:13" x14ac:dyDescent="0.3">
      <c r="B76" s="227"/>
      <c r="C76" s="231" t="s">
        <v>82</v>
      </c>
      <c r="D76" s="235"/>
      <c r="E76" s="78">
        <f>E24-E50</f>
        <v>11</v>
      </c>
      <c r="F76" s="78">
        <f t="shared" ref="F76:M76" si="2">F24-F50</f>
        <v>18</v>
      </c>
      <c r="G76" s="78">
        <f t="shared" si="2"/>
        <v>60</v>
      </c>
      <c r="H76" s="78">
        <f t="shared" si="2"/>
        <v>104</v>
      </c>
      <c r="I76" s="78">
        <f t="shared" si="2"/>
        <v>35</v>
      </c>
      <c r="J76" s="78">
        <f t="shared" si="2"/>
        <v>-12</v>
      </c>
      <c r="K76" s="78">
        <f t="shared" si="2"/>
        <v>-26</v>
      </c>
      <c r="L76" s="78">
        <f t="shared" si="2"/>
        <v>-28</v>
      </c>
      <c r="M76" s="91">
        <f t="shared" si="2"/>
        <v>143</v>
      </c>
    </row>
    <row r="77" spans="2:13" x14ac:dyDescent="0.3">
      <c r="B77" s="227"/>
      <c r="C77" s="231" t="s">
        <v>81</v>
      </c>
      <c r="D77" s="235"/>
      <c r="E77" s="78">
        <f t="shared" si="1"/>
        <v>-1</v>
      </c>
      <c r="F77" s="78">
        <f t="shared" si="1"/>
        <v>-2</v>
      </c>
      <c r="G77" s="78">
        <f t="shared" si="1"/>
        <v>1</v>
      </c>
      <c r="H77" s="78">
        <f t="shared" si="1"/>
        <v>-3</v>
      </c>
      <c r="I77" s="78">
        <f t="shared" si="1"/>
        <v>-2</v>
      </c>
      <c r="J77" s="78">
        <f t="shared" si="1"/>
        <v>0</v>
      </c>
      <c r="K77" s="78">
        <f t="shared" si="1"/>
        <v>1</v>
      </c>
      <c r="L77" s="78">
        <f t="shared" si="1"/>
        <v>0</v>
      </c>
      <c r="M77" s="91">
        <f t="shared" si="1"/>
        <v>-6</v>
      </c>
    </row>
    <row r="78" spans="2:13" x14ac:dyDescent="0.3">
      <c r="B78" s="227"/>
      <c r="C78" s="231" t="s">
        <v>84</v>
      </c>
      <c r="D78" s="235"/>
      <c r="E78" s="78">
        <f t="shared" si="1"/>
        <v>-1</v>
      </c>
      <c r="F78" s="78">
        <f t="shared" si="1"/>
        <v>1</v>
      </c>
      <c r="G78" s="78">
        <f t="shared" si="1"/>
        <v>1</v>
      </c>
      <c r="H78" s="78">
        <f t="shared" si="1"/>
        <v>9</v>
      </c>
      <c r="I78" s="78">
        <f t="shared" si="1"/>
        <v>-1</v>
      </c>
      <c r="J78" s="78">
        <f t="shared" si="1"/>
        <v>1</v>
      </c>
      <c r="K78" s="78">
        <f t="shared" si="1"/>
        <v>-2</v>
      </c>
      <c r="L78" s="78">
        <f t="shared" si="1"/>
        <v>3</v>
      </c>
      <c r="M78" s="91">
        <f t="shared" si="1"/>
        <v>12</v>
      </c>
    </row>
    <row r="79" spans="2:13" x14ac:dyDescent="0.3">
      <c r="B79" s="227"/>
      <c r="C79" s="231" t="s">
        <v>85</v>
      </c>
      <c r="D79" s="235"/>
      <c r="E79" s="78">
        <f t="shared" si="1"/>
        <v>-6</v>
      </c>
      <c r="F79" s="78">
        <f t="shared" si="1"/>
        <v>0</v>
      </c>
      <c r="G79" s="78">
        <f t="shared" si="1"/>
        <v>-10</v>
      </c>
      <c r="H79" s="78">
        <f t="shared" si="1"/>
        <v>-6</v>
      </c>
      <c r="I79" s="78">
        <f t="shared" si="1"/>
        <v>-7</v>
      </c>
      <c r="J79" s="78">
        <f t="shared" si="1"/>
        <v>-7</v>
      </c>
      <c r="K79" s="78">
        <f t="shared" si="1"/>
        <v>-3</v>
      </c>
      <c r="L79" s="78">
        <f t="shared" si="1"/>
        <v>-4</v>
      </c>
      <c r="M79" s="91">
        <f t="shared" si="1"/>
        <v>-42</v>
      </c>
    </row>
    <row r="80" spans="2:13" x14ac:dyDescent="0.3">
      <c r="B80" s="227"/>
      <c r="C80" s="231" t="s">
        <v>86</v>
      </c>
      <c r="D80" s="235"/>
      <c r="E80" s="78">
        <f t="shared" si="1"/>
        <v>-4</v>
      </c>
      <c r="F80" s="78">
        <f t="shared" si="1"/>
        <v>-1</v>
      </c>
      <c r="G80" s="78">
        <f t="shared" si="1"/>
        <v>-6</v>
      </c>
      <c r="H80" s="78">
        <f t="shared" si="1"/>
        <v>0</v>
      </c>
      <c r="I80" s="78">
        <f t="shared" si="1"/>
        <v>-3</v>
      </c>
      <c r="J80" s="78">
        <f t="shared" si="1"/>
        <v>-2</v>
      </c>
      <c r="K80" s="78">
        <f t="shared" si="1"/>
        <v>-1</v>
      </c>
      <c r="L80" s="78">
        <f t="shared" si="1"/>
        <v>-5</v>
      </c>
      <c r="M80" s="91">
        <f t="shared" si="1"/>
        <v>-22</v>
      </c>
    </row>
    <row r="81" spans="2:13" x14ac:dyDescent="0.3">
      <c r="B81" s="227"/>
      <c r="C81" s="231" t="s">
        <v>87</v>
      </c>
      <c r="D81" s="235"/>
      <c r="E81" s="78">
        <f t="shared" si="1"/>
        <v>0</v>
      </c>
      <c r="F81" s="78">
        <f t="shared" si="1"/>
        <v>0</v>
      </c>
      <c r="G81" s="78">
        <f t="shared" si="1"/>
        <v>-1</v>
      </c>
      <c r="H81" s="78">
        <f t="shared" si="1"/>
        <v>0</v>
      </c>
      <c r="I81" s="78">
        <f t="shared" si="1"/>
        <v>0</v>
      </c>
      <c r="J81" s="78">
        <f t="shared" si="1"/>
        <v>0</v>
      </c>
      <c r="K81" s="78">
        <f t="shared" si="1"/>
        <v>0</v>
      </c>
      <c r="L81" s="78">
        <f t="shared" si="1"/>
        <v>0</v>
      </c>
      <c r="M81" s="91">
        <f t="shared" si="1"/>
        <v>-1</v>
      </c>
    </row>
    <row r="82" spans="2:13" ht="15.65" thickBot="1" x14ac:dyDescent="0.35">
      <c r="B82" s="228"/>
      <c r="C82" s="233" t="s">
        <v>88</v>
      </c>
      <c r="D82" s="236"/>
      <c r="E82" s="79">
        <f t="shared" si="1"/>
        <v>66</v>
      </c>
      <c r="F82" s="79">
        <f t="shared" si="1"/>
        <v>88</v>
      </c>
      <c r="G82" s="79">
        <f t="shared" si="1"/>
        <v>94</v>
      </c>
      <c r="H82" s="79">
        <f t="shared" si="1"/>
        <v>82</v>
      </c>
      <c r="I82" s="79">
        <f t="shared" si="1"/>
        <v>-27</v>
      </c>
      <c r="J82" s="79">
        <f t="shared" si="1"/>
        <v>-59</v>
      </c>
      <c r="K82" s="79">
        <f t="shared" si="1"/>
        <v>-57</v>
      </c>
      <c r="L82" s="79">
        <f t="shared" si="1"/>
        <v>-35</v>
      </c>
      <c r="M82" s="92">
        <f t="shared" si="1"/>
        <v>123</v>
      </c>
    </row>
    <row r="83" spans="2:13" x14ac:dyDescent="0.3">
      <c r="B83" s="226" t="s">
        <v>74</v>
      </c>
      <c r="C83" s="229" t="s">
        <v>77</v>
      </c>
      <c r="D83" s="237"/>
      <c r="E83" s="75">
        <f>E31-E57</f>
        <v>-92</v>
      </c>
      <c r="F83" s="78">
        <f t="shared" ref="F83:M83" si="3">F31-F57</f>
        <v>11</v>
      </c>
      <c r="G83" s="78">
        <f t="shared" si="3"/>
        <v>-115</v>
      </c>
      <c r="H83" s="78">
        <f t="shared" si="3"/>
        <v>-730</v>
      </c>
      <c r="I83" s="78">
        <f t="shared" si="3"/>
        <v>-676</v>
      </c>
      <c r="J83" s="78">
        <f t="shared" si="3"/>
        <v>-548</v>
      </c>
      <c r="K83" s="78">
        <f t="shared" si="3"/>
        <v>-465</v>
      </c>
      <c r="L83" s="78">
        <f t="shared" si="3"/>
        <v>-452</v>
      </c>
      <c r="M83" s="90">
        <f t="shared" si="3"/>
        <v>-2821</v>
      </c>
    </row>
    <row r="84" spans="2:13" x14ac:dyDescent="0.3">
      <c r="B84" s="227"/>
      <c r="C84" s="231" t="s">
        <v>78</v>
      </c>
      <c r="D84" s="235"/>
      <c r="E84" s="75">
        <f t="shared" ref="E84:M94" si="4">E32-E58</f>
        <v>-374</v>
      </c>
      <c r="F84" s="78">
        <f t="shared" si="4"/>
        <v>21</v>
      </c>
      <c r="G84" s="78">
        <f t="shared" si="4"/>
        <v>-296</v>
      </c>
      <c r="H84" s="78">
        <f t="shared" si="4"/>
        <v>-1221</v>
      </c>
      <c r="I84" s="78">
        <f t="shared" si="4"/>
        <v>-1116</v>
      </c>
      <c r="J84" s="78">
        <f t="shared" si="4"/>
        <v>-989</v>
      </c>
      <c r="K84" s="78">
        <f t="shared" si="4"/>
        <v>-891</v>
      </c>
      <c r="L84" s="78">
        <f t="shared" si="4"/>
        <v>-846</v>
      </c>
      <c r="M84" s="91">
        <f t="shared" si="4"/>
        <v>-5242</v>
      </c>
    </row>
    <row r="85" spans="2:13" x14ac:dyDescent="0.3">
      <c r="B85" s="227"/>
      <c r="C85" s="231" t="s">
        <v>79</v>
      </c>
      <c r="D85" s="235"/>
      <c r="E85" s="75">
        <f t="shared" si="4"/>
        <v>-643</v>
      </c>
      <c r="F85" s="78">
        <f t="shared" si="4"/>
        <v>-272</v>
      </c>
      <c r="G85" s="78">
        <f t="shared" si="4"/>
        <v>-954</v>
      </c>
      <c r="H85" s="78">
        <f t="shared" si="4"/>
        <v>-3224</v>
      </c>
      <c r="I85" s="78">
        <f t="shared" si="4"/>
        <v>-3044</v>
      </c>
      <c r="J85" s="78">
        <f t="shared" si="4"/>
        <v>-2310</v>
      </c>
      <c r="K85" s="78">
        <f t="shared" si="4"/>
        <v>-2092</v>
      </c>
      <c r="L85" s="78">
        <f t="shared" si="4"/>
        <v>-1961</v>
      </c>
      <c r="M85" s="91">
        <f t="shared" si="4"/>
        <v>-11216</v>
      </c>
    </row>
    <row r="86" spans="2:13" x14ac:dyDescent="0.3">
      <c r="B86" s="227"/>
      <c r="C86" s="231" t="s">
        <v>80</v>
      </c>
      <c r="D86" s="235"/>
      <c r="E86" s="75">
        <f t="shared" si="4"/>
        <v>766</v>
      </c>
      <c r="F86" s="78">
        <f t="shared" si="4"/>
        <v>1997</v>
      </c>
      <c r="G86" s="78">
        <f t="shared" si="4"/>
        <v>-2405</v>
      </c>
      <c r="H86" s="78">
        <f t="shared" si="4"/>
        <v>-4138</v>
      </c>
      <c r="I86" s="78">
        <f t="shared" si="4"/>
        <v>-4345</v>
      </c>
      <c r="J86" s="78">
        <f t="shared" si="4"/>
        <v>-5750</v>
      </c>
      <c r="K86" s="78">
        <f t="shared" si="4"/>
        <v>-8002</v>
      </c>
      <c r="L86" s="78">
        <f t="shared" si="4"/>
        <v>-7926</v>
      </c>
      <c r="M86" s="91">
        <f t="shared" si="4"/>
        <v>-29677</v>
      </c>
    </row>
    <row r="87" spans="2:13" x14ac:dyDescent="0.3">
      <c r="B87" s="227"/>
      <c r="C87" s="231" t="s">
        <v>82</v>
      </c>
      <c r="D87" s="235"/>
      <c r="E87" s="75">
        <f t="shared" si="4"/>
        <v>336</v>
      </c>
      <c r="F87" s="78">
        <f t="shared" si="4"/>
        <v>431</v>
      </c>
      <c r="G87" s="78">
        <f t="shared" si="4"/>
        <v>-207</v>
      </c>
      <c r="H87" s="78">
        <f t="shared" si="4"/>
        <v>-1550</v>
      </c>
      <c r="I87" s="78">
        <f t="shared" si="4"/>
        <v>-2393</v>
      </c>
      <c r="J87" s="78">
        <f t="shared" si="4"/>
        <v>-1870</v>
      </c>
      <c r="K87" s="78">
        <f t="shared" si="4"/>
        <v>-2070</v>
      </c>
      <c r="L87" s="78">
        <f t="shared" si="4"/>
        <v>-1727</v>
      </c>
      <c r="M87" s="91">
        <f t="shared" si="4"/>
        <v>-5286</v>
      </c>
    </row>
    <row r="88" spans="2:13" x14ac:dyDescent="0.3">
      <c r="B88" s="227"/>
      <c r="C88" s="231" t="s">
        <v>81</v>
      </c>
      <c r="D88" s="235"/>
      <c r="E88" s="75">
        <f t="shared" si="4"/>
        <v>0</v>
      </c>
      <c r="F88" s="78">
        <f t="shared" si="4"/>
        <v>-1</v>
      </c>
      <c r="G88" s="78">
        <f t="shared" si="4"/>
        <v>-12</v>
      </c>
      <c r="H88" s="78">
        <f t="shared" si="4"/>
        <v>-6</v>
      </c>
      <c r="I88" s="78">
        <f t="shared" si="4"/>
        <v>-6</v>
      </c>
      <c r="J88" s="78">
        <f t="shared" si="4"/>
        <v>-1</v>
      </c>
      <c r="K88" s="78">
        <f t="shared" si="4"/>
        <v>-1</v>
      </c>
      <c r="L88" s="78">
        <f t="shared" si="4"/>
        <v>-2</v>
      </c>
      <c r="M88" s="91">
        <f t="shared" si="4"/>
        <v>-29</v>
      </c>
    </row>
    <row r="89" spans="2:13" x14ac:dyDescent="0.3">
      <c r="B89" s="227"/>
      <c r="C89" s="231" t="s">
        <v>83</v>
      </c>
      <c r="D89" s="235"/>
      <c r="E89" s="75">
        <f t="shared" si="4"/>
        <v>-1</v>
      </c>
      <c r="F89" s="78">
        <f t="shared" si="4"/>
        <v>1</v>
      </c>
      <c r="G89" s="78">
        <f t="shared" si="4"/>
        <v>2</v>
      </c>
      <c r="H89" s="78">
        <f t="shared" si="4"/>
        <v>-1</v>
      </c>
      <c r="I89" s="78">
        <f t="shared" si="4"/>
        <v>0</v>
      </c>
      <c r="J89" s="78">
        <f t="shared" si="4"/>
        <v>0</v>
      </c>
      <c r="K89" s="78">
        <f t="shared" si="4"/>
        <v>1</v>
      </c>
      <c r="L89" s="78">
        <f t="shared" si="4"/>
        <v>0</v>
      </c>
      <c r="M89" s="91">
        <f t="shared" si="4"/>
        <v>2</v>
      </c>
    </row>
    <row r="90" spans="2:13" x14ac:dyDescent="0.3">
      <c r="B90" s="227"/>
      <c r="C90" s="231" t="s">
        <v>84</v>
      </c>
      <c r="D90" s="235"/>
      <c r="E90" s="75">
        <f t="shared" si="4"/>
        <v>-9</v>
      </c>
      <c r="F90" s="78">
        <f t="shared" si="4"/>
        <v>-4</v>
      </c>
      <c r="G90" s="78">
        <f t="shared" si="4"/>
        <v>-4</v>
      </c>
      <c r="H90" s="78">
        <f t="shared" si="4"/>
        <v>-3</v>
      </c>
      <c r="I90" s="78">
        <f t="shared" si="4"/>
        <v>-5</v>
      </c>
      <c r="J90" s="78">
        <f t="shared" si="4"/>
        <v>-15</v>
      </c>
      <c r="K90" s="78">
        <f t="shared" si="4"/>
        <v>5</v>
      </c>
      <c r="L90" s="78">
        <f t="shared" si="4"/>
        <v>-1</v>
      </c>
      <c r="M90" s="91">
        <f t="shared" si="4"/>
        <v>-33</v>
      </c>
    </row>
    <row r="91" spans="2:13" x14ac:dyDescent="0.3">
      <c r="B91" s="227"/>
      <c r="C91" s="231" t="s">
        <v>85</v>
      </c>
      <c r="D91" s="235"/>
      <c r="E91" s="75">
        <f t="shared" si="4"/>
        <v>-112</v>
      </c>
      <c r="F91" s="78">
        <f t="shared" si="4"/>
        <v>-59</v>
      </c>
      <c r="G91" s="78">
        <f t="shared" si="4"/>
        <v>-60</v>
      </c>
      <c r="H91" s="78">
        <f t="shared" si="4"/>
        <v>-77</v>
      </c>
      <c r="I91" s="78">
        <f t="shared" si="4"/>
        <v>-68</v>
      </c>
      <c r="J91" s="78">
        <f t="shared" si="4"/>
        <v>-59</v>
      </c>
      <c r="K91" s="78">
        <f t="shared" si="4"/>
        <v>-34</v>
      </c>
      <c r="L91" s="78">
        <f t="shared" si="4"/>
        <v>-32</v>
      </c>
      <c r="M91" s="91">
        <f t="shared" si="4"/>
        <v>-498</v>
      </c>
    </row>
    <row r="92" spans="2:13" x14ac:dyDescent="0.3">
      <c r="B92" s="227"/>
      <c r="C92" s="231" t="s">
        <v>86</v>
      </c>
      <c r="D92" s="235"/>
      <c r="E92" s="75">
        <f t="shared" si="4"/>
        <v>-10</v>
      </c>
      <c r="F92" s="78">
        <f t="shared" si="4"/>
        <v>-15</v>
      </c>
      <c r="G92" s="78">
        <f t="shared" si="4"/>
        <v>-18</v>
      </c>
      <c r="H92" s="78">
        <f t="shared" si="4"/>
        <v>-14</v>
      </c>
      <c r="I92" s="78">
        <f t="shared" si="4"/>
        <v>-10</v>
      </c>
      <c r="J92" s="78">
        <f t="shared" si="4"/>
        <v>-10</v>
      </c>
      <c r="K92" s="78">
        <f t="shared" si="4"/>
        <v>-13</v>
      </c>
      <c r="L92" s="78">
        <f t="shared" si="4"/>
        <v>-14</v>
      </c>
      <c r="M92" s="91">
        <f t="shared" si="4"/>
        <v>-104</v>
      </c>
    </row>
    <row r="93" spans="2:13" x14ac:dyDescent="0.3">
      <c r="B93" s="227"/>
      <c r="C93" s="231" t="s">
        <v>87</v>
      </c>
      <c r="D93" s="235"/>
      <c r="E93" s="75">
        <f t="shared" si="4"/>
        <v>-1</v>
      </c>
      <c r="F93" s="78">
        <f t="shared" si="4"/>
        <v>45</v>
      </c>
      <c r="G93" s="78">
        <f t="shared" si="4"/>
        <v>-97</v>
      </c>
      <c r="H93" s="78">
        <f t="shared" si="4"/>
        <v>-145</v>
      </c>
      <c r="I93" s="78">
        <f t="shared" si="4"/>
        <v>-155</v>
      </c>
      <c r="J93" s="78">
        <f t="shared" si="4"/>
        <v>-165</v>
      </c>
      <c r="K93" s="78">
        <f t="shared" si="4"/>
        <v>-213</v>
      </c>
      <c r="L93" s="78">
        <f t="shared" si="4"/>
        <v>-218</v>
      </c>
      <c r="M93" s="91">
        <f t="shared" si="4"/>
        <v>-729</v>
      </c>
    </row>
    <row r="94" spans="2:13" ht="15.65" thickBot="1" x14ac:dyDescent="0.35">
      <c r="B94" s="228"/>
      <c r="C94" s="233" t="s">
        <v>88</v>
      </c>
      <c r="D94" s="236"/>
      <c r="E94" s="76">
        <f t="shared" si="4"/>
        <v>1415</v>
      </c>
      <c r="F94" s="79">
        <f t="shared" si="4"/>
        <v>1620</v>
      </c>
      <c r="G94" s="79">
        <f t="shared" si="4"/>
        <v>1312</v>
      </c>
      <c r="H94" s="79">
        <f t="shared" si="4"/>
        <v>770</v>
      </c>
      <c r="I94" s="79">
        <f t="shared" si="4"/>
        <v>28</v>
      </c>
      <c r="J94" s="79">
        <f t="shared" si="4"/>
        <v>-765</v>
      </c>
      <c r="K94" s="79">
        <f t="shared" si="4"/>
        <v>-1040</v>
      </c>
      <c r="L94" s="79">
        <f t="shared" si="4"/>
        <v>-1086</v>
      </c>
      <c r="M94" s="92">
        <f t="shared" si="4"/>
        <v>1917</v>
      </c>
    </row>
  </sheetData>
  <mergeCells count="83">
    <mergeCell ref="B83:B94"/>
    <mergeCell ref="C83:D83"/>
    <mergeCell ref="C84:D84"/>
    <mergeCell ref="C85:D85"/>
    <mergeCell ref="C86:D86"/>
    <mergeCell ref="C87:D87"/>
    <mergeCell ref="C94:D94"/>
    <mergeCell ref="C88:D88"/>
    <mergeCell ref="C89:D89"/>
    <mergeCell ref="C90:D90"/>
    <mergeCell ref="C91:D91"/>
    <mergeCell ref="C92:D92"/>
    <mergeCell ref="C93:D93"/>
    <mergeCell ref="B70:D71"/>
    <mergeCell ref="E70:M70"/>
    <mergeCell ref="B72:B82"/>
    <mergeCell ref="C72:D72"/>
    <mergeCell ref="C73:D73"/>
    <mergeCell ref="C74:D74"/>
    <mergeCell ref="C75:D75"/>
    <mergeCell ref="C76:D76"/>
    <mergeCell ref="C77:D77"/>
    <mergeCell ref="C78:D78"/>
    <mergeCell ref="C79:D79"/>
    <mergeCell ref="C80:D80"/>
    <mergeCell ref="C81:D81"/>
    <mergeCell ref="C82:D82"/>
    <mergeCell ref="C63:D63"/>
    <mergeCell ref="C64:D64"/>
    <mergeCell ref="C65:D65"/>
    <mergeCell ref="C66:D66"/>
    <mergeCell ref="C67:D67"/>
    <mergeCell ref="C68:D68"/>
    <mergeCell ref="B31:B42"/>
    <mergeCell ref="B44:D45"/>
    <mergeCell ref="E44:M44"/>
    <mergeCell ref="B46:B56"/>
    <mergeCell ref="B57:B68"/>
    <mergeCell ref="C58:D58"/>
    <mergeCell ref="C59:D59"/>
    <mergeCell ref="C60:D60"/>
    <mergeCell ref="C61:D61"/>
    <mergeCell ref="C62:D62"/>
    <mergeCell ref="C54:D54"/>
    <mergeCell ref="C55:D55"/>
    <mergeCell ref="C56:D56"/>
    <mergeCell ref="C57:D57"/>
    <mergeCell ref="C31:D31"/>
    <mergeCell ref="C32:D32"/>
    <mergeCell ref="C33:D33"/>
    <mergeCell ref="C34:D34"/>
    <mergeCell ref="C35:D35"/>
    <mergeCell ref="C48:D48"/>
    <mergeCell ref="C46:D46"/>
    <mergeCell ref="C47:D47"/>
    <mergeCell ref="C39:D39"/>
    <mergeCell ref="C40:D40"/>
    <mergeCell ref="C41:D41"/>
    <mergeCell ref="C42:D42"/>
    <mergeCell ref="C36:D36"/>
    <mergeCell ref="C37:D37"/>
    <mergeCell ref="C38:D38"/>
    <mergeCell ref="C49:D49"/>
    <mergeCell ref="C50:D50"/>
    <mergeCell ref="C51:D51"/>
    <mergeCell ref="C52:D52"/>
    <mergeCell ref="C53:D53"/>
    <mergeCell ref="B18:D19"/>
    <mergeCell ref="C5:D5"/>
    <mergeCell ref="E5:F5"/>
    <mergeCell ref="B20:B30"/>
    <mergeCell ref="C20:D20"/>
    <mergeCell ref="C21:D21"/>
    <mergeCell ref="C22:D22"/>
    <mergeCell ref="C30:D30"/>
    <mergeCell ref="C29:D29"/>
    <mergeCell ref="C28:D28"/>
    <mergeCell ref="E18:M18"/>
    <mergeCell ref="C27:D27"/>
    <mergeCell ref="C26:D26"/>
    <mergeCell ref="C25:D25"/>
    <mergeCell ref="C24:D24"/>
    <mergeCell ref="C23:D23"/>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27"/>
  <sheetViews>
    <sheetView tabSelected="1" workbookViewId="0">
      <selection activeCell="B2" sqref="B2:G5"/>
    </sheetView>
  </sheetViews>
  <sheetFormatPr defaultColWidth="9.109375" defaultRowHeight="13.15" x14ac:dyDescent="0.3"/>
  <cols>
    <col min="1" max="1" width="3.33203125" style="179" bestFit="1" customWidth="1"/>
    <col min="2" max="2" width="13.33203125" style="179" customWidth="1"/>
    <col min="3" max="3" width="16.44140625" style="179" customWidth="1"/>
    <col min="4" max="4" width="16.5546875" style="179" customWidth="1"/>
    <col min="5" max="6" width="15.88671875" style="179" customWidth="1"/>
    <col min="7" max="7" width="17.5546875" style="179" customWidth="1"/>
    <col min="8" max="16384" width="9.109375" style="179"/>
  </cols>
  <sheetData>
    <row r="2" spans="1:15" ht="31.3" customHeight="1" x14ac:dyDescent="0.3">
      <c r="B2" s="243" t="s">
        <v>116</v>
      </c>
      <c r="C2" s="243"/>
      <c r="D2" s="243"/>
      <c r="E2" s="243"/>
      <c r="F2" s="243"/>
      <c r="G2" s="243"/>
      <c r="H2" s="180"/>
      <c r="I2" s="180"/>
      <c r="J2" s="180"/>
      <c r="K2" s="180"/>
      <c r="L2" s="180"/>
      <c r="M2" s="180"/>
      <c r="N2" s="180"/>
      <c r="O2" s="180"/>
    </row>
    <row r="3" spans="1:15" ht="31.3" customHeight="1" x14ac:dyDescent="0.3">
      <c r="B3" s="243"/>
      <c r="C3" s="243"/>
      <c r="D3" s="243"/>
      <c r="E3" s="243"/>
      <c r="F3" s="243"/>
      <c r="G3" s="243"/>
      <c r="H3" s="180"/>
      <c r="I3" s="180"/>
      <c r="J3" s="180"/>
      <c r="K3" s="180"/>
      <c r="L3" s="180"/>
      <c r="M3" s="180"/>
      <c r="N3" s="180"/>
      <c r="O3" s="180"/>
    </row>
    <row r="4" spans="1:15" ht="30.7" customHeight="1" x14ac:dyDescent="0.3">
      <c r="B4" s="243"/>
      <c r="C4" s="243"/>
      <c r="D4" s="243"/>
      <c r="E4" s="243"/>
      <c r="F4" s="243"/>
      <c r="G4" s="243"/>
      <c r="H4" s="180"/>
      <c r="I4" s="180"/>
      <c r="J4" s="180"/>
      <c r="K4" s="180"/>
      <c r="L4" s="180"/>
      <c r="M4" s="180"/>
      <c r="N4" s="180"/>
      <c r="O4" s="180"/>
    </row>
    <row r="5" spans="1:15" ht="1.6" customHeight="1" x14ac:dyDescent="0.3">
      <c r="B5" s="243"/>
      <c r="C5" s="243"/>
      <c r="D5" s="243"/>
      <c r="E5" s="243"/>
      <c r="F5" s="243"/>
      <c r="G5" s="243"/>
      <c r="H5" s="180"/>
      <c r="I5" s="180"/>
      <c r="J5" s="180"/>
      <c r="K5" s="180"/>
      <c r="L5" s="180"/>
      <c r="M5" s="180"/>
      <c r="N5" s="180"/>
      <c r="O5" s="180"/>
    </row>
    <row r="7" spans="1:15" ht="39.450000000000003" x14ac:dyDescent="0.25">
      <c r="B7" s="181" t="s">
        <v>14</v>
      </c>
      <c r="C7" s="181" t="s">
        <v>108</v>
      </c>
      <c r="D7" s="181" t="s">
        <v>107</v>
      </c>
      <c r="E7" s="181" t="s">
        <v>106</v>
      </c>
      <c r="F7" s="181" t="s">
        <v>105</v>
      </c>
      <c r="G7" s="181" t="s">
        <v>104</v>
      </c>
    </row>
    <row r="8" spans="1:15" x14ac:dyDescent="0.3">
      <c r="A8" s="244">
        <v>2019</v>
      </c>
      <c r="B8" s="182" t="s">
        <v>109</v>
      </c>
      <c r="C8" s="183">
        <v>309995.64</v>
      </c>
      <c r="D8" s="184">
        <v>706389.23</v>
      </c>
      <c r="E8" s="185">
        <f t="shared" ref="E8:E15" si="0">C8+D8</f>
        <v>1016384.87</v>
      </c>
    </row>
    <row r="9" spans="1:15" x14ac:dyDescent="0.3">
      <c r="A9" s="244"/>
      <c r="B9" s="182" t="s">
        <v>110</v>
      </c>
      <c r="C9" s="183">
        <v>4178588.81</v>
      </c>
      <c r="D9" s="184">
        <v>-3178601.08</v>
      </c>
      <c r="E9" s="185">
        <f t="shared" si="0"/>
        <v>999987.73</v>
      </c>
    </row>
    <row r="10" spans="1:15" x14ac:dyDescent="0.3">
      <c r="A10" s="244"/>
      <c r="B10" s="182" t="s">
        <v>111</v>
      </c>
      <c r="C10" s="183">
        <v>1875252.9399999997</v>
      </c>
      <c r="D10" s="184">
        <v>-313792.86</v>
      </c>
      <c r="E10" s="185">
        <f t="shared" si="0"/>
        <v>1561460.0799999996</v>
      </c>
    </row>
    <row r="11" spans="1:15" x14ac:dyDescent="0.3">
      <c r="A11" s="244"/>
      <c r="B11" s="182" t="s">
        <v>112</v>
      </c>
      <c r="C11" s="183">
        <v>86389.61000000003</v>
      </c>
      <c r="D11" s="184">
        <v>-295395.48</v>
      </c>
      <c r="E11" s="185">
        <f t="shared" si="0"/>
        <v>-209005.86999999994</v>
      </c>
    </row>
    <row r="12" spans="1:15" x14ac:dyDescent="0.3">
      <c r="A12" s="244"/>
      <c r="B12" s="182" t="s">
        <v>24</v>
      </c>
      <c r="C12" s="183">
        <v>1944019.9900000002</v>
      </c>
      <c r="D12" s="184">
        <v>-572051.01</v>
      </c>
      <c r="E12" s="185">
        <f t="shared" si="0"/>
        <v>1371968.9800000002</v>
      </c>
    </row>
    <row r="13" spans="1:15" x14ac:dyDescent="0.3">
      <c r="A13" s="244"/>
      <c r="B13" s="182" t="s">
        <v>113</v>
      </c>
      <c r="C13" s="183">
        <v>2013610</v>
      </c>
      <c r="D13" s="184">
        <v>-46804.71</v>
      </c>
      <c r="E13" s="185">
        <f t="shared" si="0"/>
        <v>1966805.29</v>
      </c>
    </row>
    <row r="14" spans="1:15" x14ac:dyDescent="0.3">
      <c r="A14" s="244"/>
      <c r="B14" s="182" t="s">
        <v>114</v>
      </c>
      <c r="C14" s="183">
        <v>363916.24</v>
      </c>
      <c r="D14" s="184">
        <v>1144871.8700000001</v>
      </c>
      <c r="E14" s="185">
        <f t="shared" si="0"/>
        <v>1508788.11</v>
      </c>
    </row>
    <row r="15" spans="1:15" x14ac:dyDescent="0.3">
      <c r="A15" s="244"/>
      <c r="B15" s="182" t="s">
        <v>115</v>
      </c>
      <c r="C15" s="183">
        <v>1048428.9600000001</v>
      </c>
      <c r="D15" s="184">
        <v>649798.63</v>
      </c>
      <c r="E15" s="185">
        <f t="shared" si="0"/>
        <v>1698227.59</v>
      </c>
    </row>
    <row r="16" spans="1:15" x14ac:dyDescent="0.3">
      <c r="A16" s="191"/>
      <c r="B16" s="190" t="s">
        <v>103</v>
      </c>
      <c r="C16" s="192">
        <f>SUM(C8:C15)</f>
        <v>11820202.190000001</v>
      </c>
      <c r="D16" s="192">
        <f>SUM(D8:D15)</f>
        <v>-1905585.4100000001</v>
      </c>
      <c r="E16" s="193">
        <f>SUM(E8:E15)</f>
        <v>9914616.7800000012</v>
      </c>
      <c r="F16" s="194">
        <f>15359268+4407511</f>
        <v>19766779</v>
      </c>
      <c r="G16" s="195">
        <f>E16-F16</f>
        <v>-9852162.2199999988</v>
      </c>
    </row>
    <row r="17" spans="1:7" x14ac:dyDescent="0.3">
      <c r="A17" s="244">
        <v>2020</v>
      </c>
      <c r="B17" s="182" t="s">
        <v>109</v>
      </c>
      <c r="C17" s="183">
        <v>1147033.28</v>
      </c>
      <c r="D17" s="184">
        <v>-428781.38</v>
      </c>
      <c r="E17" s="185">
        <f t="shared" ref="E17:E24" si="1">C17+D17</f>
        <v>718251.9</v>
      </c>
    </row>
    <row r="18" spans="1:7" x14ac:dyDescent="0.3">
      <c r="A18" s="244"/>
      <c r="B18" s="182" t="s">
        <v>110</v>
      </c>
      <c r="C18" s="183">
        <v>1236124.33</v>
      </c>
      <c r="D18" s="184">
        <v>-289112.84999999998</v>
      </c>
      <c r="E18" s="185">
        <f t="shared" si="1"/>
        <v>947011.4800000001</v>
      </c>
    </row>
    <row r="19" spans="1:7" x14ac:dyDescent="0.3">
      <c r="A19" s="244"/>
      <c r="B19" s="182" t="s">
        <v>111</v>
      </c>
      <c r="C19" s="183">
        <v>2197460.69</v>
      </c>
      <c r="D19" s="184">
        <v>-503632.77</v>
      </c>
      <c r="E19" s="185">
        <f t="shared" si="1"/>
        <v>1693827.92</v>
      </c>
    </row>
    <row r="20" spans="1:7" x14ac:dyDescent="0.3">
      <c r="A20" s="244"/>
      <c r="B20" s="182" t="s">
        <v>112</v>
      </c>
      <c r="C20" s="183">
        <v>1933752.3899999997</v>
      </c>
      <c r="D20" s="184">
        <v>-1044066.13</v>
      </c>
      <c r="E20" s="185">
        <f t="shared" si="1"/>
        <v>889686.25999999966</v>
      </c>
    </row>
    <row r="21" spans="1:7" x14ac:dyDescent="0.3">
      <c r="A21" s="244"/>
      <c r="B21" s="182" t="s">
        <v>24</v>
      </c>
      <c r="C21" s="183">
        <v>1297793.8900000001</v>
      </c>
      <c r="D21" s="184">
        <v>154514.75</v>
      </c>
      <c r="E21" s="185">
        <f t="shared" si="1"/>
        <v>1452308.6400000001</v>
      </c>
    </row>
    <row r="22" spans="1:7" x14ac:dyDescent="0.3">
      <c r="A22" s="244"/>
      <c r="B22" s="182" t="s">
        <v>113</v>
      </c>
      <c r="C22" s="183">
        <v>1736880.1800000002</v>
      </c>
      <c r="D22" s="184">
        <v>-519286.37</v>
      </c>
      <c r="E22" s="185">
        <f t="shared" si="1"/>
        <v>1217593.81</v>
      </c>
    </row>
    <row r="23" spans="1:7" x14ac:dyDescent="0.3">
      <c r="A23" s="244"/>
      <c r="B23" s="182" t="s">
        <v>114</v>
      </c>
      <c r="C23" s="183">
        <v>1109134.56</v>
      </c>
      <c r="D23" s="184">
        <v>-722505.63</v>
      </c>
      <c r="E23" s="185">
        <f t="shared" si="1"/>
        <v>386628.93000000005</v>
      </c>
    </row>
    <row r="24" spans="1:7" x14ac:dyDescent="0.3">
      <c r="A24" s="244"/>
      <c r="B24" s="182" t="s">
        <v>115</v>
      </c>
      <c r="C24" s="183">
        <v>1563838.45</v>
      </c>
      <c r="D24" s="184">
        <v>-1018414.16</v>
      </c>
      <c r="E24" s="187">
        <f t="shared" si="1"/>
        <v>545424.28999999992</v>
      </c>
    </row>
    <row r="25" spans="1:7" x14ac:dyDescent="0.3">
      <c r="B25" s="190" t="s">
        <v>102</v>
      </c>
      <c r="C25" s="192">
        <f>SUM(C17:C24)</f>
        <v>12222017.77</v>
      </c>
      <c r="D25" s="192">
        <f>SUM(D17:D24)</f>
        <v>-4371284.54</v>
      </c>
      <c r="E25" s="193">
        <f>SUM(E17:E24)</f>
        <v>7850733.2299999995</v>
      </c>
      <c r="F25" s="194">
        <f>16109205+4428632</f>
        <v>20537837</v>
      </c>
      <c r="G25" s="195">
        <f>E25-F25</f>
        <v>-12687103.77</v>
      </c>
    </row>
    <row r="26" spans="1:7" x14ac:dyDescent="0.3">
      <c r="C26" s="188"/>
      <c r="D26" s="188"/>
      <c r="E26" s="188"/>
      <c r="F26" s="186"/>
      <c r="G26" s="189"/>
    </row>
    <row r="27" spans="1:7" x14ac:dyDescent="0.3">
      <c r="C27" s="188"/>
      <c r="D27" s="188"/>
      <c r="E27" s="188"/>
      <c r="F27" s="186"/>
      <c r="G27" s="189"/>
    </row>
  </sheetData>
  <mergeCells count="3">
    <mergeCell ref="B2:G5"/>
    <mergeCell ref="A8:A15"/>
    <mergeCell ref="A17:A2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selection activeCell="G30" sqref="G30"/>
    </sheetView>
  </sheetViews>
  <sheetFormatPr defaultRowHeight="15.05" x14ac:dyDescent="0.3"/>
  <cols>
    <col min="1" max="1" width="9.109375" style="22"/>
    <col min="2" max="2" width="20.109375" bestFit="1" customWidth="1"/>
    <col min="3" max="3" width="23.6640625" bestFit="1" customWidth="1"/>
    <col min="4" max="4" width="14.5546875" style="24" bestFit="1" customWidth="1"/>
    <col min="6" max="6" width="12.44140625" style="7" customWidth="1"/>
    <col min="7" max="7" width="15.5546875" style="7" customWidth="1"/>
    <col min="8" max="8" width="21.88671875" style="7" customWidth="1"/>
    <col min="9" max="9" width="6" customWidth="1"/>
    <col min="10" max="10" width="12.44140625" customWidth="1"/>
    <col min="11" max="11" width="22.44140625" customWidth="1"/>
    <col min="12" max="12" width="21.88671875" customWidth="1"/>
  </cols>
  <sheetData>
    <row r="1" spans="1:12" x14ac:dyDescent="0.3">
      <c r="A1" s="21" t="s">
        <v>14</v>
      </c>
      <c r="B1" s="7" t="s">
        <v>13</v>
      </c>
      <c r="C1" s="7" t="s">
        <v>16</v>
      </c>
      <c r="D1" s="23" t="s">
        <v>15</v>
      </c>
      <c r="F1" s="25" t="s">
        <v>13</v>
      </c>
      <c r="G1" s="7" t="s">
        <v>4</v>
      </c>
      <c r="J1" s="25" t="s">
        <v>13</v>
      </c>
      <c r="K1" s="7" t="s">
        <v>3</v>
      </c>
      <c r="L1" s="7"/>
    </row>
    <row r="2" spans="1:12" x14ac:dyDescent="0.3">
      <c r="A2" s="21">
        <v>43831</v>
      </c>
      <c r="B2" s="7" t="s">
        <v>3</v>
      </c>
      <c r="C2" s="7">
        <v>17731</v>
      </c>
      <c r="D2" s="23">
        <v>16749537.74999998</v>
      </c>
      <c r="J2" s="7"/>
      <c r="K2" s="7"/>
      <c r="L2" s="7"/>
    </row>
    <row r="3" spans="1:12" x14ac:dyDescent="0.3">
      <c r="A3" s="21">
        <v>43831</v>
      </c>
      <c r="B3" s="7" t="s">
        <v>4</v>
      </c>
      <c r="C3" s="7">
        <v>193558</v>
      </c>
      <c r="D3" s="23">
        <v>40858489.099999867</v>
      </c>
      <c r="F3" s="25" t="s">
        <v>17</v>
      </c>
      <c r="G3" s="7" t="s">
        <v>29</v>
      </c>
      <c r="H3" s="7" t="s">
        <v>30</v>
      </c>
      <c r="J3" s="25" t="s">
        <v>17</v>
      </c>
      <c r="K3" s="7" t="s">
        <v>29</v>
      </c>
      <c r="L3" s="7" t="s">
        <v>30</v>
      </c>
    </row>
    <row r="4" spans="1:12" x14ac:dyDescent="0.3">
      <c r="A4" s="21">
        <v>43862</v>
      </c>
      <c r="B4" s="7" t="s">
        <v>3</v>
      </c>
      <c r="C4" s="7">
        <v>18032</v>
      </c>
      <c r="D4" s="23">
        <v>17116282.150000095</v>
      </c>
      <c r="F4" s="26" t="s">
        <v>19</v>
      </c>
      <c r="G4" s="27"/>
      <c r="H4" s="27"/>
      <c r="J4" s="26" t="s">
        <v>19</v>
      </c>
      <c r="K4" s="27"/>
      <c r="L4" s="27"/>
    </row>
    <row r="5" spans="1:12" x14ac:dyDescent="0.3">
      <c r="A5" s="21">
        <v>43862</v>
      </c>
      <c r="B5" s="7" t="s">
        <v>4</v>
      </c>
      <c r="C5" s="7">
        <v>206806</v>
      </c>
      <c r="D5" s="23">
        <v>46967177.719999306</v>
      </c>
      <c r="F5" s="28" t="s">
        <v>20</v>
      </c>
      <c r="G5" s="30">
        <v>38997790.719999969</v>
      </c>
      <c r="H5" s="29">
        <v>207018</v>
      </c>
      <c r="J5" s="28" t="s">
        <v>20</v>
      </c>
      <c r="K5" s="30">
        <v>14329057.240000054</v>
      </c>
      <c r="L5" s="29">
        <v>19250</v>
      </c>
    </row>
    <row r="6" spans="1:12" x14ac:dyDescent="0.3">
      <c r="A6" s="21">
        <v>43891</v>
      </c>
      <c r="B6" s="7" t="s">
        <v>3</v>
      </c>
      <c r="C6" s="7">
        <v>21046</v>
      </c>
      <c r="D6" s="23">
        <v>22041522.81000004</v>
      </c>
      <c r="F6" s="28" t="s">
        <v>21</v>
      </c>
      <c r="G6" s="30">
        <v>40976401.719999701</v>
      </c>
      <c r="H6" s="29">
        <v>200641</v>
      </c>
      <c r="J6" s="28" t="s">
        <v>21</v>
      </c>
      <c r="K6" s="30">
        <v>17957541.109999977</v>
      </c>
      <c r="L6" s="29">
        <v>20955</v>
      </c>
    </row>
    <row r="7" spans="1:12" x14ac:dyDescent="0.3">
      <c r="A7" s="21">
        <v>43891</v>
      </c>
      <c r="B7" s="7" t="s">
        <v>4</v>
      </c>
      <c r="C7" s="7">
        <v>212041</v>
      </c>
      <c r="D7" s="23">
        <v>51576480.339999594</v>
      </c>
      <c r="F7" s="28" t="s">
        <v>22</v>
      </c>
      <c r="G7" s="30">
        <v>49000949.51999981</v>
      </c>
      <c r="H7" s="29">
        <v>214880</v>
      </c>
      <c r="J7" s="28" t="s">
        <v>22</v>
      </c>
      <c r="K7" s="30">
        <v>16692893.150000008</v>
      </c>
      <c r="L7" s="29">
        <v>20531</v>
      </c>
    </row>
    <row r="8" spans="1:12" x14ac:dyDescent="0.3">
      <c r="A8" s="21">
        <v>43922</v>
      </c>
      <c r="B8" s="7" t="s">
        <v>3</v>
      </c>
      <c r="C8" s="7">
        <v>25308</v>
      </c>
      <c r="D8" s="23">
        <v>26036065.980000135</v>
      </c>
      <c r="F8" s="28" t="s">
        <v>23</v>
      </c>
      <c r="G8" s="30">
        <v>44657275.339999884</v>
      </c>
      <c r="H8" s="29">
        <v>206792</v>
      </c>
      <c r="J8" s="28" t="s">
        <v>23</v>
      </c>
      <c r="K8" s="30">
        <v>13953537.010000033</v>
      </c>
      <c r="L8" s="29">
        <v>18377</v>
      </c>
    </row>
    <row r="9" spans="1:12" x14ac:dyDescent="0.3">
      <c r="A9" s="21">
        <v>43922</v>
      </c>
      <c r="B9" s="7" t="s">
        <v>4</v>
      </c>
      <c r="C9" s="7">
        <v>194993</v>
      </c>
      <c r="D9" s="23">
        <v>52386067.450000778</v>
      </c>
      <c r="F9" s="28" t="s">
        <v>24</v>
      </c>
      <c r="G9" s="30">
        <v>39513986.20999977</v>
      </c>
      <c r="H9" s="29">
        <v>201819</v>
      </c>
      <c r="J9" s="28" t="s">
        <v>24</v>
      </c>
      <c r="K9" s="30">
        <v>13573260.890000017</v>
      </c>
      <c r="L9" s="29">
        <v>17711</v>
      </c>
    </row>
    <row r="10" spans="1:12" x14ac:dyDescent="0.3">
      <c r="A10" s="21">
        <v>43952</v>
      </c>
      <c r="B10" s="7" t="s">
        <v>3</v>
      </c>
      <c r="C10" s="7">
        <v>23196</v>
      </c>
      <c r="D10" s="23">
        <v>22181167.049999893</v>
      </c>
      <c r="F10" s="28" t="s">
        <v>25</v>
      </c>
      <c r="G10" s="30">
        <v>35225037.849999689</v>
      </c>
      <c r="H10" s="29">
        <v>206306</v>
      </c>
      <c r="J10" s="28" t="s">
        <v>25</v>
      </c>
      <c r="K10" s="30">
        <v>13913104.019999931</v>
      </c>
      <c r="L10" s="29">
        <v>19074</v>
      </c>
    </row>
    <row r="11" spans="1:12" x14ac:dyDescent="0.3">
      <c r="A11" s="21">
        <v>43952</v>
      </c>
      <c r="B11" s="7" t="s">
        <v>4</v>
      </c>
      <c r="C11" s="7">
        <v>191422</v>
      </c>
      <c r="D11" s="23">
        <v>48892116.449999474</v>
      </c>
      <c r="F11" s="28" t="s">
        <v>26</v>
      </c>
      <c r="G11" s="30">
        <v>30947890.460000049</v>
      </c>
      <c r="H11" s="29">
        <v>197108</v>
      </c>
      <c r="J11" s="28" t="s">
        <v>26</v>
      </c>
      <c r="K11" s="30">
        <v>12430890.180000026</v>
      </c>
      <c r="L11" s="29">
        <v>18033</v>
      </c>
    </row>
    <row r="12" spans="1:12" x14ac:dyDescent="0.3">
      <c r="A12" s="21">
        <v>43983</v>
      </c>
      <c r="B12" s="7" t="s">
        <v>3</v>
      </c>
      <c r="C12" s="7">
        <v>19458</v>
      </c>
      <c r="D12" s="23">
        <v>19017144.789999995</v>
      </c>
      <c r="F12" s="28" t="s">
        <v>27</v>
      </c>
      <c r="G12" s="30">
        <v>28965860.409999885</v>
      </c>
      <c r="H12" s="29">
        <v>199595</v>
      </c>
      <c r="J12" s="28" t="s">
        <v>27</v>
      </c>
      <c r="K12" s="30">
        <v>11561289.919999989</v>
      </c>
      <c r="L12" s="29">
        <v>18185</v>
      </c>
    </row>
    <row r="13" spans="1:12" x14ac:dyDescent="0.3">
      <c r="A13" s="21">
        <v>43983</v>
      </c>
      <c r="B13" s="7" t="s">
        <v>4</v>
      </c>
      <c r="C13" s="7">
        <v>178668</v>
      </c>
      <c r="D13" s="23">
        <v>44057915.589999966</v>
      </c>
      <c r="F13" s="26" t="s">
        <v>28</v>
      </c>
      <c r="G13" s="30"/>
      <c r="H13" s="29"/>
      <c r="J13" s="26" t="s">
        <v>28</v>
      </c>
      <c r="K13" s="30"/>
      <c r="L13" s="29"/>
    </row>
    <row r="14" spans="1:12" x14ac:dyDescent="0.3">
      <c r="A14" s="21">
        <v>44013</v>
      </c>
      <c r="B14" s="7" t="s">
        <v>3</v>
      </c>
      <c r="C14" s="7">
        <v>20192</v>
      </c>
      <c r="D14" s="23">
        <v>18319043.270000014</v>
      </c>
      <c r="F14" s="28" t="s">
        <v>20</v>
      </c>
      <c r="G14" s="30">
        <v>40858489.099999867</v>
      </c>
      <c r="H14" s="29">
        <v>193558</v>
      </c>
      <c r="J14" s="28" t="s">
        <v>20</v>
      </c>
      <c r="K14" s="30">
        <v>16749537.74999998</v>
      </c>
      <c r="L14" s="29">
        <v>17731</v>
      </c>
    </row>
    <row r="15" spans="1:12" x14ac:dyDescent="0.3">
      <c r="A15" s="21">
        <v>44013</v>
      </c>
      <c r="B15" s="7" t="s">
        <v>4</v>
      </c>
      <c r="C15" s="7">
        <v>184971</v>
      </c>
      <c r="D15" s="23">
        <v>42988359.239998832</v>
      </c>
      <c r="F15" s="28" t="s">
        <v>21</v>
      </c>
      <c r="G15" s="30">
        <v>46967177.719999306</v>
      </c>
      <c r="H15" s="29">
        <v>206806</v>
      </c>
      <c r="J15" s="28" t="s">
        <v>21</v>
      </c>
      <c r="K15" s="30">
        <v>17116282.150000095</v>
      </c>
      <c r="L15" s="29">
        <v>18032</v>
      </c>
    </row>
    <row r="16" spans="1:12" x14ac:dyDescent="0.3">
      <c r="A16" s="21">
        <v>44044</v>
      </c>
      <c r="B16" s="7" t="s">
        <v>3</v>
      </c>
      <c r="C16" s="7">
        <v>19854</v>
      </c>
      <c r="D16" s="23">
        <v>19780452.079999998</v>
      </c>
      <c r="F16" s="28" t="s">
        <v>22</v>
      </c>
      <c r="G16" s="30">
        <v>51576480.339999594</v>
      </c>
      <c r="H16" s="29">
        <v>212041</v>
      </c>
      <c r="J16" s="28" t="s">
        <v>22</v>
      </c>
      <c r="K16" s="30">
        <v>22041522.81000004</v>
      </c>
      <c r="L16" s="29">
        <v>21046</v>
      </c>
    </row>
    <row r="17" spans="1:12" x14ac:dyDescent="0.3">
      <c r="A17" s="21">
        <v>44044</v>
      </c>
      <c r="B17" s="7" t="s">
        <v>4</v>
      </c>
      <c r="C17" s="7">
        <v>190051</v>
      </c>
      <c r="D17" s="23">
        <v>42781781.600000001</v>
      </c>
      <c r="F17" s="28" t="s">
        <v>23</v>
      </c>
      <c r="G17" s="30">
        <v>52386067.450000778</v>
      </c>
      <c r="H17" s="29">
        <v>194993</v>
      </c>
      <c r="J17" s="28" t="s">
        <v>23</v>
      </c>
      <c r="K17" s="30">
        <v>26036065.980000135</v>
      </c>
      <c r="L17" s="29">
        <v>25308</v>
      </c>
    </row>
    <row r="18" spans="1:12" x14ac:dyDescent="0.3">
      <c r="A18" s="21">
        <v>43466</v>
      </c>
      <c r="B18" s="7" t="s">
        <v>3</v>
      </c>
      <c r="C18" s="7">
        <v>19250</v>
      </c>
      <c r="D18" s="23">
        <v>14329057.240000054</v>
      </c>
      <c r="F18" s="28" t="s">
        <v>24</v>
      </c>
      <c r="G18" s="30">
        <v>48892116.449999474</v>
      </c>
      <c r="H18" s="29">
        <v>191422</v>
      </c>
      <c r="J18" s="28" t="s">
        <v>24</v>
      </c>
      <c r="K18" s="30">
        <v>22181167.049999893</v>
      </c>
      <c r="L18" s="29">
        <v>23196</v>
      </c>
    </row>
    <row r="19" spans="1:12" x14ac:dyDescent="0.3">
      <c r="A19" s="21">
        <v>43466</v>
      </c>
      <c r="B19" s="7" t="s">
        <v>4</v>
      </c>
      <c r="C19" s="7">
        <v>207018</v>
      </c>
      <c r="D19" s="23">
        <v>38997790.719999969</v>
      </c>
      <c r="F19" s="28" t="s">
        <v>25</v>
      </c>
      <c r="G19" s="30">
        <v>44057915.589999966</v>
      </c>
      <c r="H19" s="29">
        <v>178668</v>
      </c>
      <c r="J19" s="28" t="s">
        <v>25</v>
      </c>
      <c r="K19" s="30">
        <v>19017144.789999995</v>
      </c>
      <c r="L19" s="29">
        <v>19458</v>
      </c>
    </row>
    <row r="20" spans="1:12" x14ac:dyDescent="0.3">
      <c r="A20" s="21">
        <v>43497</v>
      </c>
      <c r="B20" s="7" t="s">
        <v>3</v>
      </c>
      <c r="C20" s="7">
        <v>20955</v>
      </c>
      <c r="D20" s="23">
        <v>17957541.109999977</v>
      </c>
      <c r="F20" s="28" t="s">
        <v>26</v>
      </c>
      <c r="G20" s="30">
        <v>42988359.239998832</v>
      </c>
      <c r="H20" s="29">
        <v>184971</v>
      </c>
      <c r="J20" s="28" t="s">
        <v>26</v>
      </c>
      <c r="K20" s="30">
        <v>18319043.270000014</v>
      </c>
      <c r="L20" s="29">
        <v>20192</v>
      </c>
    </row>
    <row r="21" spans="1:12" x14ac:dyDescent="0.3">
      <c r="A21" s="21">
        <v>43497</v>
      </c>
      <c r="B21" s="7" t="s">
        <v>4</v>
      </c>
      <c r="C21" s="7">
        <v>200641</v>
      </c>
      <c r="D21" s="23">
        <v>40976401.719999701</v>
      </c>
      <c r="F21" s="28" t="s">
        <v>27</v>
      </c>
      <c r="G21" s="30">
        <v>42781781.600000001</v>
      </c>
      <c r="H21" s="29">
        <v>190051</v>
      </c>
      <c r="J21" s="28" t="s">
        <v>27</v>
      </c>
      <c r="K21" s="30">
        <v>19780452.079999998</v>
      </c>
      <c r="L21" s="29">
        <v>19854</v>
      </c>
    </row>
    <row r="22" spans="1:12" x14ac:dyDescent="0.3">
      <c r="A22" s="21">
        <v>43525</v>
      </c>
      <c r="B22" s="7" t="s">
        <v>3</v>
      </c>
      <c r="C22" s="7">
        <v>20531</v>
      </c>
      <c r="D22" s="23">
        <v>16692893.150000008</v>
      </c>
      <c r="F22" s="26" t="s">
        <v>18</v>
      </c>
      <c r="G22" s="30">
        <v>678793579.71999657</v>
      </c>
      <c r="H22" s="29">
        <v>3186669</v>
      </c>
      <c r="J22" s="26" t="s">
        <v>18</v>
      </c>
      <c r="K22" s="30">
        <v>275652789.40000021</v>
      </c>
      <c r="L22" s="29">
        <v>316933</v>
      </c>
    </row>
    <row r="23" spans="1:12" x14ac:dyDescent="0.3">
      <c r="A23" s="21">
        <v>43525</v>
      </c>
      <c r="B23" s="7" t="s">
        <v>4</v>
      </c>
      <c r="C23" s="7">
        <v>214880</v>
      </c>
      <c r="D23" s="23">
        <v>49000949.51999981</v>
      </c>
    </row>
    <row r="24" spans="1:12" x14ac:dyDescent="0.3">
      <c r="A24" s="21">
        <v>43556</v>
      </c>
      <c r="B24" s="7" t="s">
        <v>3</v>
      </c>
      <c r="C24" s="7">
        <v>18377</v>
      </c>
      <c r="D24" s="23">
        <v>13953537.010000033</v>
      </c>
    </row>
    <row r="25" spans="1:12" x14ac:dyDescent="0.3">
      <c r="A25" s="21">
        <v>43556</v>
      </c>
      <c r="B25" s="7" t="s">
        <v>4</v>
      </c>
      <c r="C25" s="7">
        <v>206792</v>
      </c>
      <c r="D25" s="23">
        <v>44657275.339999884</v>
      </c>
    </row>
    <row r="26" spans="1:12" x14ac:dyDescent="0.3">
      <c r="A26" s="21">
        <v>43586</v>
      </c>
      <c r="B26" s="7" t="s">
        <v>3</v>
      </c>
      <c r="C26" s="7">
        <v>17711</v>
      </c>
      <c r="D26" s="23">
        <v>13573260.890000017</v>
      </c>
    </row>
    <row r="27" spans="1:12" x14ac:dyDescent="0.3">
      <c r="A27" s="21">
        <v>43586</v>
      </c>
      <c r="B27" s="7" t="s">
        <v>4</v>
      </c>
      <c r="C27" s="7">
        <v>201819</v>
      </c>
      <c r="D27" s="23">
        <v>39513986.20999977</v>
      </c>
    </row>
    <row r="28" spans="1:12" x14ac:dyDescent="0.3">
      <c r="A28" s="21">
        <v>43617</v>
      </c>
      <c r="B28" s="7" t="s">
        <v>3</v>
      </c>
      <c r="C28" s="7">
        <v>19074</v>
      </c>
      <c r="D28" s="23">
        <v>13913104.019999931</v>
      </c>
    </row>
    <row r="29" spans="1:12" x14ac:dyDescent="0.3">
      <c r="A29" s="21">
        <v>43617</v>
      </c>
      <c r="B29" s="7" t="s">
        <v>4</v>
      </c>
      <c r="C29" s="7">
        <v>206306</v>
      </c>
      <c r="D29" s="23">
        <v>35225037.849999689</v>
      </c>
    </row>
    <row r="30" spans="1:12" x14ac:dyDescent="0.3">
      <c r="A30" s="21">
        <v>43647</v>
      </c>
      <c r="B30" s="7" t="s">
        <v>3</v>
      </c>
      <c r="C30" s="7">
        <v>18033</v>
      </c>
      <c r="D30" s="23">
        <v>12430890.180000026</v>
      </c>
    </row>
    <row r="31" spans="1:12" x14ac:dyDescent="0.3">
      <c r="A31" s="21">
        <v>43647</v>
      </c>
      <c r="B31" s="7" t="s">
        <v>4</v>
      </c>
      <c r="C31" s="7">
        <v>197108</v>
      </c>
      <c r="D31" s="23">
        <v>30947890.460000049</v>
      </c>
    </row>
    <row r="32" spans="1:12" x14ac:dyDescent="0.3">
      <c r="A32" s="21">
        <v>43678</v>
      </c>
      <c r="B32" s="7" t="s">
        <v>3</v>
      </c>
      <c r="C32" s="7">
        <v>18185</v>
      </c>
      <c r="D32" s="23">
        <v>11561289.919999989</v>
      </c>
    </row>
    <row r="33" spans="1:4" x14ac:dyDescent="0.3">
      <c r="A33" s="21">
        <v>43678</v>
      </c>
      <c r="B33" s="7" t="s">
        <v>4</v>
      </c>
      <c r="C33" s="7">
        <v>199595</v>
      </c>
      <c r="D33" s="23">
        <v>28965860.409999885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Compliance</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2020-09-30T07:00:00+00:00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4.xml><?xml version="1.0" encoding="utf-8"?>
<?mso-contentType ?>
<SharedContentType xmlns="Microsoft.SharePoint.Taxonomy.ContentTypeSync" SourceId="015f1b76-b32e-440f-80a7-f0ca4d8a872c" ContentTypeId="0x0101006E56B4D1795A2E4DB2F0B01679ED314A" PreviousValue="true"/>
</file>

<file path=customXml/itemProps1.xml><?xml version="1.0" encoding="utf-8"?>
<ds:datastoreItem xmlns:ds="http://schemas.openxmlformats.org/officeDocument/2006/customXml" ds:itemID="{6BA758B7-A791-45D9-9628-A614C35EEDAB}"/>
</file>

<file path=customXml/itemProps2.xml><?xml version="1.0" encoding="utf-8"?>
<ds:datastoreItem xmlns:ds="http://schemas.openxmlformats.org/officeDocument/2006/customXml" ds:itemID="{7403686C-6ED6-4F09-B685-EC019A4E6FFE}"/>
</file>

<file path=customXml/itemProps3.xml><?xml version="1.0" encoding="utf-8"?>
<ds:datastoreItem xmlns:ds="http://schemas.openxmlformats.org/officeDocument/2006/customXml" ds:itemID="{45D71139-6F1D-4292-B5ED-E52A7701CA8F}"/>
</file>

<file path=customXml/itemProps4.xml><?xml version="1.0" encoding="utf-8"?>
<ds:datastoreItem xmlns:ds="http://schemas.openxmlformats.org/officeDocument/2006/customXml" ds:itemID="{E61CD762-99C5-4653-87C3-E567C29C221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Question #1</vt:lpstr>
      <vt:lpstr>Question #2</vt:lpstr>
      <vt:lpstr>Question #3</vt:lpstr>
      <vt:lpstr>Question #4</vt:lpstr>
      <vt:lpstr>Question #5</vt:lpstr>
      <vt:lpstr>Question #6</vt:lpstr>
      <vt:lpstr>Question #1 Pivot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2020-09-23T01:44:01Z</dcterms:created>
  <dcterms:modified xsi:type="dcterms:W3CDTF">2020-09-30T18:06:31Z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